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395" windowHeight="6510" activeTab="1"/>
  </bookViews>
  <sheets>
    <sheet name="Data From Tech. Centre" sheetId="1" r:id="rId1"/>
    <sheet name="Calculation Sheet" sheetId="3" r:id="rId2"/>
    <sheet name="In-House" sheetId="4" r:id="rId3"/>
    <sheet name="Deficiency Report" sheetId="5" r:id="rId4"/>
    <sheet name="RO-wise" sheetId="6" r:id="rId5"/>
    <sheet name="REG-EA wise" sheetId="7" r:id="rId6"/>
    <sheet name="Reg- wise" sheetId="8" r:id="rId7"/>
  </sheets>
  <externalReferences>
    <externalReference r:id="rId8"/>
  </externalReferences>
  <definedNames>
    <definedName name="_xlnm._FilterDatabase" localSheetId="1" hidden="1">'Calculation Sheet'!$A$2:$U$144</definedName>
    <definedName name="_xlnm._FilterDatabase" localSheetId="0" hidden="1">'Data From Tech. Centre'!$A$1:$N$351</definedName>
    <definedName name="_xlnm._FilterDatabase" localSheetId="3" hidden="1">'Deficiency Report'!$A$2:$E$14</definedName>
    <definedName name="_xlnm._FilterDatabase" localSheetId="2" hidden="1">'In-House'!$B$4:$F$75</definedName>
    <definedName name="_xlnm._FilterDatabase" localSheetId="6" hidden="1">'Reg- wise'!#REF!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3"/>
  <c r="I91" l="1"/>
  <c r="E10" i="8"/>
  <c r="F9"/>
  <c r="F8"/>
  <c r="F7"/>
  <c r="F6"/>
  <c r="F5"/>
  <c r="F10" i="7"/>
  <c r="G9"/>
  <c r="G8"/>
  <c r="G7"/>
  <c r="G6"/>
  <c r="G5"/>
  <c r="G10" s="1"/>
  <c r="F19" i="6"/>
  <c r="G18"/>
  <c r="G17"/>
  <c r="G16"/>
  <c r="G15"/>
  <c r="F9"/>
  <c r="G8"/>
  <c r="G9" s="1"/>
  <c r="F14" i="5"/>
  <c r="E14"/>
  <c r="D14"/>
  <c r="C14"/>
  <c r="G13"/>
  <c r="G12"/>
  <c r="G11"/>
  <c r="G10"/>
  <c r="G9"/>
  <c r="G8"/>
  <c r="G7"/>
  <c r="G6"/>
  <c r="G5"/>
  <c r="G4"/>
  <c r="O142" i="3"/>
  <c r="O140"/>
  <c r="O141"/>
  <c r="O139"/>
  <c r="G19" i="6" l="1"/>
  <c r="F10" i="8"/>
  <c r="G14" i="5"/>
  <c r="O6" i="3"/>
  <c r="O104"/>
  <c r="O19"/>
  <c r="O61"/>
  <c r="O5"/>
  <c r="O103"/>
  <c r="O18"/>
  <c r="O60"/>
  <c r="O4"/>
  <c r="O63"/>
  <c r="O17"/>
  <c r="O8"/>
  <c r="O101"/>
  <c r="O12"/>
  <c r="O59"/>
  <c r="O62"/>
  <c r="O99"/>
  <c r="O9"/>
  <c r="O58"/>
  <c r="O137"/>
  <c r="O56"/>
  <c r="O143"/>
  <c r="O57"/>
  <c r="O136"/>
  <c r="O55"/>
  <c r="O96"/>
  <c r="O138"/>
  <c r="O44"/>
  <c r="O134"/>
  <c r="O54"/>
  <c r="O95"/>
  <c r="O43"/>
  <c r="O129"/>
  <c r="O53"/>
  <c r="O92"/>
  <c r="O42"/>
  <c r="O127"/>
  <c r="O91"/>
  <c r="O126"/>
  <c r="O90"/>
  <c r="O124"/>
  <c r="O52"/>
  <c r="O135"/>
  <c r="O40"/>
  <c r="O123"/>
  <c r="O51"/>
  <c r="O86"/>
  <c r="O133"/>
  <c r="O39"/>
  <c r="O121"/>
  <c r="O50"/>
  <c r="O84"/>
  <c r="O132"/>
  <c r="O38"/>
  <c r="O120"/>
  <c r="O49"/>
  <c r="O83"/>
  <c r="O131"/>
  <c r="O116"/>
  <c r="O48"/>
  <c r="O82"/>
  <c r="O130"/>
  <c r="O37"/>
  <c r="O112"/>
  <c r="O47"/>
  <c r="O81"/>
  <c r="O128"/>
  <c r="O36"/>
  <c r="O111"/>
  <c r="O46"/>
  <c r="O80"/>
  <c r="O35"/>
  <c r="O109"/>
  <c r="O45"/>
  <c r="O79"/>
  <c r="O34"/>
  <c r="O106"/>
  <c r="O41"/>
  <c r="O78"/>
  <c r="O125"/>
  <c r="O33"/>
  <c r="O100"/>
  <c r="O76"/>
  <c r="O122"/>
  <c r="O98"/>
  <c r="O27"/>
  <c r="O74"/>
  <c r="O119"/>
  <c r="O32"/>
  <c r="O97"/>
  <c r="O26"/>
  <c r="O73"/>
  <c r="O118"/>
  <c r="O31"/>
  <c r="O94"/>
  <c r="O25"/>
  <c r="O72"/>
  <c r="O117"/>
  <c r="O30"/>
  <c r="O93"/>
  <c r="O23"/>
  <c r="O71"/>
  <c r="O29"/>
  <c r="O89"/>
  <c r="O16"/>
  <c r="O70"/>
  <c r="O115"/>
  <c r="O28"/>
  <c r="O88"/>
  <c r="O15"/>
  <c r="O68"/>
  <c r="O114"/>
  <c r="O24"/>
  <c r="O87"/>
  <c r="O14"/>
  <c r="O67"/>
  <c r="O113"/>
  <c r="O85"/>
  <c r="O13"/>
  <c r="O66"/>
  <c r="O110"/>
  <c r="O22"/>
  <c r="O77"/>
  <c r="O11"/>
  <c r="O108"/>
  <c r="O21"/>
  <c r="O75"/>
  <c r="O10"/>
  <c r="O65"/>
  <c r="O107"/>
  <c r="O20"/>
  <c r="O69"/>
  <c r="O7"/>
  <c r="O64"/>
  <c r="O105"/>
  <c r="O102"/>
  <c r="O3" l="1"/>
  <c r="M144"/>
  <c r="O144" l="1"/>
  <c r="I139"/>
  <c r="I140"/>
  <c r="I141"/>
  <c r="I142"/>
  <c r="K142" l="1"/>
  <c r="L142" s="1"/>
  <c r="R142"/>
  <c r="K139"/>
  <c r="L139" s="1"/>
  <c r="R139"/>
  <c r="K140"/>
  <c r="L140" s="1"/>
  <c r="R140"/>
  <c r="K141"/>
  <c r="L141" s="1"/>
  <c r="R141"/>
  <c r="I143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7"/>
  <c r="I56"/>
  <c r="I55"/>
  <c r="I54"/>
  <c r="I53"/>
  <c r="I52"/>
  <c r="I51"/>
  <c r="I50"/>
  <c r="I49"/>
  <c r="I48"/>
  <c r="I47"/>
  <c r="I46"/>
  <c r="I45"/>
  <c r="I44"/>
  <c r="I41"/>
  <c r="I39"/>
  <c r="I34"/>
  <c r="I28"/>
  <c r="I27"/>
  <c r="I26"/>
  <c r="I25"/>
  <c r="I23"/>
  <c r="I22"/>
  <c r="I17"/>
  <c r="I16"/>
  <c r="I15"/>
  <c r="I14"/>
  <c r="I13"/>
  <c r="I12"/>
  <c r="I11"/>
  <c r="I10"/>
  <c r="I9"/>
  <c r="I8"/>
  <c r="I7"/>
  <c r="I6"/>
  <c r="I5"/>
  <c r="I4"/>
  <c r="I3"/>
  <c r="I59"/>
  <c r="I58"/>
  <c r="I43"/>
  <c r="I42"/>
  <c r="I40"/>
  <c r="I38"/>
  <c r="I37"/>
  <c r="I36"/>
  <c r="I35"/>
  <c r="I33"/>
  <c r="I32"/>
  <c r="I31"/>
  <c r="I30"/>
  <c r="I29"/>
  <c r="I24"/>
  <c r="I21"/>
  <c r="I20"/>
  <c r="I19"/>
  <c r="I89"/>
  <c r="I90"/>
  <c r="I92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8"/>
  <c r="N140" l="1"/>
  <c r="N139"/>
  <c r="S139" s="1"/>
  <c r="R137"/>
  <c r="R133"/>
  <c r="R129"/>
  <c r="R123"/>
  <c r="R119"/>
  <c r="R115"/>
  <c r="R111"/>
  <c r="R107"/>
  <c r="R103"/>
  <c r="R99"/>
  <c r="R95"/>
  <c r="R91"/>
  <c r="R20"/>
  <c r="R30"/>
  <c r="R35"/>
  <c r="R40"/>
  <c r="R59"/>
  <c r="R6"/>
  <c r="R10"/>
  <c r="R14"/>
  <c r="R22"/>
  <c r="R27"/>
  <c r="R41"/>
  <c r="R47"/>
  <c r="R51"/>
  <c r="R55"/>
  <c r="R61"/>
  <c r="R65"/>
  <c r="R69"/>
  <c r="R73"/>
  <c r="R77"/>
  <c r="R81"/>
  <c r="R85"/>
  <c r="R143"/>
  <c r="S140"/>
  <c r="T140" s="1"/>
  <c r="R124"/>
  <c r="R108"/>
  <c r="R100"/>
  <c r="R96"/>
  <c r="R92"/>
  <c r="R19"/>
  <c r="R29"/>
  <c r="R33"/>
  <c r="R38"/>
  <c r="R58"/>
  <c r="R5"/>
  <c r="R9"/>
  <c r="R13"/>
  <c r="R17"/>
  <c r="R26"/>
  <c r="R39"/>
  <c r="R46"/>
  <c r="R50"/>
  <c r="R54"/>
  <c r="R60"/>
  <c r="R64"/>
  <c r="R68"/>
  <c r="R72"/>
  <c r="R76"/>
  <c r="R80"/>
  <c r="R84"/>
  <c r="R88"/>
  <c r="R138"/>
  <c r="R134"/>
  <c r="R130"/>
  <c r="R116"/>
  <c r="R112"/>
  <c r="R18"/>
  <c r="R135"/>
  <c r="R131"/>
  <c r="R127"/>
  <c r="R125"/>
  <c r="R121"/>
  <c r="R117"/>
  <c r="R113"/>
  <c r="R109"/>
  <c r="R105"/>
  <c r="R101"/>
  <c r="R97"/>
  <c r="R93"/>
  <c r="R89"/>
  <c r="R24"/>
  <c r="R32"/>
  <c r="R37"/>
  <c r="R43"/>
  <c r="R4"/>
  <c r="R8"/>
  <c r="R12"/>
  <c r="R16"/>
  <c r="R25"/>
  <c r="R34"/>
  <c r="R45"/>
  <c r="R49"/>
  <c r="R53"/>
  <c r="R57"/>
  <c r="R63"/>
  <c r="R67"/>
  <c r="R71"/>
  <c r="R75"/>
  <c r="R79"/>
  <c r="R83"/>
  <c r="R87"/>
  <c r="N142"/>
  <c r="R120"/>
  <c r="R104"/>
  <c r="R136"/>
  <c r="R132"/>
  <c r="R128"/>
  <c r="R126"/>
  <c r="R122"/>
  <c r="R118"/>
  <c r="R114"/>
  <c r="R110"/>
  <c r="R106"/>
  <c r="R102"/>
  <c r="R98"/>
  <c r="R94"/>
  <c r="R90"/>
  <c r="R21"/>
  <c r="R31"/>
  <c r="R36"/>
  <c r="R42"/>
  <c r="R3"/>
  <c r="R7"/>
  <c r="R11"/>
  <c r="R15"/>
  <c r="R23"/>
  <c r="R28"/>
  <c r="R44"/>
  <c r="R48"/>
  <c r="R52"/>
  <c r="R56"/>
  <c r="R62"/>
  <c r="R66"/>
  <c r="R70"/>
  <c r="R74"/>
  <c r="R78"/>
  <c r="R82"/>
  <c r="R86"/>
  <c r="N141"/>
  <c r="K137"/>
  <c r="L137" s="1"/>
  <c r="K115"/>
  <c r="L115" s="1"/>
  <c r="K103"/>
  <c r="L103" s="1"/>
  <c r="K20"/>
  <c r="L20" s="1"/>
  <c r="K40"/>
  <c r="L40" s="1"/>
  <c r="K6"/>
  <c r="L6" s="1"/>
  <c r="K22"/>
  <c r="L22" s="1"/>
  <c r="K47"/>
  <c r="L47" s="1"/>
  <c r="K51"/>
  <c r="L51" s="1"/>
  <c r="K65"/>
  <c r="L65" s="1"/>
  <c r="K69"/>
  <c r="L69" s="1"/>
  <c r="K73"/>
  <c r="L73" s="1"/>
  <c r="K77"/>
  <c r="L77" s="1"/>
  <c r="K81"/>
  <c r="L81" s="1"/>
  <c r="K143"/>
  <c r="L143" s="1"/>
  <c r="K138"/>
  <c r="L138" s="1"/>
  <c r="K134"/>
  <c r="L134" s="1"/>
  <c r="K130"/>
  <c r="L130" s="1"/>
  <c r="K124"/>
  <c r="L124" s="1"/>
  <c r="K120"/>
  <c r="L120" s="1"/>
  <c r="K116"/>
  <c r="L116" s="1"/>
  <c r="K112"/>
  <c r="L112" s="1"/>
  <c r="K108"/>
  <c r="L108" s="1"/>
  <c r="K104"/>
  <c r="L104" s="1"/>
  <c r="K100"/>
  <c r="L100" s="1"/>
  <c r="K96"/>
  <c r="L96" s="1"/>
  <c r="K92"/>
  <c r="L92" s="1"/>
  <c r="K19"/>
  <c r="L19" s="1"/>
  <c r="K29"/>
  <c r="L29" s="1"/>
  <c r="K33"/>
  <c r="L33" s="1"/>
  <c r="K38"/>
  <c r="L38" s="1"/>
  <c r="K58"/>
  <c r="L58" s="1"/>
  <c r="K5"/>
  <c r="L5" s="1"/>
  <c r="K9"/>
  <c r="L9" s="1"/>
  <c r="K13"/>
  <c r="L13" s="1"/>
  <c r="K17"/>
  <c r="L17" s="1"/>
  <c r="K26"/>
  <c r="L26" s="1"/>
  <c r="K39"/>
  <c r="L39" s="1"/>
  <c r="K46"/>
  <c r="L46" s="1"/>
  <c r="K50"/>
  <c r="L50" s="1"/>
  <c r="K54"/>
  <c r="L54" s="1"/>
  <c r="K60"/>
  <c r="L60" s="1"/>
  <c r="K64"/>
  <c r="L64" s="1"/>
  <c r="K68"/>
  <c r="L68" s="1"/>
  <c r="K72"/>
  <c r="L72" s="1"/>
  <c r="K76"/>
  <c r="L76" s="1"/>
  <c r="K80"/>
  <c r="L80" s="1"/>
  <c r="K84"/>
  <c r="L84" s="1"/>
  <c r="K88"/>
  <c r="L88" s="1"/>
  <c r="K133"/>
  <c r="L133" s="1"/>
  <c r="K123"/>
  <c r="L123" s="1"/>
  <c r="K119"/>
  <c r="L119" s="1"/>
  <c r="K107"/>
  <c r="L107" s="1"/>
  <c r="K95"/>
  <c r="L95" s="1"/>
  <c r="K91"/>
  <c r="L91" s="1"/>
  <c r="K35"/>
  <c r="L35" s="1"/>
  <c r="K10"/>
  <c r="L10" s="1"/>
  <c r="K41"/>
  <c r="L41" s="1"/>
  <c r="K61"/>
  <c r="L61" s="1"/>
  <c r="K85"/>
  <c r="L85" s="1"/>
  <c r="K18"/>
  <c r="L18" s="1"/>
  <c r="K135"/>
  <c r="L135" s="1"/>
  <c r="K131"/>
  <c r="L131" s="1"/>
  <c r="K127"/>
  <c r="L127" s="1"/>
  <c r="K125"/>
  <c r="L125" s="1"/>
  <c r="K121"/>
  <c r="L121" s="1"/>
  <c r="K117"/>
  <c r="L117" s="1"/>
  <c r="K113"/>
  <c r="L113" s="1"/>
  <c r="K109"/>
  <c r="L109" s="1"/>
  <c r="K105"/>
  <c r="L105" s="1"/>
  <c r="K101"/>
  <c r="L101" s="1"/>
  <c r="K97"/>
  <c r="L97" s="1"/>
  <c r="K93"/>
  <c r="L93" s="1"/>
  <c r="K89"/>
  <c r="L89" s="1"/>
  <c r="K24"/>
  <c r="L24" s="1"/>
  <c r="K32"/>
  <c r="L32" s="1"/>
  <c r="K37"/>
  <c r="L37" s="1"/>
  <c r="K43"/>
  <c r="L43" s="1"/>
  <c r="K4"/>
  <c r="L4" s="1"/>
  <c r="K8"/>
  <c r="L8" s="1"/>
  <c r="K12"/>
  <c r="L12" s="1"/>
  <c r="K16"/>
  <c r="L16" s="1"/>
  <c r="K25"/>
  <c r="L25" s="1"/>
  <c r="K34"/>
  <c r="L34" s="1"/>
  <c r="K45"/>
  <c r="L45" s="1"/>
  <c r="K49"/>
  <c r="L49" s="1"/>
  <c r="K53"/>
  <c r="L53" s="1"/>
  <c r="K57"/>
  <c r="L57" s="1"/>
  <c r="K63"/>
  <c r="L63" s="1"/>
  <c r="K67"/>
  <c r="L67" s="1"/>
  <c r="K71"/>
  <c r="L71" s="1"/>
  <c r="K75"/>
  <c r="L75" s="1"/>
  <c r="K79"/>
  <c r="L79" s="1"/>
  <c r="K83"/>
  <c r="L83" s="1"/>
  <c r="K87"/>
  <c r="L87" s="1"/>
  <c r="K129"/>
  <c r="L129" s="1"/>
  <c r="K111"/>
  <c r="L111" s="1"/>
  <c r="K99"/>
  <c r="L99" s="1"/>
  <c r="K30"/>
  <c r="L30" s="1"/>
  <c r="K59"/>
  <c r="L59" s="1"/>
  <c r="K14"/>
  <c r="L14" s="1"/>
  <c r="K27"/>
  <c r="L27" s="1"/>
  <c r="K55"/>
  <c r="L55" s="1"/>
  <c r="K136"/>
  <c r="L136" s="1"/>
  <c r="K132"/>
  <c r="L132" s="1"/>
  <c r="K128"/>
  <c r="L128" s="1"/>
  <c r="K126"/>
  <c r="L126" s="1"/>
  <c r="K122"/>
  <c r="L122" s="1"/>
  <c r="K118"/>
  <c r="L118" s="1"/>
  <c r="K114"/>
  <c r="L114" s="1"/>
  <c r="K110"/>
  <c r="L110" s="1"/>
  <c r="K106"/>
  <c r="L106" s="1"/>
  <c r="K102"/>
  <c r="L102" s="1"/>
  <c r="K98"/>
  <c r="L98" s="1"/>
  <c r="K94"/>
  <c r="L94" s="1"/>
  <c r="K90"/>
  <c r="L90" s="1"/>
  <c r="K21"/>
  <c r="L21" s="1"/>
  <c r="K31"/>
  <c r="L31" s="1"/>
  <c r="K36"/>
  <c r="L36" s="1"/>
  <c r="K42"/>
  <c r="L42" s="1"/>
  <c r="K3"/>
  <c r="L3" s="1"/>
  <c r="K7"/>
  <c r="L7" s="1"/>
  <c r="K11"/>
  <c r="L11" s="1"/>
  <c r="K15"/>
  <c r="L15" s="1"/>
  <c r="K23"/>
  <c r="L23" s="1"/>
  <c r="K28"/>
  <c r="L28" s="1"/>
  <c r="K44"/>
  <c r="L44" s="1"/>
  <c r="K48"/>
  <c r="L48" s="1"/>
  <c r="K52"/>
  <c r="L52" s="1"/>
  <c r="K56"/>
  <c r="L56" s="1"/>
  <c r="K62"/>
  <c r="L62" s="1"/>
  <c r="K66"/>
  <c r="L66" s="1"/>
  <c r="K70"/>
  <c r="L70" s="1"/>
  <c r="K74"/>
  <c r="L74" s="1"/>
  <c r="K78"/>
  <c r="L78" s="1"/>
  <c r="K82"/>
  <c r="L82" s="1"/>
  <c r="K86"/>
  <c r="L86" s="1"/>
  <c r="P144"/>
  <c r="J144"/>
  <c r="I144"/>
  <c r="G144"/>
  <c r="F144"/>
  <c r="E144"/>
  <c r="D144"/>
  <c r="N351" i="1"/>
  <c r="M351"/>
  <c r="L351"/>
  <c r="K351"/>
  <c r="J351"/>
  <c r="I351"/>
  <c r="H351"/>
  <c r="G351"/>
  <c r="F351"/>
  <c r="U140" i="3" l="1"/>
  <c r="R144"/>
  <c r="U139"/>
  <c r="T139"/>
  <c r="Q144"/>
  <c r="N104"/>
  <c r="S104" s="1"/>
  <c r="U104" s="1"/>
  <c r="N56"/>
  <c r="S56" s="1"/>
  <c r="T56" s="1"/>
  <c r="N48"/>
  <c r="S48" s="1"/>
  <c r="T48" s="1"/>
  <c r="N15"/>
  <c r="S15" s="1"/>
  <c r="T15" s="1"/>
  <c r="N7"/>
  <c r="S7" s="1"/>
  <c r="T7" s="1"/>
  <c r="N31"/>
  <c r="S31" s="1"/>
  <c r="T31" s="1"/>
  <c r="N128"/>
  <c r="S128" s="1"/>
  <c r="T128" s="1"/>
  <c r="N136"/>
  <c r="S136" s="1"/>
  <c r="T136" s="1"/>
  <c r="N120"/>
  <c r="S120" s="1"/>
  <c r="T120" s="1"/>
  <c r="N53"/>
  <c r="N45"/>
  <c r="S45" s="1"/>
  <c r="T45" s="1"/>
  <c r="N25"/>
  <c r="S25" s="1"/>
  <c r="T25" s="1"/>
  <c r="N37"/>
  <c r="S37" s="1"/>
  <c r="T37" s="1"/>
  <c r="N93"/>
  <c r="S93" s="1"/>
  <c r="T93" s="1"/>
  <c r="N101"/>
  <c r="S101" s="1"/>
  <c r="T101" s="1"/>
  <c r="N109"/>
  <c r="S109" s="1"/>
  <c r="T109" s="1"/>
  <c r="N117"/>
  <c r="S117" s="1"/>
  <c r="T117" s="1"/>
  <c r="N125"/>
  <c r="N18"/>
  <c r="S18" s="1"/>
  <c r="T18" s="1"/>
  <c r="N134"/>
  <c r="S134" s="1"/>
  <c r="T134" s="1"/>
  <c r="N72"/>
  <c r="S72" s="1"/>
  <c r="T72" s="1"/>
  <c r="N54"/>
  <c r="N46"/>
  <c r="N26"/>
  <c r="S26" s="1"/>
  <c r="T26" s="1"/>
  <c r="N13"/>
  <c r="S13" s="1"/>
  <c r="T13" s="1"/>
  <c r="N38"/>
  <c r="N29"/>
  <c r="S29" s="1"/>
  <c r="T29" s="1"/>
  <c r="N51"/>
  <c r="S51" s="1"/>
  <c r="T51" s="1"/>
  <c r="N59"/>
  <c r="S59" s="1"/>
  <c r="T59" s="1"/>
  <c r="N35"/>
  <c r="N95"/>
  <c r="S95" s="1"/>
  <c r="T95" s="1"/>
  <c r="N103"/>
  <c r="S103" s="1"/>
  <c r="T103" s="1"/>
  <c r="N111"/>
  <c r="S111" s="1"/>
  <c r="T111" s="1"/>
  <c r="N119"/>
  <c r="S35"/>
  <c r="T35" s="1"/>
  <c r="S119"/>
  <c r="T119" s="1"/>
  <c r="N82"/>
  <c r="N74"/>
  <c r="N66"/>
  <c r="S66" s="1"/>
  <c r="T66" s="1"/>
  <c r="N28"/>
  <c r="S28" s="1"/>
  <c r="T28" s="1"/>
  <c r="N42"/>
  <c r="N90"/>
  <c r="N98"/>
  <c r="S98" s="1"/>
  <c r="T98" s="1"/>
  <c r="N106"/>
  <c r="S106" s="1"/>
  <c r="T106" s="1"/>
  <c r="N114"/>
  <c r="N122"/>
  <c r="N83"/>
  <c r="S83" s="1"/>
  <c r="T83" s="1"/>
  <c r="N75"/>
  <c r="N67"/>
  <c r="S67" s="1"/>
  <c r="T67" s="1"/>
  <c r="N16"/>
  <c r="S16" s="1"/>
  <c r="T16" s="1"/>
  <c r="N43"/>
  <c r="S43" s="1"/>
  <c r="T43" s="1"/>
  <c r="N32"/>
  <c r="S32" s="1"/>
  <c r="T32" s="1"/>
  <c r="N127"/>
  <c r="N135"/>
  <c r="N112"/>
  <c r="S112" s="1"/>
  <c r="T112" s="1"/>
  <c r="N84"/>
  <c r="S84" s="1"/>
  <c r="T84" s="1"/>
  <c r="N76"/>
  <c r="S76" s="1"/>
  <c r="T76" s="1"/>
  <c r="N68"/>
  <c r="S68" s="1"/>
  <c r="T68" s="1"/>
  <c r="N60"/>
  <c r="N39"/>
  <c r="S39" s="1"/>
  <c r="T39" s="1"/>
  <c r="N17"/>
  <c r="S17" s="1"/>
  <c r="T17" s="1"/>
  <c r="N9"/>
  <c r="S9" s="1"/>
  <c r="T9" s="1"/>
  <c r="N19"/>
  <c r="S19" s="1"/>
  <c r="T19" s="1"/>
  <c r="N96"/>
  <c r="N108"/>
  <c r="S108" s="1"/>
  <c r="T108" s="1"/>
  <c r="N85"/>
  <c r="N77"/>
  <c r="N69"/>
  <c r="S69" s="1"/>
  <c r="T69" s="1"/>
  <c r="N61"/>
  <c r="N41"/>
  <c r="N22"/>
  <c r="N10"/>
  <c r="S10" s="1"/>
  <c r="T10" s="1"/>
  <c r="N20"/>
  <c r="N129"/>
  <c r="N137"/>
  <c r="S75"/>
  <c r="T75" s="1"/>
  <c r="S127"/>
  <c r="T127" s="1"/>
  <c r="S135"/>
  <c r="T135" s="1"/>
  <c r="S60"/>
  <c r="T60" s="1"/>
  <c r="S96"/>
  <c r="T96" s="1"/>
  <c r="N52"/>
  <c r="N44"/>
  <c r="N23"/>
  <c r="S23" s="1"/>
  <c r="T23" s="1"/>
  <c r="N11"/>
  <c r="S11" s="1"/>
  <c r="T11" s="1"/>
  <c r="N3"/>
  <c r="S3" s="1"/>
  <c r="N36"/>
  <c r="N21"/>
  <c r="S21" s="1"/>
  <c r="T21" s="1"/>
  <c r="N132"/>
  <c r="S132" s="1"/>
  <c r="T132" s="1"/>
  <c r="S141"/>
  <c r="T141" s="1"/>
  <c r="N57"/>
  <c r="N49"/>
  <c r="S49" s="1"/>
  <c r="T49" s="1"/>
  <c r="N34"/>
  <c r="S34" s="1"/>
  <c r="T34" s="1"/>
  <c r="N8"/>
  <c r="N89"/>
  <c r="N97"/>
  <c r="S97" s="1"/>
  <c r="T97" s="1"/>
  <c r="N105"/>
  <c r="N113"/>
  <c r="N121"/>
  <c r="N130"/>
  <c r="S130" s="1"/>
  <c r="T130" s="1"/>
  <c r="N138"/>
  <c r="S138" s="1"/>
  <c r="T138" s="1"/>
  <c r="N50"/>
  <c r="N58"/>
  <c r="N33"/>
  <c r="S33" s="1"/>
  <c r="T33" s="1"/>
  <c r="N143"/>
  <c r="S143" s="1"/>
  <c r="T143" s="1"/>
  <c r="N55"/>
  <c r="S55" s="1"/>
  <c r="T55" s="1"/>
  <c r="N47"/>
  <c r="N27"/>
  <c r="S27" s="1"/>
  <c r="T27" s="1"/>
  <c r="N91"/>
  <c r="S91" s="1"/>
  <c r="T91" s="1"/>
  <c r="N99"/>
  <c r="S99" s="1"/>
  <c r="T99" s="1"/>
  <c r="N107"/>
  <c r="N115"/>
  <c r="S115" s="1"/>
  <c r="T115" s="1"/>
  <c r="N123"/>
  <c r="S123" s="1"/>
  <c r="T123" s="1"/>
  <c r="S52"/>
  <c r="T52" s="1"/>
  <c r="S53"/>
  <c r="T53" s="1"/>
  <c r="S125"/>
  <c r="T125" s="1"/>
  <c r="S54"/>
  <c r="T54" s="1"/>
  <c r="S46"/>
  <c r="T46" s="1"/>
  <c r="S38"/>
  <c r="T38" s="1"/>
  <c r="N86"/>
  <c r="N78"/>
  <c r="S78" s="1"/>
  <c r="T78" s="1"/>
  <c r="N70"/>
  <c r="N62"/>
  <c r="S62" s="1"/>
  <c r="T62" s="1"/>
  <c r="N94"/>
  <c r="N102"/>
  <c r="N110"/>
  <c r="N118"/>
  <c r="S118" s="1"/>
  <c r="T118" s="1"/>
  <c r="N126"/>
  <c r="N87"/>
  <c r="S87" s="1"/>
  <c r="T87" s="1"/>
  <c r="N79"/>
  <c r="S79" s="1"/>
  <c r="T79" s="1"/>
  <c r="N71"/>
  <c r="S71" s="1"/>
  <c r="T71" s="1"/>
  <c r="N63"/>
  <c r="N12"/>
  <c r="S12" s="1"/>
  <c r="T12" s="1"/>
  <c r="N4"/>
  <c r="S4" s="1"/>
  <c r="T4" s="1"/>
  <c r="N24"/>
  <c r="N131"/>
  <c r="N116"/>
  <c r="S116" s="1"/>
  <c r="T116" s="1"/>
  <c r="S142"/>
  <c r="T142" s="1"/>
  <c r="N88"/>
  <c r="N80"/>
  <c r="S80" s="1"/>
  <c r="T80" s="1"/>
  <c r="N64"/>
  <c r="N5"/>
  <c r="S5" s="1"/>
  <c r="T5" s="1"/>
  <c r="N92"/>
  <c r="N100"/>
  <c r="S100" s="1"/>
  <c r="T100" s="1"/>
  <c r="N124"/>
  <c r="N81"/>
  <c r="S81" s="1"/>
  <c r="T81" s="1"/>
  <c r="N73"/>
  <c r="N65"/>
  <c r="S65" s="1"/>
  <c r="T65" s="1"/>
  <c r="N14"/>
  <c r="S14" s="1"/>
  <c r="T14" s="1"/>
  <c r="N6"/>
  <c r="N40"/>
  <c r="S40" s="1"/>
  <c r="T40" s="1"/>
  <c r="N30"/>
  <c r="N133"/>
  <c r="L144"/>
  <c r="K144"/>
  <c r="U142" l="1"/>
  <c r="U99"/>
  <c r="U55"/>
  <c r="U108"/>
  <c r="U17"/>
  <c r="U76"/>
  <c r="U127"/>
  <c r="U67"/>
  <c r="S50"/>
  <c r="T50" s="1"/>
  <c r="S8"/>
  <c r="T8" s="1"/>
  <c r="U111"/>
  <c r="U59"/>
  <c r="U13"/>
  <c r="U72"/>
  <c r="U117"/>
  <c r="U37"/>
  <c r="U120"/>
  <c r="U7"/>
  <c r="U141"/>
  <c r="S24"/>
  <c r="T24" s="1"/>
  <c r="S114"/>
  <c r="T114" s="1"/>
  <c r="S42"/>
  <c r="T42" s="1"/>
  <c r="S82"/>
  <c r="T82" s="1"/>
  <c r="T104"/>
  <c r="T3"/>
  <c r="U21"/>
  <c r="U23"/>
  <c r="S102"/>
  <c r="T102" s="1"/>
  <c r="U9"/>
  <c r="U68"/>
  <c r="U135"/>
  <c r="U16"/>
  <c r="S113"/>
  <c r="T113" s="1"/>
  <c r="U119"/>
  <c r="U35"/>
  <c r="U38"/>
  <c r="U54"/>
  <c r="U125"/>
  <c r="U93"/>
  <c r="U53"/>
  <c r="U31"/>
  <c r="U56"/>
  <c r="S129"/>
  <c r="T129" s="1"/>
  <c r="S41"/>
  <c r="T41" s="1"/>
  <c r="S85"/>
  <c r="T85" s="1"/>
  <c r="U65"/>
  <c r="U100"/>
  <c r="U80"/>
  <c r="U78"/>
  <c r="U14"/>
  <c r="U116"/>
  <c r="U12"/>
  <c r="U87"/>
  <c r="S107"/>
  <c r="T107" s="1"/>
  <c r="S47"/>
  <c r="T47" s="1"/>
  <c r="S36"/>
  <c r="T36" s="1"/>
  <c r="S44"/>
  <c r="T44" s="1"/>
  <c r="U115"/>
  <c r="U27"/>
  <c r="U33"/>
  <c r="U130"/>
  <c r="U97"/>
  <c r="U49"/>
  <c r="U132"/>
  <c r="U11"/>
  <c r="S133"/>
  <c r="T133" s="1"/>
  <c r="S73"/>
  <c r="T73" s="1"/>
  <c r="U19"/>
  <c r="U60"/>
  <c r="U112"/>
  <c r="U43"/>
  <c r="U83"/>
  <c r="U98"/>
  <c r="U66"/>
  <c r="S58"/>
  <c r="T58" s="1"/>
  <c r="U95"/>
  <c r="U29"/>
  <c r="U46"/>
  <c r="U18"/>
  <c r="U101"/>
  <c r="U45"/>
  <c r="U128"/>
  <c r="U48"/>
  <c r="S20"/>
  <c r="T20" s="1"/>
  <c r="S22"/>
  <c r="T22" s="1"/>
  <c r="S124"/>
  <c r="T124" s="1"/>
  <c r="S92"/>
  <c r="T92" s="1"/>
  <c r="S64"/>
  <c r="T64" s="1"/>
  <c r="S88"/>
  <c r="T88" s="1"/>
  <c r="S131"/>
  <c r="T131" s="1"/>
  <c r="S63"/>
  <c r="T63" s="1"/>
  <c r="S122"/>
  <c r="T122" s="1"/>
  <c r="S90"/>
  <c r="T90" s="1"/>
  <c r="S74"/>
  <c r="T74" s="1"/>
  <c r="U40"/>
  <c r="U71"/>
  <c r="U81"/>
  <c r="U5"/>
  <c r="U4"/>
  <c r="U79"/>
  <c r="U118"/>
  <c r="U62"/>
  <c r="U123"/>
  <c r="U91"/>
  <c r="U143"/>
  <c r="U138"/>
  <c r="U34"/>
  <c r="U3"/>
  <c r="U52"/>
  <c r="S30"/>
  <c r="T30" s="1"/>
  <c r="S6"/>
  <c r="T6" s="1"/>
  <c r="S126"/>
  <c r="T126" s="1"/>
  <c r="S110"/>
  <c r="T110" s="1"/>
  <c r="S94"/>
  <c r="T94" s="1"/>
  <c r="S70"/>
  <c r="T70" s="1"/>
  <c r="S86"/>
  <c r="T86" s="1"/>
  <c r="U10"/>
  <c r="U69"/>
  <c r="U96"/>
  <c r="U39"/>
  <c r="U84"/>
  <c r="U32"/>
  <c r="U75"/>
  <c r="U106"/>
  <c r="U28"/>
  <c r="S121"/>
  <c r="T121" s="1"/>
  <c r="S105"/>
  <c r="T105" s="1"/>
  <c r="S89"/>
  <c r="T89" s="1"/>
  <c r="S57"/>
  <c r="T57" s="1"/>
  <c r="U103"/>
  <c r="U51"/>
  <c r="U26"/>
  <c r="U134"/>
  <c r="U109"/>
  <c r="U25"/>
  <c r="U136"/>
  <c r="U15"/>
  <c r="S137"/>
  <c r="T137" s="1"/>
  <c r="S61"/>
  <c r="T61" s="1"/>
  <c r="S77"/>
  <c r="T77" s="1"/>
  <c r="N144"/>
  <c r="U107" l="1"/>
  <c r="U44"/>
  <c r="U86"/>
  <c r="U124"/>
  <c r="U89"/>
  <c r="U131"/>
  <c r="U114"/>
  <c r="U105"/>
  <c r="U63"/>
  <c r="U126"/>
  <c r="U50"/>
  <c r="U122"/>
  <c r="U30"/>
  <c r="U137"/>
  <c r="U110"/>
  <c r="U64"/>
  <c r="U90"/>
  <c r="U129"/>
  <c r="U57"/>
  <c r="U47"/>
  <c r="U102"/>
  <c r="U42"/>
  <c r="U20"/>
  <c r="U113"/>
  <c r="S144"/>
  <c r="U73"/>
  <c r="U6"/>
  <c r="U22"/>
  <c r="U70"/>
  <c r="U133"/>
  <c r="U74"/>
  <c r="U41"/>
  <c r="U58"/>
  <c r="U92"/>
  <c r="U82"/>
  <c r="U61"/>
  <c r="U8"/>
  <c r="U24"/>
  <c r="U77"/>
  <c r="U85"/>
  <c r="U121"/>
  <c r="T144"/>
  <c r="U88"/>
  <c r="U36"/>
  <c r="U94"/>
  <c r="U144" l="1"/>
</calcChain>
</file>

<file path=xl/sharedStrings.xml><?xml version="1.0" encoding="utf-8"?>
<sst xmlns="http://schemas.openxmlformats.org/spreadsheetml/2006/main" count="1944" uniqueCount="1020">
  <si>
    <t>Registrar ID</t>
  </si>
  <si>
    <t>EA Code</t>
  </si>
  <si>
    <t>No. of Aadhaar generated count for Phase III</t>
  </si>
  <si>
    <t>CEL Phase III</t>
  </si>
  <si>
    <t>No. of Demographic Aadhaar generated</t>
  </si>
  <si>
    <t>No. of Aadhaar generated count for Phase IV</t>
  </si>
  <si>
    <t>CEL Phase IV</t>
  </si>
  <si>
    <t>No. of Biometrric Aadhaar generated count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</si>
  <si>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</si>
  <si>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</si>
  <si>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</si>
  <si>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</si>
  <si>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</si>
  <si>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</si>
  <si>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</si>
  <si>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</si>
  <si>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</si>
  <si>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</si>
  <si>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</si>
  <si>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</si>
  <si>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</si>
  <si>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</si>
  <si>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</si>
  <si>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</si>
  <si>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</si>
  <si>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</si>
  <si>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</si>
  <si>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</si>
  <si>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</si>
  <si>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</si>
  <si>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</si>
  <si>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</si>
  <si>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</si>
  <si>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</si>
  <si>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</si>
  <si>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</si>
  <si>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</si>
  <si>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</si>
  <si>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</si>
  <si>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</si>
  <si>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</si>
  <si>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</si>
  <si>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</si>
  <si>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</si>
  <si>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</si>
  <si>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</si>
  <si>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</si>
  <si>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</si>
  <si>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</si>
  <si>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</si>
  <si>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</si>
  <si>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</si>
  <si>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</si>
  <si>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</si>
  <si>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</si>
  <si>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</si>
  <si>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</si>
  <si>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</si>
  <si>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</si>
  <si>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</si>
  <si>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</si>
  <si>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</si>
  <si>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</si>
  <si>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</si>
  <si>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</si>
  <si>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</si>
  <si>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</si>
  <si>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</si>
  <si>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</si>
  <si>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</si>
  <si>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</si>
  <si>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</si>
  <si>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</si>
  <si>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</si>
  <si>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</si>
  <si>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</si>
  <si>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</si>
  <si>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</si>
  <si>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</si>
  <si>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</si>
  <si>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</si>
  <si>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</si>
  <si>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</si>
  <si>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</si>
  <si>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</si>
  <si>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</si>
  <si>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</si>
  <si>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</si>
  <si>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</si>
  <si>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</si>
  <si>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</si>
  <si>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</si>
  <si>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</si>
  <si>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</si>
  <si>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</si>
  <si>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</si>
  <si>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</si>
  <si>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</si>
  <si>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</si>
  <si>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</si>
  <si>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</si>
  <si>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</si>
  <si>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</si>
  <si>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</si>
  <si>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</si>
  <si>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</si>
  <si>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</si>
  <si>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</si>
  <si>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</si>
  <si>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</si>
  <si>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</si>
  <si>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</si>
  <si>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818</t>
  </si>
  <si>
    <t>820</t>
  </si>
  <si>
    <t>821</t>
  </si>
  <si>
    <t>833</t>
  </si>
  <si>
    <t>840</t>
  </si>
  <si>
    <t>841</t>
  </si>
  <si>
    <t>843</t>
  </si>
  <si>
    <t>844</t>
  </si>
  <si>
    <t>867</t>
  </si>
  <si>
    <t>871</t>
  </si>
  <si>
    <t>873</t>
  </si>
  <si>
    <t>952</t>
  </si>
  <si>
    <t>957</t>
  </si>
  <si>
    <t>964</t>
  </si>
  <si>
    <t>984</t>
  </si>
  <si>
    <t>985</t>
  </si>
  <si>
    <t>986</t>
  </si>
  <si>
    <t>0000</t>
  </si>
  <si>
    <t>0002</t>
  </si>
  <si>
    <t>0003</t>
  </si>
  <si>
    <t>0005</t>
  </si>
  <si>
    <t>0006</t>
  </si>
  <si>
    <t>0007</t>
  </si>
  <si>
    <t>0009</t>
  </si>
  <si>
    <t>0010</t>
  </si>
  <si>
    <t>0011</t>
  </si>
  <si>
    <t>0012</t>
  </si>
  <si>
    <t>0013</t>
  </si>
  <si>
    <t>0101</t>
  </si>
  <si>
    <t>0102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</si>
  <si>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</si>
  <si>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</si>
  <si>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</si>
  <si>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</si>
  <si>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</si>
  <si>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</si>
  <si>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</si>
  <si>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</si>
  <si>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</si>
  <si>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</si>
  <si>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</si>
  <si>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</si>
  <si>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</si>
  <si>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</si>
  <si>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</si>
  <si>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</si>
  <si>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</si>
  <si>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</si>
  <si>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</si>
  <si>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</si>
  <si>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</si>
  <si>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</si>
  <si>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</si>
  <si>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</si>
  <si>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</si>
  <si>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</si>
  <si>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</si>
  <si>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</si>
  <si>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</si>
  <si>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</si>
  <si>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</si>
  <si>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</si>
  <si>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</si>
  <si>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</si>
  <si>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</si>
  <si>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</si>
  <si>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</si>
  <si>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</si>
  <si>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</si>
  <si>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</si>
  <si>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</si>
  <si>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</si>
  <si>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</si>
  <si>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</si>
  <si>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</si>
  <si>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</si>
  <si>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</si>
  <si>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</si>
  <si>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</si>
  <si>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</si>
  <si>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</si>
  <si>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</si>
  <si>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</si>
  <si>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2560</t>
  </si>
  <si>
    <t>2507</t>
  </si>
  <si>
    <t>2441</t>
  </si>
  <si>
    <t>2394</t>
  </si>
  <si>
    <t>2348</t>
  </si>
  <si>
    <t>2354</t>
  </si>
  <si>
    <t>2356</t>
  </si>
  <si>
    <t>2347</t>
  </si>
  <si>
    <t>2335</t>
  </si>
  <si>
    <t>2339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</si>
  <si>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</si>
  <si>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</si>
  <si>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</si>
  <si>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</si>
  <si>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</si>
  <si>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</si>
  <si>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</si>
  <si>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</si>
  <si>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</si>
  <si>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</si>
  <si>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</si>
  <si>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2222</t>
  </si>
  <si>
    <t>2224</t>
  </si>
  <si>
    <t>2229</t>
  </si>
  <si>
    <t>2231</t>
  </si>
  <si>
    <t>2232</t>
  </si>
  <si>
    <t>2234</t>
  </si>
  <si>
    <t>2235</t>
  </si>
  <si>
    <t>2240</t>
  </si>
  <si>
    <t>2244</t>
  </si>
  <si>
    <t>2246</t>
  </si>
  <si>
    <t>2249</t>
  </si>
  <si>
    <t>2258</t>
  </si>
  <si>
    <t>2266</t>
  </si>
  <si>
    <t>2267</t>
  </si>
  <si>
    <t>2268</t>
  </si>
  <si>
    <t>0213</t>
  </si>
  <si>
    <t>2009</t>
  </si>
  <si>
    <t>2206</t>
  </si>
  <si>
    <t>2208</t>
  </si>
  <si>
    <t>2209</t>
  </si>
  <si>
    <t>2210</t>
  </si>
  <si>
    <t>2211</t>
  </si>
  <si>
    <t>2212</t>
  </si>
  <si>
    <t>2213</t>
  </si>
  <si>
    <t>0217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</si>
  <si>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</si>
  <si>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</si>
  <si>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</si>
  <si>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</si>
  <si>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</si>
  <si>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</si>
  <si>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</si>
  <si>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</si>
  <si>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</si>
  <si>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</si>
  <si>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</si>
  <si>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</si>
  <si>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</si>
  <si>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</si>
  <si>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</si>
  <si>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</si>
  <si>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</si>
  <si>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</si>
  <si>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</si>
  <si>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</si>
  <si>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</si>
  <si>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</si>
  <si>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</si>
  <si>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</si>
  <si>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</si>
  <si>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</si>
  <si>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</si>
  <si>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</si>
  <si>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</si>
  <si>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</si>
  <si>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</si>
  <si>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</si>
  <si>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</si>
  <si>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</si>
  <si>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</si>
  <si>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</si>
  <si>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</si>
  <si>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</si>
  <si>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</si>
  <si>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</si>
  <si>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</si>
  <si>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</si>
  <si>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</si>
  <si>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</si>
  <si>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</si>
  <si>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</si>
  <si>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</si>
  <si>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</si>
  <si>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</si>
  <si>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</si>
  <si>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</si>
  <si>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</si>
  <si>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</si>
  <si>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</si>
  <si>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</si>
  <si>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</si>
  <si>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</si>
  <si>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</si>
  <si>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</si>
  <si>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</si>
  <si>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</si>
  <si>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</si>
  <si>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</si>
  <si>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</si>
  <si>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</si>
  <si>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</si>
  <si>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</si>
  <si>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</si>
  <si>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</si>
  <si>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</si>
  <si>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</si>
  <si>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</si>
  <si>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</si>
  <si>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</si>
  <si>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</si>
  <si>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</si>
  <si>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</si>
  <si>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</si>
  <si>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</si>
  <si>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</si>
  <si>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</si>
  <si>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</si>
  <si>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2839</t>
  </si>
  <si>
    <t>2842</t>
  </si>
  <si>
    <t>2843</t>
  </si>
  <si>
    <t>2844</t>
  </si>
  <si>
    <t>2845</t>
  </si>
  <si>
    <t>2846</t>
  </si>
  <si>
    <t>2847</t>
  </si>
  <si>
    <t>2848</t>
  </si>
  <si>
    <t>2855</t>
  </si>
  <si>
    <t>2856</t>
  </si>
  <si>
    <t>2858</t>
  </si>
  <si>
    <t>2859</t>
  </si>
  <si>
    <t>2860</t>
  </si>
  <si>
    <t>2864</t>
  </si>
  <si>
    <t>2865</t>
  </si>
  <si>
    <t>2866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</si>
  <si>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</si>
  <si>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</si>
  <si>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</si>
  <si>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</si>
  <si>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</si>
  <si>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</si>
  <si>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</si>
  <si>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</si>
  <si>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</si>
  <si>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</si>
  <si>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</si>
  <si>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</si>
  <si>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</si>
  <si>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</si>
  <si>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</si>
  <si>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</si>
  <si>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</si>
  <si>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</si>
  <si>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</si>
  <si>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</si>
  <si>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</si>
  <si>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</si>
  <si>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</si>
  <si>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</si>
  <si>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</si>
  <si>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</si>
  <si>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</si>
  <si>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</si>
  <si>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</si>
  <si>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</si>
  <si>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</si>
  <si>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2017</t>
  </si>
  <si>
    <t>0815</t>
  </si>
  <si>
    <t>2052</t>
  </si>
  <si>
    <t>2081</t>
  </si>
  <si>
    <t>0820</t>
  </si>
  <si>
    <t>0821</t>
  </si>
  <si>
    <t>2363</t>
  </si>
  <si>
    <t>0840</t>
  </si>
  <si>
    <t>2708</t>
  </si>
  <si>
    <t>2709</t>
  </si>
  <si>
    <t>0843</t>
  </si>
  <si>
    <t>0844</t>
  </si>
  <si>
    <t>0867</t>
  </si>
  <si>
    <t>0871</t>
  </si>
  <si>
    <t>0873</t>
  </si>
  <si>
    <t>2147</t>
  </si>
  <si>
    <t>2148</t>
  </si>
  <si>
    <t>2151</t>
  </si>
  <si>
    <t>2154</t>
  </si>
  <si>
    <t>2159</t>
  </si>
  <si>
    <t>2160</t>
  </si>
  <si>
    <t>2162</t>
  </si>
  <si>
    <t>2163</t>
  </si>
  <si>
    <t>2164</t>
  </si>
  <si>
    <t>2165</t>
  </si>
  <si>
    <t>2166</t>
  </si>
  <si>
    <t>0957</t>
  </si>
  <si>
    <t>2199</t>
  </si>
  <si>
    <t>2201</t>
  </si>
  <si>
    <t>0984</t>
  </si>
  <si>
    <t>0985</t>
  </si>
  <si>
    <t>2084</t>
  </si>
  <si>
    <t>2841</t>
  </si>
  <si>
    <t>2853</t>
  </si>
  <si>
    <t>2854</t>
  </si>
  <si>
    <t>2861</t>
  </si>
  <si>
    <t>S.No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</si>
  <si>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</si>
  <si>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</si>
  <si>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</si>
  <si>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</si>
  <si>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</si>
  <si>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</si>
  <si>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</si>
  <si>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</si>
  <si>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</si>
  <si>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</si>
  <si>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</si>
  <si>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</si>
  <si>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</si>
  <si>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</si>
  <si>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</si>
  <si>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0514</t>
  </si>
  <si>
    <t>0688</t>
  </si>
  <si>
    <t>2793</t>
  </si>
  <si>
    <t>UIDAI-Registrar</t>
  </si>
  <si>
    <t>UIDAI-EA</t>
  </si>
  <si>
    <t>RO Bangalore</t>
  </si>
  <si>
    <t>RO Chandigarh</t>
  </si>
  <si>
    <t>RO Hyderabad</t>
  </si>
  <si>
    <t>RO Lucknow</t>
  </si>
  <si>
    <t>RO Guwahati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</si>
  <si>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</si>
  <si>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</si>
  <si>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</si>
  <si>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</si>
  <si>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</si>
  <si>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</si>
  <si>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</si>
  <si>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</si>
  <si>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</si>
  <si>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</si>
  <si>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</si>
  <si>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</si>
  <si>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</si>
  <si>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</si>
  <si>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</si>
  <si>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</si>
  <si>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</si>
  <si>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</si>
  <si>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</si>
  <si>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</si>
  <si>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</si>
  <si>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</si>
  <si>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</si>
  <si>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</si>
  <si>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</si>
  <si>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</si>
  <si>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</si>
  <si>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</si>
  <si>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</si>
  <si>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</si>
  <si>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</si>
  <si>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</si>
  <si>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</si>
  <si>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</si>
  <si>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</si>
  <si>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</si>
  <si>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</si>
  <si>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</si>
  <si>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</si>
  <si>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</si>
  <si>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</si>
  <si>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</si>
  <si>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</si>
  <si>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</si>
  <si>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</si>
  <si>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</si>
  <si>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</si>
  <si>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</si>
  <si>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</si>
  <si>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</si>
  <si>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</si>
  <si>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</si>
  <si>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</si>
  <si>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</si>
  <si>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</si>
  <si>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</si>
  <si>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</si>
  <si>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</si>
  <si>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</si>
  <si>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</si>
  <si>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</si>
  <si>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</si>
  <si>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</si>
  <si>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</si>
  <si>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</si>
  <si>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</si>
  <si>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</si>
  <si>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</si>
  <si>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</si>
  <si>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</si>
  <si>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</si>
  <si>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</si>
  <si>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</si>
  <si>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</si>
  <si>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</si>
  <si>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</si>
  <si>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</si>
  <si>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</si>
  <si>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</si>
  <si>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</si>
  <si>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</si>
  <si>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</si>
  <si>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</si>
  <si>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</si>
  <si>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</si>
  <si>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</si>
  <si>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</si>
  <si>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</si>
  <si>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</si>
  <si>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</si>
  <si>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</si>
  <si>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</si>
  <si>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</si>
  <si>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</si>
  <si>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</si>
  <si>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</si>
  <si>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</si>
  <si>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</si>
  <si>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</si>
  <si>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</si>
  <si>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</si>
  <si>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</si>
  <si>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ADC Meluri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</si>
  <si>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</si>
  <si>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</si>
  <si>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</si>
  <si>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</si>
  <si>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</si>
  <si>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</si>
  <si>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</si>
  <si>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DC Dimapur</t>
  </si>
  <si>
    <t>SDO Kuhuboto</t>
  </si>
  <si>
    <t>DC  Phek</t>
  </si>
  <si>
    <t>DC Mon</t>
  </si>
  <si>
    <t>DC Peren</t>
  </si>
  <si>
    <t>SDO C Jalukie</t>
  </si>
  <si>
    <t>ADC Bhandari</t>
  </si>
  <si>
    <t>Special Secretary Home</t>
  </si>
  <si>
    <t>Manipur Electronics Dev Corp</t>
  </si>
  <si>
    <t>Govt. of Mizoram</t>
  </si>
  <si>
    <t>DC Siaha</t>
  </si>
  <si>
    <t>D.C. Champhai</t>
  </si>
  <si>
    <t>DC Serchhip</t>
  </si>
  <si>
    <t>DC Mamit</t>
  </si>
  <si>
    <t>DIT Lakshadweep</t>
  </si>
  <si>
    <t>General Administration Department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</si>
  <si>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</si>
  <si>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</si>
  <si>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</si>
  <si>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</si>
  <si>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</si>
  <si>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</si>
  <si>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</si>
  <si>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</si>
  <si>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</si>
  <si>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</si>
  <si>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</si>
  <si>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</si>
  <si>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</si>
  <si>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</si>
  <si>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</si>
  <si>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</si>
  <si>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</si>
  <si>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</si>
  <si>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</si>
  <si>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</si>
  <si>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</si>
  <si>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</si>
  <si>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</si>
  <si>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</si>
  <si>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</si>
  <si>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</si>
  <si>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</si>
  <si>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</si>
  <si>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</si>
  <si>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</si>
  <si>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</si>
  <si>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</si>
  <si>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</si>
  <si>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</si>
  <si>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</si>
  <si>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</si>
  <si>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</si>
  <si>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</si>
  <si>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</si>
  <si>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</si>
  <si>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</si>
  <si>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</si>
  <si>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</si>
  <si>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</si>
  <si>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</si>
  <si>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</si>
  <si>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</si>
  <si>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</si>
  <si>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</si>
  <si>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</si>
  <si>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</si>
  <si>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</si>
  <si>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</si>
  <si>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</si>
  <si>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</si>
  <si>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</si>
  <si>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</si>
  <si>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</si>
  <si>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</si>
  <si>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</si>
  <si>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</si>
  <si>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</si>
  <si>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</si>
  <si>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</si>
  <si>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</si>
  <si>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</si>
  <si>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</si>
  <si>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</si>
  <si>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</si>
  <si>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</si>
  <si>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</si>
  <si>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</si>
  <si>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</si>
  <si>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</si>
  <si>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</si>
  <si>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</si>
  <si>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</si>
  <si>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</si>
  <si>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</si>
  <si>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</si>
  <si>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</si>
  <si>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</si>
  <si>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</si>
  <si>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</si>
  <si>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</si>
  <si>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</si>
  <si>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</si>
  <si>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</si>
  <si>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</si>
  <si>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</si>
  <si>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</si>
  <si>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</si>
  <si>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</si>
  <si>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</si>
  <si>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</si>
  <si>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</si>
  <si>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</si>
  <si>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</si>
  <si>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</si>
  <si>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</si>
  <si>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</si>
  <si>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</si>
  <si>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</si>
  <si>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</si>
  <si>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</si>
  <si>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</si>
  <si>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</si>
  <si>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</si>
  <si>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ODISHA CIRCLE</t>
  </si>
  <si>
    <t>BSNL Jharkhand Circle</t>
  </si>
  <si>
    <t>BSNL Assam Circle</t>
  </si>
  <si>
    <t xml:space="preserve">BSNL Gujarat TelecomCircle </t>
  </si>
  <si>
    <t xml:space="preserve">BSNL Maharashtra 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</si>
  <si>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</si>
  <si>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</si>
  <si>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</si>
  <si>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</si>
  <si>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</si>
  <si>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Uttarakhand Telecom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</si>
  <si>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</si>
  <si>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</si>
  <si>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</si>
  <si>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</si>
  <si>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</si>
  <si>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</si>
  <si>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</si>
  <si>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</si>
  <si>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</si>
  <si>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</si>
  <si>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</si>
  <si>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</si>
  <si>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</si>
  <si>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</si>
  <si>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</si>
  <si>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</si>
  <si>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</si>
  <si>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</si>
  <si>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</si>
  <si>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</si>
  <si>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</si>
  <si>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</si>
  <si>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</si>
  <si>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</si>
  <si>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</si>
  <si>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</si>
  <si>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</si>
  <si>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</si>
  <si>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</si>
  <si>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</si>
  <si>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</si>
  <si>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Director School Education UT Chandigarh</t>
  </si>
  <si>
    <t>Sarva Siksha Abhiyan Society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</si>
  <si>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</si>
  <si>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</si>
  <si>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</si>
  <si>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</si>
  <si>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</si>
  <si>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Family &amp; Welfare Society Palwal</t>
  </si>
  <si>
    <t>District Family and Welfare Society Panchkula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</si>
  <si>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</si>
  <si>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</si>
  <si>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</si>
  <si>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</si>
  <si>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 xml:space="preserve"> Chief Registrar Births &amp; Deaths -cum-Director Health Services </t>
  </si>
  <si>
    <t>District Registrar Births &amp; Deaths cum Chief Medical Officer Kullu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</si>
  <si>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</si>
  <si>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</si>
  <si>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</si>
  <si>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</si>
  <si>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</si>
  <si>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BSNL Kerala Circle</t>
  </si>
  <si>
    <t>KOLKATA TELEPHONES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</si>
  <si>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</si>
  <si>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</si>
  <si>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</si>
  <si>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</si>
  <si>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</si>
  <si>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</si>
  <si>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</si>
  <si>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</si>
  <si>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</si>
  <si>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AU Small Finance Bank Limted</t>
  </si>
  <si>
    <t>AU Small Finance Bank Limited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</si>
  <si>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</si>
  <si>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</si>
  <si>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</si>
  <si>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</si>
  <si>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</si>
  <si>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</si>
  <si>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</si>
  <si>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</si>
  <si>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</si>
  <si>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</si>
  <si>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</si>
  <si>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</si>
  <si>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</si>
  <si>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</si>
  <si>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</si>
  <si>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</si>
  <si>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</si>
  <si>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</si>
  <si>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</si>
  <si>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</si>
  <si>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</si>
  <si>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2226</t>
  </si>
  <si>
    <t>SDO Angjangyang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</si>
  <si>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</si>
  <si>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</si>
  <si>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</si>
  <si>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</si>
  <si>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</si>
  <si>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</si>
  <si>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</si>
  <si>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</si>
  <si>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</si>
  <si>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</si>
  <si>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</si>
  <si>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</si>
  <si>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</si>
  <si>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</si>
  <si>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</si>
  <si>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</si>
  <si>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</si>
  <si>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</si>
  <si>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</si>
  <si>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</si>
  <si>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</si>
  <si>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</si>
  <si>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</si>
  <si>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513</t>
  </si>
  <si>
    <t>Department of Panchayat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</si>
  <si>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</si>
  <si>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</si>
  <si>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</si>
  <si>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</si>
  <si>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</si>
  <si>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</si>
  <si>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</si>
  <si>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</si>
  <si>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2773</t>
  </si>
  <si>
    <t>2650</t>
  </si>
  <si>
    <t>2653</t>
  </si>
  <si>
    <t>2657</t>
  </si>
  <si>
    <t>2737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</si>
  <si>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</si>
  <si>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</si>
  <si>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</si>
  <si>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</si>
  <si>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</si>
  <si>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</si>
  <si>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</si>
  <si>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</si>
  <si>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</si>
  <si>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</si>
  <si>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</si>
  <si>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</si>
  <si>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</si>
  <si>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</si>
  <si>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</si>
  <si>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</si>
  <si>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</si>
  <si>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</si>
  <si>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</si>
  <si>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</si>
  <si>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704</t>
  </si>
  <si>
    <t>0704</t>
  </si>
  <si>
    <t xml:space="preserve">BSNL AP </t>
  </si>
  <si>
    <t>711</t>
  </si>
  <si>
    <t>0711</t>
  </si>
  <si>
    <t>BSNL Odisha Circle</t>
  </si>
  <si>
    <t>712</t>
  </si>
  <si>
    <t>BSNL JHARKHAND</t>
  </si>
  <si>
    <t>0712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</si>
  <si>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</si>
  <si>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</si>
  <si>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</si>
  <si>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</si>
  <si>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</si>
  <si>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</si>
  <si>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</si>
  <si>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</si>
  <si>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</si>
  <si>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969</t>
  </si>
  <si>
    <t>0969</t>
  </si>
  <si>
    <t>Public Health Department Gov Maharashtra</t>
  </si>
  <si>
    <t>CEL Phase V</t>
  </si>
  <si>
    <t>703</t>
  </si>
  <si>
    <t>Navodaya Vidyalaya Samiti</t>
  </si>
  <si>
    <t>718</t>
  </si>
  <si>
    <t>Kolkata Telephones BSNL</t>
  </si>
  <si>
    <t>0718</t>
  </si>
  <si>
    <t>872</t>
  </si>
  <si>
    <t>Women Empowerment &amp; Child Development Uttarakhand</t>
  </si>
  <si>
    <t>0872</t>
  </si>
  <si>
    <t xml:space="preserve">BSNL Bihar </t>
  </si>
  <si>
    <t>Ea_Name</t>
  </si>
  <si>
    <t>2233</t>
  </si>
  <si>
    <t>0402</t>
  </si>
  <si>
    <t>Reg_Name</t>
  </si>
  <si>
    <t>SDO Wakching</t>
  </si>
  <si>
    <t>Assam Gramin Vikash Bank</t>
  </si>
  <si>
    <t>222</t>
  </si>
  <si>
    <t>2898</t>
  </si>
  <si>
    <t>0222</t>
  </si>
  <si>
    <t>0174</t>
  </si>
  <si>
    <t>1394</t>
  </si>
  <si>
    <t>Department of IT</t>
  </si>
  <si>
    <t>RISL</t>
  </si>
  <si>
    <t>District Magistrate &amp; Collector</t>
  </si>
  <si>
    <t>District Magistrate &amp;  Collector</t>
  </si>
  <si>
    <t>General Admn. Department</t>
  </si>
  <si>
    <t>Deputy Commissioner Kamrup</t>
  </si>
  <si>
    <t>Office of the Deputy Commissioner</t>
  </si>
  <si>
    <t xml:space="preserve">Deputy Commissioner </t>
  </si>
  <si>
    <t xml:space="preserve">Office of the Deputy Commissioner 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</si>
  <si>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</si>
  <si>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</si>
  <si>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</si>
  <si>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</si>
  <si>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</si>
  <si>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</si>
  <si>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DFCSO</t>
  </si>
  <si>
    <t>Deputy Commissioner</t>
  </si>
  <si>
    <t>Rural Development Department</t>
  </si>
  <si>
    <t>Dept. Of IT</t>
  </si>
  <si>
    <t>Deputy Commissioner South Garo Hills</t>
  </si>
  <si>
    <t>DC Ri-Bhoi</t>
  </si>
  <si>
    <t>DC North Garo Hills</t>
  </si>
  <si>
    <t>DC East Khasi Hills</t>
  </si>
  <si>
    <t>DC West Garo Hills</t>
  </si>
  <si>
    <t>DC South West Garo Hills</t>
  </si>
  <si>
    <t>DC West Khasi Hills</t>
  </si>
  <si>
    <t>DC South West Khasi Hills</t>
  </si>
  <si>
    <t>UTIITSL</t>
  </si>
  <si>
    <t>SCHHOOL EDUCATION DEPT</t>
  </si>
  <si>
    <t>SCHOOL EDUCATION DEPT</t>
  </si>
  <si>
    <t>NVS RO Jaipur</t>
  </si>
  <si>
    <t>NVS RO Bhopal</t>
  </si>
  <si>
    <t>Department of Posts</t>
  </si>
  <si>
    <t>DOP Punjab Circle</t>
  </si>
  <si>
    <t xml:space="preserve">Chief Postmaster General </t>
  </si>
  <si>
    <t>THE CHIEF POSTMASTER GENERAL</t>
  </si>
  <si>
    <t>The Chief Postmaster General</t>
  </si>
  <si>
    <t>The chief Postmaster General</t>
  </si>
  <si>
    <t>Chief Postmaster General</t>
  </si>
  <si>
    <t>DEPARTMENT OF POSTS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</si>
  <si>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</si>
  <si>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</si>
  <si>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</si>
  <si>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</si>
  <si>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</si>
  <si>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</si>
  <si>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</si>
  <si>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Women &amp; Child Development</t>
  </si>
  <si>
    <t>Director ICDS</t>
  </si>
  <si>
    <t>Education Department</t>
  </si>
  <si>
    <t>Director of primary education</t>
  </si>
  <si>
    <t>Commissioner of school</t>
  </si>
  <si>
    <t>Directorate of Secondary Education</t>
  </si>
  <si>
    <t>Directorate of Woman and Child Development</t>
  </si>
  <si>
    <t>Director</t>
  </si>
  <si>
    <t>Deptt. Of School Education</t>
  </si>
  <si>
    <t>School Education &amp; Sports</t>
  </si>
  <si>
    <t>Director General Health Services</t>
  </si>
  <si>
    <t>District Health &amp; Family Welfare Society</t>
  </si>
  <si>
    <t>District Family and Welfare Society</t>
  </si>
  <si>
    <t>Directorate of Public Health and Family Welfare</t>
  </si>
  <si>
    <t>District Registrar Births &amp; Deaths cum Chief Medical Officer</t>
  </si>
  <si>
    <t>Public Health Department</t>
  </si>
  <si>
    <t>State Mission Director ICDS Social Welfare Department</t>
  </si>
  <si>
    <t>Mandatory BIO Update &gt;=5</t>
  </si>
  <si>
    <t>Mandatory BIO Update &gt; =15</t>
  </si>
  <si>
    <t>Total</t>
  </si>
  <si>
    <t>Grand Total</t>
  </si>
  <si>
    <t>Reg. ID</t>
  </si>
  <si>
    <t>Registrar Name</t>
  </si>
  <si>
    <t xml:space="preserve"> No. of Aadhaar generated count for Phase IV</t>
  </si>
  <si>
    <t xml:space="preserve"> CEL Phase V</t>
  </si>
  <si>
    <t xml:space="preserve"> Mandatory BIO Update &gt;=5</t>
  </si>
  <si>
    <t xml:space="preserve"> Mandatory BIO Update &gt; =15</t>
  </si>
  <si>
    <t>In-House Model</t>
  </si>
  <si>
    <t>Gross Amount</t>
  </si>
  <si>
    <t>List of Registrars undertaking for eligibility for revised assistance has been received</t>
  </si>
  <si>
    <t>Sl. No.</t>
  </si>
  <si>
    <t>Inhouse model</t>
  </si>
  <si>
    <t>Yes</t>
  </si>
  <si>
    <t>BSNL Maharashtra Circle</t>
  </si>
  <si>
    <t xml:space="preserve">Catholic Syrian Bank   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</si>
  <si>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</si>
  <si>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</si>
  <si>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</si>
  <si>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</si>
  <si>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</si>
  <si>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</si>
  <si>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</si>
  <si>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</si>
  <si>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</si>
  <si>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</si>
  <si>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</si>
  <si>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</si>
  <si>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</si>
  <si>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</si>
  <si>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</si>
  <si>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</si>
  <si>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</si>
  <si>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</si>
  <si>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Siang</t>
  </si>
  <si>
    <t>DC Upper Siang</t>
  </si>
  <si>
    <t>DC Dibang Valley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</si>
  <si>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</si>
  <si>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</si>
  <si>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</si>
  <si>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</si>
  <si>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</si>
  <si>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</si>
  <si>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</si>
  <si>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</si>
  <si>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CSC e-Governance Services India Limited</t>
  </si>
  <si>
    <t>Baroda Gujarat Gramin Bank</t>
  </si>
  <si>
    <t>Women &amp; Child Development, Govt. of Gujarat</t>
  </si>
  <si>
    <t>No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</si>
  <si>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</si>
  <si>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</si>
  <si>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</si>
  <si>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</si>
  <si>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Balance amount to be withheld for DMS pendency  (B/F)</t>
  </si>
  <si>
    <t>Amount to be withheld in current  release [actual amount for withholding or 10% of payment due(Col.11), whichever is less)</t>
  </si>
  <si>
    <t>Balance amount to be withheld for DMS pendency from future releases  (C/F)</t>
  </si>
  <si>
    <t>Actual Gross to be booked (Col.11 - Col.13)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</si>
  <si>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</si>
  <si>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</si>
  <si>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(Col.16+Col.18)</t>
  </si>
  <si>
    <t xml:space="preserve">Recovery in current release
</t>
  </si>
  <si>
    <t>Balance recovery 
[Carried forward]</t>
  </si>
  <si>
    <t>Net payment (Col. 15-Col.20)</t>
  </si>
  <si>
    <t>Adjustment on account of revised count of  Feb-2020</t>
  </si>
  <si>
    <t>Recovery outstanding as on March'20</t>
  </si>
  <si>
    <t>Reg-ID</t>
  </si>
  <si>
    <t xml:space="preserve"> Total Demo error Count</t>
  </si>
  <si>
    <t xml:space="preserve">  DOE-1</t>
  </si>
  <si>
    <t xml:space="preserve">  DOE-2</t>
  </si>
  <si>
    <t>Overcharging the Resident/ Running Un-Authorized Centres</t>
  </si>
  <si>
    <t xml:space="preserve">Amount </t>
  </si>
  <si>
    <t>Rate of Penalty--------&gt;</t>
  </si>
  <si>
    <t>PNB</t>
  </si>
  <si>
    <t>BRKGB</t>
  </si>
  <si>
    <t>DoIT Rajasthan</t>
  </si>
  <si>
    <t>MPSEDC</t>
  </si>
  <si>
    <t>RECOMMENDATION BY REGIONAL OFFICES FOR IMPOSITION OF PENALTY ON CORRUPTION CASES FOR THE MONTH OF APRIL-2020</t>
  </si>
  <si>
    <t>RO Belngaluru vide email dated 01.06.2020 has forwarded the letter no. R-11013/349/2017/ROB/Vol.IV/165 dated 01.06.2020 recommending therewith the following cases for imposing penalty:-</t>
  </si>
  <si>
    <t>SL. No.</t>
  </si>
  <si>
    <t>Reg. Code</t>
  </si>
  <si>
    <t>EA Name</t>
  </si>
  <si>
    <t>@50K</t>
  </si>
  <si>
    <t>Amount</t>
  </si>
  <si>
    <t>RO Delhi vide their email dated 02.06.2020 has fowarded the letter no. A-22011/11/2011/part-2/UIDAI (RO-Delhi) dated June, 2020 recommending therewith the following cases for imposing penalty:-</t>
  </si>
  <si>
    <r>
      <t xml:space="preserve">RO Guwahati vide their email dated 27.05.2020 has forwarded letter no. UIDAI/RO-Ghy/Blacklist of EA/12/2017/101 dated 01.05.2020 has recommended </t>
    </r>
    <r>
      <rPr>
        <b/>
        <sz val="11"/>
        <color theme="1"/>
        <rFont val="Trebuchet MS"/>
        <family val="2"/>
      </rPr>
      <t>'Nil'</t>
    </r>
    <r>
      <rPr>
        <sz val="11"/>
        <color theme="1"/>
        <rFont val="Trebuchet MS"/>
        <family val="2"/>
      </rPr>
      <t xml:space="preserve"> cases for imposing penalty</t>
    </r>
  </si>
  <si>
    <t>RO Hyderabad vide their email dated 28.05.2020 has forwarded Minutes of the SRC meeting held on 27.05.2020, whereby, no cases has been recommended for imposition of penalty.</t>
  </si>
  <si>
    <r>
      <t xml:space="preserve">RO Lucknow vide their email dated 22.05.2020 forwarded SRC meeting report no. A-11016/18/2018/UIDAI/Lko/1709 dated 22.05.2020 vide which </t>
    </r>
    <r>
      <rPr>
        <b/>
        <sz val="11"/>
        <color theme="1"/>
        <rFont val="Trebuchet MS"/>
        <family val="2"/>
      </rPr>
      <t>No</t>
    </r>
    <r>
      <rPr>
        <sz val="11"/>
        <color theme="1"/>
        <rFont val="Trebuchet MS"/>
        <family val="2"/>
      </rPr>
      <t xml:space="preserve"> cases have been recommended for imposing penalty.</t>
    </r>
  </si>
  <si>
    <t>RO Ranchi vide their email dated 26.05.2020 forwarded letter no. UIDAI/RO/RNC/Recon-Committee/2019-20/5432 dated 26.05.2020 vide which no case is recommended for imposing penalty.</t>
  </si>
  <si>
    <t>RO Chandigarh vide their email dated 19.05.2020 has recommended Nil cases for imposing penalty for the month of April-2020.</t>
  </si>
  <si>
    <t>RO Mumbai vide their email dated 20.05.2020 has recommended Nil cases for imposing penalty for the month of April-2020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</si>
</sst>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9" fontId="4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pivotButton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/>
    <xf numFmtId="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%20Work/3.%20March-2020%20AG%20&amp;%20MBU/Calculation%20Sheet-%20March-2020-%20AG%20&amp;%20MB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"/>
      <sheetName val="Calculation"/>
      <sheetName val="In-House"/>
      <sheetName val="RO-wise"/>
      <sheetName val="REG-EA wise"/>
      <sheetName val="Reg- wise"/>
      <sheetName val="Def. Report Penalty"/>
      <sheetName val="Payment Sheet"/>
      <sheetName val="Payment not effected"/>
    </sheetNames>
    <sheetDataSet>
      <sheetData sheetId="0" refreshError="1"/>
      <sheetData sheetId="1">
        <row r="4">
          <cell r="B4">
            <v>964</v>
          </cell>
          <cell r="C4" t="str">
            <v xml:space="preserve"> Chief Registrar Births &amp; Deaths -cum-Director Health Services </v>
          </cell>
          <cell r="D4">
            <v>0</v>
          </cell>
          <cell r="E4">
            <v>0</v>
          </cell>
          <cell r="F4">
            <v>1936</v>
          </cell>
          <cell r="G4">
            <v>1</v>
          </cell>
          <cell r="H4">
            <v>1935</v>
          </cell>
          <cell r="I4">
            <v>0</v>
          </cell>
          <cell r="J4">
            <v>0</v>
          </cell>
          <cell r="K4" t="str">
            <v>No</v>
          </cell>
          <cell r="L4">
            <v>96777</v>
          </cell>
          <cell r="M4">
            <v>0</v>
          </cell>
          <cell r="N4">
            <v>0</v>
          </cell>
          <cell r="O4">
            <v>0</v>
          </cell>
          <cell r="P4">
            <v>96777</v>
          </cell>
          <cell r="Q4">
            <v>0</v>
          </cell>
          <cell r="R4">
            <v>10325</v>
          </cell>
          <cell r="S4">
            <v>9678</v>
          </cell>
          <cell r="T4">
            <v>9678</v>
          </cell>
          <cell r="U4">
            <v>9678</v>
          </cell>
          <cell r="V4">
            <v>0</v>
          </cell>
        </row>
        <row r="5">
          <cell r="B5">
            <v>661</v>
          </cell>
          <cell r="C5" t="str">
            <v>ALLAHABAD BANK_NEW_661</v>
          </cell>
          <cell r="D5">
            <v>0</v>
          </cell>
          <cell r="E5">
            <v>0</v>
          </cell>
          <cell r="F5">
            <v>39174</v>
          </cell>
          <cell r="G5">
            <v>0</v>
          </cell>
          <cell r="H5">
            <v>0</v>
          </cell>
          <cell r="I5">
            <v>1750</v>
          </cell>
          <cell r="J5">
            <v>4595</v>
          </cell>
          <cell r="K5" t="str">
            <v>No</v>
          </cell>
          <cell r="L5">
            <v>2117325</v>
          </cell>
          <cell r="M5">
            <v>0</v>
          </cell>
          <cell r="N5">
            <v>0</v>
          </cell>
          <cell r="O5">
            <v>0</v>
          </cell>
          <cell r="P5">
            <v>2117325</v>
          </cell>
          <cell r="Q5">
            <v>0</v>
          </cell>
          <cell r="R5">
            <v>651425</v>
          </cell>
          <cell r="S5">
            <v>211733</v>
          </cell>
          <cell r="T5">
            <v>211733</v>
          </cell>
          <cell r="U5">
            <v>211733</v>
          </cell>
          <cell r="V5">
            <v>0</v>
          </cell>
        </row>
        <row r="6">
          <cell r="B6">
            <v>623</v>
          </cell>
          <cell r="C6" t="str">
            <v>Andhra Bank</v>
          </cell>
          <cell r="D6">
            <v>0</v>
          </cell>
          <cell r="E6">
            <v>0</v>
          </cell>
          <cell r="F6">
            <v>12560</v>
          </cell>
          <cell r="G6">
            <v>0</v>
          </cell>
          <cell r="H6">
            <v>0</v>
          </cell>
          <cell r="I6">
            <v>4514</v>
          </cell>
          <cell r="J6">
            <v>8404</v>
          </cell>
          <cell r="K6" t="str">
            <v>No</v>
          </cell>
          <cell r="L6">
            <v>950950</v>
          </cell>
          <cell r="M6">
            <v>0</v>
          </cell>
          <cell r="N6">
            <v>0</v>
          </cell>
          <cell r="O6">
            <v>0</v>
          </cell>
          <cell r="P6">
            <v>950950</v>
          </cell>
          <cell r="Q6">
            <v>0</v>
          </cell>
          <cell r="R6">
            <v>163825</v>
          </cell>
          <cell r="S6">
            <v>95095</v>
          </cell>
          <cell r="T6">
            <v>95095</v>
          </cell>
          <cell r="U6">
            <v>95095</v>
          </cell>
          <cell r="V6">
            <v>0</v>
          </cell>
        </row>
        <row r="7">
          <cell r="B7">
            <v>821</v>
          </cell>
          <cell r="C7" t="str">
            <v>Atalji Janasnehi Directorate</v>
          </cell>
          <cell r="D7">
            <v>0</v>
          </cell>
          <cell r="E7">
            <v>0</v>
          </cell>
          <cell r="F7">
            <v>20170</v>
          </cell>
          <cell r="G7">
            <v>0</v>
          </cell>
          <cell r="H7">
            <v>0</v>
          </cell>
          <cell r="I7">
            <v>26213</v>
          </cell>
          <cell r="J7">
            <v>26588</v>
          </cell>
          <cell r="K7" t="str">
            <v>No</v>
          </cell>
          <cell r="L7">
            <v>2328525</v>
          </cell>
          <cell r="M7">
            <v>0</v>
          </cell>
          <cell r="N7">
            <v>0</v>
          </cell>
          <cell r="O7">
            <v>0</v>
          </cell>
          <cell r="P7">
            <v>2328525</v>
          </cell>
          <cell r="Q7">
            <v>0</v>
          </cell>
          <cell r="R7">
            <v>706500</v>
          </cell>
          <cell r="S7">
            <v>232853</v>
          </cell>
          <cell r="T7">
            <v>232853</v>
          </cell>
          <cell r="U7">
            <v>232853</v>
          </cell>
          <cell r="V7">
            <v>0</v>
          </cell>
        </row>
        <row r="8">
          <cell r="B8">
            <v>688</v>
          </cell>
          <cell r="C8" t="str">
            <v>AU Small Finance Bank Limted</v>
          </cell>
          <cell r="D8">
            <v>0</v>
          </cell>
          <cell r="E8">
            <v>0</v>
          </cell>
          <cell r="F8">
            <v>4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 t="str">
            <v>No</v>
          </cell>
          <cell r="L8">
            <v>225</v>
          </cell>
          <cell r="M8">
            <v>0</v>
          </cell>
          <cell r="N8">
            <v>0</v>
          </cell>
          <cell r="O8">
            <v>0</v>
          </cell>
          <cell r="P8">
            <v>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>
            <v>647</v>
          </cell>
          <cell r="C9" t="str">
            <v>Axis Bank Ltd</v>
          </cell>
          <cell r="D9">
            <v>0</v>
          </cell>
          <cell r="E9">
            <v>0</v>
          </cell>
          <cell r="F9">
            <v>8767</v>
          </cell>
          <cell r="G9">
            <v>0</v>
          </cell>
          <cell r="H9">
            <v>0</v>
          </cell>
          <cell r="I9">
            <v>1559</v>
          </cell>
          <cell r="J9">
            <v>2877</v>
          </cell>
          <cell r="K9" t="str">
            <v>Yes</v>
          </cell>
          <cell r="L9">
            <v>1320300</v>
          </cell>
          <cell r="M9">
            <v>0</v>
          </cell>
          <cell r="N9">
            <v>0</v>
          </cell>
          <cell r="O9">
            <v>0</v>
          </cell>
          <cell r="P9">
            <v>1320300</v>
          </cell>
          <cell r="Q9">
            <v>0</v>
          </cell>
          <cell r="R9">
            <v>86125</v>
          </cell>
          <cell r="S9">
            <v>86125</v>
          </cell>
          <cell r="T9">
            <v>86125</v>
          </cell>
          <cell r="U9">
            <v>86125</v>
          </cell>
          <cell r="V9">
            <v>0</v>
          </cell>
        </row>
        <row r="10">
          <cell r="B10">
            <v>630</v>
          </cell>
          <cell r="C10" t="str">
            <v>Bandhan Bank Ltd</v>
          </cell>
          <cell r="D10">
            <v>0</v>
          </cell>
          <cell r="E10">
            <v>0</v>
          </cell>
          <cell r="F10">
            <v>1904</v>
          </cell>
          <cell r="G10">
            <v>0</v>
          </cell>
          <cell r="H10">
            <v>0</v>
          </cell>
          <cell r="I10">
            <v>211</v>
          </cell>
          <cell r="J10">
            <v>493</v>
          </cell>
          <cell r="K10" t="str">
            <v>Yes</v>
          </cell>
          <cell r="L10">
            <v>260800</v>
          </cell>
          <cell r="M10">
            <v>0</v>
          </cell>
          <cell r="N10">
            <v>0</v>
          </cell>
          <cell r="O10">
            <v>0</v>
          </cell>
          <cell r="P10">
            <v>260800</v>
          </cell>
          <cell r="Q10">
            <v>0</v>
          </cell>
          <cell r="R10">
            <v>5925</v>
          </cell>
          <cell r="S10">
            <v>5925</v>
          </cell>
          <cell r="T10">
            <v>5925</v>
          </cell>
          <cell r="U10">
            <v>5925</v>
          </cell>
          <cell r="V10">
            <v>0</v>
          </cell>
        </row>
        <row r="11">
          <cell r="B11">
            <v>664</v>
          </cell>
          <cell r="C11" t="str">
            <v>Bank of Baroda_2</v>
          </cell>
          <cell r="D11">
            <v>0</v>
          </cell>
          <cell r="E11">
            <v>0</v>
          </cell>
          <cell r="F11">
            <v>9956</v>
          </cell>
          <cell r="G11">
            <v>0</v>
          </cell>
          <cell r="H11">
            <v>0</v>
          </cell>
          <cell r="I11">
            <v>1628</v>
          </cell>
          <cell r="J11">
            <v>3273</v>
          </cell>
          <cell r="K11" t="str">
            <v>No</v>
          </cell>
          <cell r="L11">
            <v>620325</v>
          </cell>
          <cell r="M11">
            <v>0</v>
          </cell>
          <cell r="N11">
            <v>0</v>
          </cell>
          <cell r="O11">
            <v>0</v>
          </cell>
          <cell r="P11">
            <v>620325</v>
          </cell>
          <cell r="Q11">
            <v>0</v>
          </cell>
          <cell r="R11">
            <v>484400</v>
          </cell>
          <cell r="S11">
            <v>62033</v>
          </cell>
          <cell r="T11">
            <v>62033</v>
          </cell>
          <cell r="U11">
            <v>62033</v>
          </cell>
          <cell r="V11">
            <v>0</v>
          </cell>
        </row>
        <row r="12">
          <cell r="B12">
            <v>619</v>
          </cell>
          <cell r="C12" t="str">
            <v>Bank of Baroda_3</v>
          </cell>
          <cell r="D12">
            <v>0</v>
          </cell>
          <cell r="E12">
            <v>0</v>
          </cell>
          <cell r="F12">
            <v>6631</v>
          </cell>
          <cell r="G12">
            <v>0</v>
          </cell>
          <cell r="H12">
            <v>0</v>
          </cell>
          <cell r="I12">
            <v>2917</v>
          </cell>
          <cell r="J12">
            <v>4618</v>
          </cell>
          <cell r="K12" t="str">
            <v>No</v>
          </cell>
          <cell r="L12">
            <v>519925</v>
          </cell>
          <cell r="M12">
            <v>0</v>
          </cell>
          <cell r="N12">
            <v>0</v>
          </cell>
          <cell r="O12">
            <v>0</v>
          </cell>
          <cell r="P12">
            <v>519925</v>
          </cell>
          <cell r="Q12">
            <v>0</v>
          </cell>
          <cell r="R12">
            <v>199075</v>
          </cell>
          <cell r="S12">
            <v>51993</v>
          </cell>
          <cell r="T12">
            <v>51993</v>
          </cell>
          <cell r="U12">
            <v>51993</v>
          </cell>
          <cell r="V12">
            <v>0</v>
          </cell>
        </row>
        <row r="13">
          <cell r="B13">
            <v>648</v>
          </cell>
          <cell r="C13" t="str">
            <v>Bank of Baroda_New_648</v>
          </cell>
          <cell r="D13">
            <v>0</v>
          </cell>
          <cell r="E13">
            <v>0</v>
          </cell>
          <cell r="F13">
            <v>5381</v>
          </cell>
          <cell r="G13">
            <v>0</v>
          </cell>
          <cell r="H13">
            <v>0</v>
          </cell>
          <cell r="I13">
            <v>871</v>
          </cell>
          <cell r="J13">
            <v>1396</v>
          </cell>
          <cell r="K13" t="str">
            <v>Yes</v>
          </cell>
          <cell r="L13">
            <v>764800</v>
          </cell>
          <cell r="M13">
            <v>0</v>
          </cell>
          <cell r="N13">
            <v>0</v>
          </cell>
          <cell r="O13">
            <v>0</v>
          </cell>
          <cell r="P13">
            <v>764800</v>
          </cell>
          <cell r="Q13">
            <v>0</v>
          </cell>
          <cell r="R13">
            <v>78275</v>
          </cell>
          <cell r="S13">
            <v>76480</v>
          </cell>
          <cell r="T13">
            <v>76480</v>
          </cell>
          <cell r="U13">
            <v>76480</v>
          </cell>
          <cell r="V13">
            <v>0</v>
          </cell>
        </row>
        <row r="14">
          <cell r="B14">
            <v>649</v>
          </cell>
          <cell r="C14" t="str">
            <v>Bank of India_New_649</v>
          </cell>
          <cell r="D14">
            <v>0</v>
          </cell>
          <cell r="E14">
            <v>0</v>
          </cell>
          <cell r="F14">
            <v>47032</v>
          </cell>
          <cell r="G14">
            <v>0</v>
          </cell>
          <cell r="H14">
            <v>0</v>
          </cell>
          <cell r="I14">
            <v>5378</v>
          </cell>
          <cell r="J14">
            <v>12783</v>
          </cell>
          <cell r="K14" t="str">
            <v>No</v>
          </cell>
          <cell r="L14">
            <v>2805625</v>
          </cell>
          <cell r="M14">
            <v>0</v>
          </cell>
          <cell r="N14">
            <v>0</v>
          </cell>
          <cell r="O14">
            <v>0</v>
          </cell>
          <cell r="P14">
            <v>2805625</v>
          </cell>
          <cell r="Q14">
            <v>0</v>
          </cell>
          <cell r="R14">
            <v>1073475</v>
          </cell>
          <cell r="S14">
            <v>280563</v>
          </cell>
          <cell r="T14">
            <v>280563</v>
          </cell>
          <cell r="U14">
            <v>280563</v>
          </cell>
          <cell r="V14">
            <v>0</v>
          </cell>
        </row>
        <row r="15">
          <cell r="B15">
            <v>662</v>
          </cell>
          <cell r="C15" t="str">
            <v>BANK OF MAHARASHTRA_NEW_662</v>
          </cell>
          <cell r="D15">
            <v>0</v>
          </cell>
          <cell r="E15">
            <v>0</v>
          </cell>
          <cell r="F15">
            <v>5750</v>
          </cell>
          <cell r="G15">
            <v>0</v>
          </cell>
          <cell r="H15">
            <v>0</v>
          </cell>
          <cell r="I15">
            <v>1152</v>
          </cell>
          <cell r="J15">
            <v>3247</v>
          </cell>
          <cell r="K15" t="str">
            <v>No</v>
          </cell>
          <cell r="L15">
            <v>397475</v>
          </cell>
          <cell r="M15">
            <v>0</v>
          </cell>
          <cell r="N15">
            <v>0</v>
          </cell>
          <cell r="O15">
            <v>0</v>
          </cell>
          <cell r="P15">
            <v>397475</v>
          </cell>
          <cell r="Q15">
            <v>0</v>
          </cell>
          <cell r="R15">
            <v>129225</v>
          </cell>
          <cell r="S15">
            <v>39748</v>
          </cell>
          <cell r="T15">
            <v>39748</v>
          </cell>
          <cell r="U15">
            <v>39748</v>
          </cell>
          <cell r="V15">
            <v>0</v>
          </cell>
        </row>
        <row r="16">
          <cell r="B16">
            <v>671</v>
          </cell>
          <cell r="C16" t="str">
            <v>Baroda Rajasthan Kshetriya Gramin Bank</v>
          </cell>
          <cell r="D16">
            <v>0</v>
          </cell>
          <cell r="E16">
            <v>0</v>
          </cell>
          <cell r="F16">
            <v>8975</v>
          </cell>
          <cell r="G16">
            <v>0</v>
          </cell>
          <cell r="H16">
            <v>0</v>
          </cell>
          <cell r="I16">
            <v>691</v>
          </cell>
          <cell r="J16">
            <v>2399</v>
          </cell>
          <cell r="K16" t="str">
            <v>No</v>
          </cell>
          <cell r="L16">
            <v>526000</v>
          </cell>
          <cell r="M16">
            <v>0</v>
          </cell>
          <cell r="N16">
            <v>0</v>
          </cell>
          <cell r="O16">
            <v>0</v>
          </cell>
          <cell r="P16">
            <v>526000</v>
          </cell>
          <cell r="Q16">
            <v>0</v>
          </cell>
          <cell r="R16">
            <v>93075</v>
          </cell>
          <cell r="S16">
            <v>52600</v>
          </cell>
          <cell r="T16">
            <v>52600</v>
          </cell>
          <cell r="U16">
            <v>52600</v>
          </cell>
          <cell r="V16">
            <v>0</v>
          </cell>
        </row>
        <row r="17">
          <cell r="B17">
            <v>670</v>
          </cell>
          <cell r="C17" t="str">
            <v>BARODA UTTAR PRADESH GRAMIN BANK</v>
          </cell>
          <cell r="D17">
            <v>0</v>
          </cell>
          <cell r="E17">
            <v>0</v>
          </cell>
          <cell r="F17">
            <v>15110</v>
          </cell>
          <cell r="G17">
            <v>0</v>
          </cell>
          <cell r="H17">
            <v>0</v>
          </cell>
          <cell r="I17">
            <v>588</v>
          </cell>
          <cell r="J17">
            <v>1246</v>
          </cell>
          <cell r="K17" t="str">
            <v>No</v>
          </cell>
          <cell r="L17">
            <v>801350</v>
          </cell>
          <cell r="M17">
            <v>0</v>
          </cell>
          <cell r="N17">
            <v>0</v>
          </cell>
          <cell r="O17">
            <v>0</v>
          </cell>
          <cell r="P17">
            <v>801350</v>
          </cell>
          <cell r="Q17">
            <v>0</v>
          </cell>
          <cell r="R17">
            <v>395275</v>
          </cell>
          <cell r="S17">
            <v>80135</v>
          </cell>
          <cell r="T17">
            <v>80135</v>
          </cell>
          <cell r="U17">
            <v>80135</v>
          </cell>
          <cell r="V17">
            <v>0</v>
          </cell>
        </row>
        <row r="18">
          <cell r="B18">
            <v>702</v>
          </cell>
          <cell r="C18" t="str">
            <v xml:space="preserve">Bharat Sanchar Nigam Limited </v>
          </cell>
          <cell r="D18">
            <v>0</v>
          </cell>
          <cell r="E18">
            <v>0</v>
          </cell>
          <cell r="F18">
            <v>14960</v>
          </cell>
          <cell r="G18">
            <v>0</v>
          </cell>
          <cell r="H18">
            <v>0</v>
          </cell>
          <cell r="I18">
            <v>1553</v>
          </cell>
          <cell r="J18">
            <v>2262</v>
          </cell>
          <cell r="K18" t="str">
            <v>Yes</v>
          </cell>
          <cell r="L18">
            <v>1877500</v>
          </cell>
          <cell r="M18">
            <v>0</v>
          </cell>
          <cell r="N18">
            <v>0</v>
          </cell>
          <cell r="O18">
            <v>0</v>
          </cell>
          <cell r="P18">
            <v>1877500</v>
          </cell>
          <cell r="Q18">
            <v>0</v>
          </cell>
          <cell r="R18">
            <v>358900</v>
          </cell>
          <cell r="S18">
            <v>187750</v>
          </cell>
          <cell r="T18">
            <v>187750</v>
          </cell>
          <cell r="U18">
            <v>187750</v>
          </cell>
          <cell r="V18">
            <v>0</v>
          </cell>
        </row>
        <row r="19">
          <cell r="B19">
            <v>704</v>
          </cell>
          <cell r="C19" t="str">
            <v>BSNL AP Circle</v>
          </cell>
          <cell r="D19">
            <v>0</v>
          </cell>
          <cell r="E19">
            <v>0</v>
          </cell>
          <cell r="F19">
            <v>590</v>
          </cell>
          <cell r="G19">
            <v>0</v>
          </cell>
          <cell r="H19">
            <v>0</v>
          </cell>
          <cell r="I19">
            <v>362</v>
          </cell>
          <cell r="J19">
            <v>658</v>
          </cell>
          <cell r="K19" t="str">
            <v>Yes</v>
          </cell>
          <cell r="L19">
            <v>161000</v>
          </cell>
          <cell r="M19">
            <v>0</v>
          </cell>
          <cell r="N19">
            <v>0</v>
          </cell>
          <cell r="O19">
            <v>0</v>
          </cell>
          <cell r="P19">
            <v>161000</v>
          </cell>
          <cell r="Q19">
            <v>0</v>
          </cell>
          <cell r="R19">
            <v>425</v>
          </cell>
          <cell r="S19">
            <v>425</v>
          </cell>
          <cell r="T19">
            <v>425</v>
          </cell>
          <cell r="U19">
            <v>425</v>
          </cell>
          <cell r="V19">
            <v>0</v>
          </cell>
        </row>
        <row r="20">
          <cell r="B20">
            <v>712</v>
          </cell>
          <cell r="C20" t="str">
            <v>BSNL JHARKHAND</v>
          </cell>
          <cell r="D20">
            <v>0</v>
          </cell>
          <cell r="E20">
            <v>0</v>
          </cell>
          <cell r="F20">
            <v>161</v>
          </cell>
          <cell r="G20">
            <v>0</v>
          </cell>
          <cell r="H20">
            <v>0</v>
          </cell>
          <cell r="I20">
            <v>64</v>
          </cell>
          <cell r="J20">
            <v>137</v>
          </cell>
          <cell r="K20" t="str">
            <v>Yes</v>
          </cell>
          <cell r="L20">
            <v>36200</v>
          </cell>
          <cell r="M20">
            <v>0</v>
          </cell>
          <cell r="N20">
            <v>0</v>
          </cell>
          <cell r="O20">
            <v>0</v>
          </cell>
          <cell r="P20">
            <v>36200</v>
          </cell>
          <cell r="Q20">
            <v>0</v>
          </cell>
          <cell r="R20">
            <v>375</v>
          </cell>
          <cell r="S20">
            <v>375</v>
          </cell>
          <cell r="T20">
            <v>375</v>
          </cell>
          <cell r="U20">
            <v>375</v>
          </cell>
          <cell r="V20">
            <v>0</v>
          </cell>
        </row>
        <row r="21">
          <cell r="B21">
            <v>983</v>
          </cell>
          <cell r="C21" t="str">
            <v>BSNL Maharashtra Circle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Yes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711</v>
          </cell>
          <cell r="C22" t="str">
            <v>BSNL ODISHA CIRCLE</v>
          </cell>
          <cell r="D22">
            <v>0</v>
          </cell>
          <cell r="E22">
            <v>0</v>
          </cell>
          <cell r="F22">
            <v>227</v>
          </cell>
          <cell r="G22">
            <v>0</v>
          </cell>
          <cell r="H22">
            <v>0</v>
          </cell>
          <cell r="I22">
            <v>29</v>
          </cell>
          <cell r="J22">
            <v>269</v>
          </cell>
          <cell r="K22" t="str">
            <v>Yes</v>
          </cell>
          <cell r="L22">
            <v>52500</v>
          </cell>
          <cell r="M22">
            <v>0</v>
          </cell>
          <cell r="N22">
            <v>0</v>
          </cell>
          <cell r="O22">
            <v>0</v>
          </cell>
          <cell r="P22">
            <v>52500</v>
          </cell>
          <cell r="Q22">
            <v>0</v>
          </cell>
          <cell r="R22">
            <v>10800</v>
          </cell>
          <cell r="S22">
            <v>5250</v>
          </cell>
          <cell r="T22">
            <v>5250</v>
          </cell>
          <cell r="U22">
            <v>5250</v>
          </cell>
          <cell r="V22">
            <v>0</v>
          </cell>
        </row>
        <row r="23">
          <cell r="B23">
            <v>705</v>
          </cell>
          <cell r="C23" t="str">
            <v>BSNL Telangana Circle</v>
          </cell>
          <cell r="D23">
            <v>0</v>
          </cell>
          <cell r="E23">
            <v>0</v>
          </cell>
          <cell r="F23">
            <v>91</v>
          </cell>
          <cell r="G23">
            <v>0</v>
          </cell>
          <cell r="H23">
            <v>0</v>
          </cell>
          <cell r="I23">
            <v>25</v>
          </cell>
          <cell r="J23">
            <v>123</v>
          </cell>
          <cell r="K23" t="str">
            <v>Yes</v>
          </cell>
          <cell r="L23">
            <v>23900</v>
          </cell>
          <cell r="M23">
            <v>0</v>
          </cell>
          <cell r="N23">
            <v>0</v>
          </cell>
          <cell r="O23">
            <v>0</v>
          </cell>
          <cell r="P23">
            <v>23900</v>
          </cell>
          <cell r="Q23">
            <v>0</v>
          </cell>
          <cell r="R23">
            <v>150</v>
          </cell>
          <cell r="S23">
            <v>150</v>
          </cell>
          <cell r="T23">
            <v>150</v>
          </cell>
          <cell r="U23">
            <v>150</v>
          </cell>
          <cell r="V23">
            <v>0</v>
          </cell>
        </row>
        <row r="24">
          <cell r="B24">
            <v>657</v>
          </cell>
          <cell r="C24" t="str">
            <v>Canara Bank_New_657</v>
          </cell>
          <cell r="D24">
            <v>0</v>
          </cell>
          <cell r="E24">
            <v>0</v>
          </cell>
          <cell r="F24">
            <v>25699</v>
          </cell>
          <cell r="G24">
            <v>0</v>
          </cell>
          <cell r="H24">
            <v>0</v>
          </cell>
          <cell r="I24">
            <v>11595</v>
          </cell>
          <cell r="J24">
            <v>15705</v>
          </cell>
          <cell r="K24" t="str">
            <v>Yes</v>
          </cell>
          <cell r="L24">
            <v>5299900</v>
          </cell>
          <cell r="M24">
            <v>0</v>
          </cell>
          <cell r="N24">
            <v>0</v>
          </cell>
          <cell r="O24">
            <v>0</v>
          </cell>
          <cell r="P24">
            <v>5299900</v>
          </cell>
          <cell r="Q24">
            <v>0</v>
          </cell>
          <cell r="R24">
            <v>527425</v>
          </cell>
          <cell r="S24">
            <v>527425</v>
          </cell>
          <cell r="T24">
            <v>527425</v>
          </cell>
          <cell r="U24">
            <v>527425</v>
          </cell>
          <cell r="V24">
            <v>0</v>
          </cell>
        </row>
        <row r="25">
          <cell r="B25">
            <v>689</v>
          </cell>
          <cell r="C25" t="str">
            <v>Capital Small Finance Bank Ltd</v>
          </cell>
          <cell r="D25">
            <v>0</v>
          </cell>
          <cell r="E25">
            <v>0</v>
          </cell>
          <cell r="F25">
            <v>106</v>
          </cell>
          <cell r="G25">
            <v>0</v>
          </cell>
          <cell r="H25">
            <v>0</v>
          </cell>
          <cell r="I25">
            <v>62</v>
          </cell>
          <cell r="J25">
            <v>55</v>
          </cell>
          <cell r="K25" t="str">
            <v>No</v>
          </cell>
          <cell r="L25">
            <v>8225</v>
          </cell>
          <cell r="M25">
            <v>0</v>
          </cell>
          <cell r="N25">
            <v>0</v>
          </cell>
          <cell r="O25">
            <v>0</v>
          </cell>
          <cell r="P25">
            <v>8225</v>
          </cell>
          <cell r="Q25">
            <v>0</v>
          </cell>
          <cell r="R25">
            <v>300</v>
          </cell>
          <cell r="S25">
            <v>300</v>
          </cell>
          <cell r="T25">
            <v>300</v>
          </cell>
          <cell r="U25">
            <v>300</v>
          </cell>
          <cell r="V25">
            <v>0</v>
          </cell>
        </row>
        <row r="26">
          <cell r="B26">
            <v>631</v>
          </cell>
          <cell r="C26" t="str">
            <v xml:space="preserve">Catholic Syrian Bank   </v>
          </cell>
          <cell r="D26">
            <v>0</v>
          </cell>
          <cell r="E26">
            <v>0</v>
          </cell>
          <cell r="F26">
            <v>39</v>
          </cell>
          <cell r="G26">
            <v>0</v>
          </cell>
          <cell r="H26">
            <v>0</v>
          </cell>
          <cell r="I26">
            <v>11</v>
          </cell>
          <cell r="J26">
            <v>21</v>
          </cell>
          <cell r="K26" t="str">
            <v>Yes</v>
          </cell>
          <cell r="L26">
            <v>7100</v>
          </cell>
          <cell r="M26">
            <v>0</v>
          </cell>
          <cell r="N26">
            <v>0</v>
          </cell>
          <cell r="O26">
            <v>0</v>
          </cell>
          <cell r="P26">
            <v>7100</v>
          </cell>
          <cell r="Q26">
            <v>0</v>
          </cell>
          <cell r="R26">
            <v>75</v>
          </cell>
          <cell r="S26">
            <v>75</v>
          </cell>
          <cell r="T26">
            <v>75</v>
          </cell>
          <cell r="U26">
            <v>75</v>
          </cell>
          <cell r="V26">
            <v>0</v>
          </cell>
        </row>
        <row r="27">
          <cell r="B27">
            <v>650</v>
          </cell>
          <cell r="C27" t="str">
            <v>Central Bank of India_New_650</v>
          </cell>
          <cell r="D27">
            <v>0</v>
          </cell>
          <cell r="E27">
            <v>0</v>
          </cell>
          <cell r="F27">
            <v>12356</v>
          </cell>
          <cell r="G27">
            <v>0</v>
          </cell>
          <cell r="H27">
            <v>0</v>
          </cell>
          <cell r="I27">
            <v>894</v>
          </cell>
          <cell r="J27">
            <v>1872</v>
          </cell>
          <cell r="K27" t="str">
            <v>Yes</v>
          </cell>
          <cell r="L27">
            <v>1512200</v>
          </cell>
          <cell r="M27">
            <v>0</v>
          </cell>
          <cell r="N27">
            <v>0</v>
          </cell>
          <cell r="O27">
            <v>0</v>
          </cell>
          <cell r="P27">
            <v>1512200</v>
          </cell>
          <cell r="Q27">
            <v>0</v>
          </cell>
          <cell r="R27">
            <v>295425</v>
          </cell>
          <cell r="S27">
            <v>151220</v>
          </cell>
          <cell r="T27">
            <v>151220</v>
          </cell>
          <cell r="U27">
            <v>151220</v>
          </cell>
          <cell r="V27">
            <v>0</v>
          </cell>
        </row>
        <row r="28">
          <cell r="B28">
            <v>632</v>
          </cell>
          <cell r="C28" t="str">
            <v xml:space="preserve">City Union Bank Limited        </v>
          </cell>
          <cell r="D28">
            <v>0</v>
          </cell>
          <cell r="E28">
            <v>0</v>
          </cell>
          <cell r="F28">
            <v>2794</v>
          </cell>
          <cell r="G28">
            <v>0</v>
          </cell>
          <cell r="H28">
            <v>0</v>
          </cell>
          <cell r="I28">
            <v>554</v>
          </cell>
          <cell r="J28">
            <v>1247</v>
          </cell>
          <cell r="K28" t="str">
            <v>No</v>
          </cell>
          <cell r="L28">
            <v>184725</v>
          </cell>
          <cell r="M28">
            <v>0</v>
          </cell>
          <cell r="N28">
            <v>0</v>
          </cell>
          <cell r="O28">
            <v>0</v>
          </cell>
          <cell r="P28">
            <v>184725</v>
          </cell>
          <cell r="Q28">
            <v>0</v>
          </cell>
          <cell r="R28">
            <v>78300</v>
          </cell>
          <cell r="S28">
            <v>18473</v>
          </cell>
          <cell r="T28">
            <v>18473</v>
          </cell>
          <cell r="U28">
            <v>18473</v>
          </cell>
          <cell r="V28">
            <v>0</v>
          </cell>
        </row>
        <row r="29">
          <cell r="B29">
            <v>135</v>
          </cell>
          <cell r="C29" t="str">
            <v>Civil Supplies - A&amp;N Islands</v>
          </cell>
          <cell r="D29">
            <v>0</v>
          </cell>
          <cell r="E29">
            <v>0</v>
          </cell>
          <cell r="F29">
            <v>126</v>
          </cell>
          <cell r="G29">
            <v>0</v>
          </cell>
          <cell r="H29">
            <v>0</v>
          </cell>
          <cell r="I29">
            <v>56</v>
          </cell>
          <cell r="J29">
            <v>78</v>
          </cell>
          <cell r="K29" t="str">
            <v>No</v>
          </cell>
          <cell r="L29">
            <v>9650</v>
          </cell>
          <cell r="M29">
            <v>8147</v>
          </cell>
          <cell r="N29">
            <v>965</v>
          </cell>
          <cell r="O29">
            <v>7182</v>
          </cell>
          <cell r="P29">
            <v>8685</v>
          </cell>
          <cell r="Q29">
            <v>0</v>
          </cell>
          <cell r="R29">
            <v>10250</v>
          </cell>
          <cell r="S29">
            <v>965</v>
          </cell>
          <cell r="T29">
            <v>965</v>
          </cell>
          <cell r="U29">
            <v>965</v>
          </cell>
          <cell r="V29">
            <v>0</v>
          </cell>
        </row>
        <row r="30">
          <cell r="B30">
            <v>212</v>
          </cell>
          <cell r="C30" t="str">
            <v>Commissioner Nagaland</v>
          </cell>
          <cell r="D30">
            <v>0</v>
          </cell>
          <cell r="E30">
            <v>0</v>
          </cell>
          <cell r="F30">
            <v>2742</v>
          </cell>
          <cell r="G30">
            <v>0</v>
          </cell>
          <cell r="H30">
            <v>0</v>
          </cell>
          <cell r="I30">
            <v>54</v>
          </cell>
          <cell r="J30">
            <v>904</v>
          </cell>
          <cell r="K30" t="str">
            <v>No</v>
          </cell>
          <cell r="L30">
            <v>161050</v>
          </cell>
          <cell r="M30">
            <v>0</v>
          </cell>
          <cell r="N30">
            <v>0</v>
          </cell>
          <cell r="O30">
            <v>0</v>
          </cell>
          <cell r="P30">
            <v>161050</v>
          </cell>
          <cell r="Q30">
            <v>0</v>
          </cell>
          <cell r="R30">
            <v>202900</v>
          </cell>
          <cell r="S30">
            <v>16105</v>
          </cell>
          <cell r="T30">
            <v>16105</v>
          </cell>
          <cell r="U30">
            <v>16105</v>
          </cell>
          <cell r="V30">
            <v>0</v>
          </cell>
        </row>
        <row r="31">
          <cell r="B31">
            <v>604</v>
          </cell>
          <cell r="C31" t="str">
            <v>Corporation Bank</v>
          </cell>
          <cell r="D31">
            <v>0</v>
          </cell>
          <cell r="E31">
            <v>0</v>
          </cell>
          <cell r="F31">
            <v>6347</v>
          </cell>
          <cell r="G31">
            <v>0</v>
          </cell>
          <cell r="H31">
            <v>0</v>
          </cell>
          <cell r="I31">
            <v>2936</v>
          </cell>
          <cell r="J31">
            <v>4209</v>
          </cell>
          <cell r="K31" t="str">
            <v>Yes</v>
          </cell>
          <cell r="L31">
            <v>1349200</v>
          </cell>
          <cell r="M31">
            <v>0</v>
          </cell>
          <cell r="N31">
            <v>0</v>
          </cell>
          <cell r="O31">
            <v>0</v>
          </cell>
          <cell r="P31">
            <v>1349200</v>
          </cell>
          <cell r="Q31">
            <v>0</v>
          </cell>
          <cell r="R31">
            <v>184600</v>
          </cell>
          <cell r="S31">
            <v>134920</v>
          </cell>
          <cell r="T31">
            <v>134920</v>
          </cell>
          <cell r="U31">
            <v>134920</v>
          </cell>
          <cell r="V31">
            <v>0</v>
          </cell>
        </row>
        <row r="32">
          <cell r="B32">
            <v>221</v>
          </cell>
          <cell r="C32" t="str">
            <v>CSC e-Gov.</v>
          </cell>
          <cell r="D32">
            <v>0</v>
          </cell>
          <cell r="E32">
            <v>0</v>
          </cell>
          <cell r="F32">
            <v>2921</v>
          </cell>
          <cell r="G32">
            <v>0</v>
          </cell>
          <cell r="H32">
            <v>0</v>
          </cell>
          <cell r="I32">
            <v>282</v>
          </cell>
          <cell r="J32">
            <v>644</v>
          </cell>
          <cell r="K32" t="str">
            <v>Yes</v>
          </cell>
          <cell r="L32">
            <v>384700</v>
          </cell>
          <cell r="M32">
            <v>0</v>
          </cell>
          <cell r="N32">
            <v>0</v>
          </cell>
          <cell r="O32">
            <v>0</v>
          </cell>
          <cell r="P32">
            <v>384700</v>
          </cell>
          <cell r="Q32">
            <v>0</v>
          </cell>
          <cell r="R32">
            <v>36500</v>
          </cell>
          <cell r="S32">
            <v>36500</v>
          </cell>
          <cell r="T32">
            <v>36500</v>
          </cell>
          <cell r="U32">
            <v>36500</v>
          </cell>
          <cell r="V32">
            <v>0</v>
          </cell>
        </row>
        <row r="33">
          <cell r="B33">
            <v>206</v>
          </cell>
          <cell r="C33" t="str">
            <v>CSC e-Governance Services India Limited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No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151</v>
          </cell>
          <cell r="C34" t="str">
            <v>D.C. KURUNG KUMEY</v>
          </cell>
          <cell r="D34">
            <v>0</v>
          </cell>
          <cell r="E34">
            <v>0</v>
          </cell>
          <cell r="F34">
            <v>221</v>
          </cell>
          <cell r="G34">
            <v>0</v>
          </cell>
          <cell r="H34">
            <v>0</v>
          </cell>
          <cell r="I34">
            <v>1</v>
          </cell>
          <cell r="J34">
            <v>4</v>
          </cell>
          <cell r="K34" t="str">
            <v>Yes</v>
          </cell>
          <cell r="L34">
            <v>22600</v>
          </cell>
          <cell r="M34">
            <v>0</v>
          </cell>
          <cell r="N34">
            <v>0</v>
          </cell>
          <cell r="O34">
            <v>0</v>
          </cell>
          <cell r="P34">
            <v>22600</v>
          </cell>
          <cell r="Q34">
            <v>0</v>
          </cell>
          <cell r="R34">
            <v>30700</v>
          </cell>
          <cell r="S34">
            <v>2260</v>
          </cell>
          <cell r="T34">
            <v>2260</v>
          </cell>
          <cell r="U34">
            <v>2260</v>
          </cell>
          <cell r="V34">
            <v>0</v>
          </cell>
        </row>
        <row r="35">
          <cell r="B35">
            <v>164</v>
          </cell>
          <cell r="C35" t="str">
            <v>DC  Tirap District</v>
          </cell>
          <cell r="D35">
            <v>0</v>
          </cell>
          <cell r="E35">
            <v>0</v>
          </cell>
          <cell r="F35">
            <v>127</v>
          </cell>
          <cell r="G35">
            <v>0</v>
          </cell>
          <cell r="H35">
            <v>0</v>
          </cell>
          <cell r="I35">
            <v>5</v>
          </cell>
          <cell r="J35">
            <v>25</v>
          </cell>
          <cell r="K35" t="str">
            <v>Yes</v>
          </cell>
          <cell r="L35">
            <v>15700</v>
          </cell>
          <cell r="M35">
            <v>0</v>
          </cell>
          <cell r="N35">
            <v>0</v>
          </cell>
          <cell r="O35">
            <v>0</v>
          </cell>
          <cell r="P35">
            <v>15700</v>
          </cell>
          <cell r="Q35">
            <v>0</v>
          </cell>
          <cell r="R35">
            <v>375</v>
          </cell>
          <cell r="S35">
            <v>375</v>
          </cell>
          <cell r="T35">
            <v>375</v>
          </cell>
          <cell r="U35">
            <v>375</v>
          </cell>
          <cell r="V35">
            <v>0</v>
          </cell>
        </row>
        <row r="36">
          <cell r="B36">
            <v>154</v>
          </cell>
          <cell r="C36" t="str">
            <v>DC Aalo</v>
          </cell>
          <cell r="D36">
            <v>0</v>
          </cell>
          <cell r="E36">
            <v>0</v>
          </cell>
          <cell r="F36">
            <v>96</v>
          </cell>
          <cell r="G36">
            <v>0</v>
          </cell>
          <cell r="H36">
            <v>0</v>
          </cell>
          <cell r="I36">
            <v>2</v>
          </cell>
          <cell r="J36">
            <v>1</v>
          </cell>
          <cell r="K36" t="str">
            <v>Yes</v>
          </cell>
          <cell r="L36">
            <v>9900</v>
          </cell>
          <cell r="M36">
            <v>0</v>
          </cell>
          <cell r="N36">
            <v>0</v>
          </cell>
          <cell r="O36">
            <v>0</v>
          </cell>
          <cell r="P36">
            <v>9900</v>
          </cell>
          <cell r="Q36">
            <v>0</v>
          </cell>
          <cell r="R36">
            <v>400</v>
          </cell>
          <cell r="S36">
            <v>400</v>
          </cell>
          <cell r="T36">
            <v>400</v>
          </cell>
          <cell r="U36">
            <v>400</v>
          </cell>
          <cell r="V36">
            <v>0</v>
          </cell>
        </row>
        <row r="37">
          <cell r="B37">
            <v>158</v>
          </cell>
          <cell r="C37" t="str">
            <v>DC Dibang Valley</v>
          </cell>
          <cell r="D37">
            <v>0</v>
          </cell>
          <cell r="E37">
            <v>0</v>
          </cell>
          <cell r="F37">
            <v>13</v>
          </cell>
          <cell r="G37">
            <v>0</v>
          </cell>
          <cell r="H37">
            <v>0</v>
          </cell>
          <cell r="I37">
            <v>2</v>
          </cell>
          <cell r="J37">
            <v>1</v>
          </cell>
          <cell r="K37" t="str">
            <v>Yes</v>
          </cell>
          <cell r="L37">
            <v>1600</v>
          </cell>
          <cell r="M37">
            <v>0</v>
          </cell>
          <cell r="N37">
            <v>0</v>
          </cell>
          <cell r="O37">
            <v>0</v>
          </cell>
          <cell r="P37">
            <v>1600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147</v>
          </cell>
          <cell r="C38" t="str">
            <v>DC East Kameng</v>
          </cell>
          <cell r="D38">
            <v>0</v>
          </cell>
          <cell r="E38">
            <v>0</v>
          </cell>
          <cell r="F38">
            <v>82</v>
          </cell>
          <cell r="G38">
            <v>0</v>
          </cell>
          <cell r="H38">
            <v>0</v>
          </cell>
          <cell r="I38">
            <v>4</v>
          </cell>
          <cell r="J38">
            <v>1</v>
          </cell>
          <cell r="K38" t="str">
            <v>Yes</v>
          </cell>
          <cell r="L38">
            <v>8700</v>
          </cell>
          <cell r="M38">
            <v>0</v>
          </cell>
          <cell r="N38">
            <v>0</v>
          </cell>
          <cell r="O38">
            <v>0</v>
          </cell>
          <cell r="P38">
            <v>8700</v>
          </cell>
          <cell r="Q38">
            <v>0</v>
          </cell>
          <cell r="R38">
            <v>10050</v>
          </cell>
          <cell r="S38">
            <v>870</v>
          </cell>
          <cell r="T38">
            <v>870</v>
          </cell>
          <cell r="U38">
            <v>870</v>
          </cell>
          <cell r="V38">
            <v>0</v>
          </cell>
        </row>
        <row r="39">
          <cell r="B39">
            <v>156</v>
          </cell>
          <cell r="C39" t="str">
            <v>DC East Siang</v>
          </cell>
          <cell r="D39">
            <v>0</v>
          </cell>
          <cell r="E39">
            <v>0</v>
          </cell>
          <cell r="F39">
            <v>21</v>
          </cell>
          <cell r="G39">
            <v>0</v>
          </cell>
          <cell r="H39">
            <v>0</v>
          </cell>
          <cell r="I39">
            <v>2</v>
          </cell>
          <cell r="J39">
            <v>3</v>
          </cell>
          <cell r="K39" t="str">
            <v>Yes</v>
          </cell>
          <cell r="L39">
            <v>2600</v>
          </cell>
          <cell r="M39">
            <v>0</v>
          </cell>
          <cell r="N39">
            <v>0</v>
          </cell>
          <cell r="O39">
            <v>0</v>
          </cell>
          <cell r="P39">
            <v>2600</v>
          </cell>
          <cell r="Q39">
            <v>0</v>
          </cell>
          <cell r="R39">
            <v>75</v>
          </cell>
          <cell r="S39">
            <v>75</v>
          </cell>
          <cell r="T39">
            <v>75</v>
          </cell>
          <cell r="U39">
            <v>75</v>
          </cell>
          <cell r="V39">
            <v>0</v>
          </cell>
        </row>
        <row r="40">
          <cell r="B40">
            <v>149</v>
          </cell>
          <cell r="C40" t="str">
            <v>DC ITANAGAR CAPITAL COMPLEX</v>
          </cell>
          <cell r="D40">
            <v>0</v>
          </cell>
          <cell r="E40">
            <v>0</v>
          </cell>
          <cell r="F40">
            <v>810</v>
          </cell>
          <cell r="G40">
            <v>0</v>
          </cell>
          <cell r="H40">
            <v>0</v>
          </cell>
          <cell r="I40">
            <v>4</v>
          </cell>
          <cell r="J40">
            <v>9</v>
          </cell>
          <cell r="K40" t="str">
            <v>Yes</v>
          </cell>
          <cell r="L40">
            <v>82300</v>
          </cell>
          <cell r="M40">
            <v>0</v>
          </cell>
          <cell r="N40">
            <v>0</v>
          </cell>
          <cell r="O40">
            <v>0</v>
          </cell>
          <cell r="P40">
            <v>82300</v>
          </cell>
          <cell r="Q40">
            <v>0</v>
          </cell>
          <cell r="R40">
            <v>42450</v>
          </cell>
          <cell r="S40">
            <v>8230</v>
          </cell>
          <cell r="T40">
            <v>8230</v>
          </cell>
          <cell r="U40">
            <v>8230</v>
          </cell>
          <cell r="V40">
            <v>0</v>
          </cell>
        </row>
        <row r="41">
          <cell r="B41">
            <v>160</v>
          </cell>
          <cell r="C41" t="str">
            <v>DC LOHIT</v>
          </cell>
          <cell r="D41">
            <v>0</v>
          </cell>
          <cell r="E41">
            <v>0</v>
          </cell>
          <cell r="F41">
            <v>95</v>
          </cell>
          <cell r="G41">
            <v>0</v>
          </cell>
          <cell r="H41">
            <v>0</v>
          </cell>
          <cell r="I41">
            <v>7</v>
          </cell>
          <cell r="J41">
            <v>17</v>
          </cell>
          <cell r="K41" t="str">
            <v>Yes</v>
          </cell>
          <cell r="L41">
            <v>11900</v>
          </cell>
          <cell r="M41">
            <v>0</v>
          </cell>
          <cell r="N41">
            <v>0</v>
          </cell>
          <cell r="O41">
            <v>0</v>
          </cell>
          <cell r="P41">
            <v>11900</v>
          </cell>
          <cell r="Q41">
            <v>0</v>
          </cell>
          <cell r="R41">
            <v>10200</v>
          </cell>
          <cell r="S41">
            <v>1190</v>
          </cell>
          <cell r="T41">
            <v>1190</v>
          </cell>
          <cell r="U41">
            <v>1190</v>
          </cell>
          <cell r="V41">
            <v>0</v>
          </cell>
        </row>
        <row r="42">
          <cell r="B42">
            <v>165</v>
          </cell>
          <cell r="C42" t="str">
            <v>DC Longding</v>
          </cell>
          <cell r="D42">
            <v>0</v>
          </cell>
          <cell r="E42">
            <v>0</v>
          </cell>
          <cell r="F42">
            <v>256</v>
          </cell>
          <cell r="G42">
            <v>0</v>
          </cell>
          <cell r="H42">
            <v>0</v>
          </cell>
          <cell r="I42">
            <v>1</v>
          </cell>
          <cell r="J42">
            <v>5</v>
          </cell>
          <cell r="K42" t="str">
            <v>Yes</v>
          </cell>
          <cell r="L42">
            <v>26200</v>
          </cell>
          <cell r="M42">
            <v>0</v>
          </cell>
          <cell r="N42">
            <v>0</v>
          </cell>
          <cell r="O42">
            <v>0</v>
          </cell>
          <cell r="P42">
            <v>26200</v>
          </cell>
          <cell r="Q42">
            <v>0</v>
          </cell>
          <cell r="R42">
            <v>200</v>
          </cell>
          <cell r="S42">
            <v>200</v>
          </cell>
          <cell r="T42">
            <v>200</v>
          </cell>
          <cell r="U42">
            <v>200</v>
          </cell>
          <cell r="V42">
            <v>0</v>
          </cell>
        </row>
        <row r="43">
          <cell r="B43">
            <v>159</v>
          </cell>
          <cell r="C43" t="str">
            <v>DC Lower Dibang</v>
          </cell>
          <cell r="D43">
            <v>0</v>
          </cell>
          <cell r="E43">
            <v>0</v>
          </cell>
          <cell r="F43">
            <v>81</v>
          </cell>
          <cell r="G43">
            <v>0</v>
          </cell>
          <cell r="H43">
            <v>0</v>
          </cell>
          <cell r="I43">
            <v>2</v>
          </cell>
          <cell r="J43">
            <v>0</v>
          </cell>
          <cell r="K43" t="str">
            <v>Yes</v>
          </cell>
          <cell r="L43">
            <v>8300</v>
          </cell>
          <cell r="M43">
            <v>0</v>
          </cell>
          <cell r="N43">
            <v>0</v>
          </cell>
          <cell r="O43">
            <v>0</v>
          </cell>
          <cell r="P43">
            <v>8300</v>
          </cell>
          <cell r="Q43">
            <v>0</v>
          </cell>
          <cell r="R43">
            <v>175</v>
          </cell>
          <cell r="S43">
            <v>175</v>
          </cell>
          <cell r="T43">
            <v>175</v>
          </cell>
          <cell r="U43">
            <v>175</v>
          </cell>
          <cell r="V43">
            <v>0</v>
          </cell>
        </row>
        <row r="44">
          <cell r="B44">
            <v>150</v>
          </cell>
          <cell r="C44" t="str">
            <v>DC LOWER SUBANSIRI</v>
          </cell>
          <cell r="D44">
            <v>0</v>
          </cell>
          <cell r="E44">
            <v>0</v>
          </cell>
          <cell r="F44">
            <v>97</v>
          </cell>
          <cell r="G44">
            <v>0</v>
          </cell>
          <cell r="H44">
            <v>0</v>
          </cell>
          <cell r="I44">
            <v>2</v>
          </cell>
          <cell r="J44">
            <v>4</v>
          </cell>
          <cell r="K44" t="str">
            <v>Yes</v>
          </cell>
          <cell r="L44">
            <v>10300</v>
          </cell>
          <cell r="M44">
            <v>0</v>
          </cell>
          <cell r="N44">
            <v>0</v>
          </cell>
          <cell r="O44">
            <v>0</v>
          </cell>
          <cell r="P44">
            <v>10300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B45">
            <v>162</v>
          </cell>
          <cell r="C45" t="str">
            <v>DC NAMSAI</v>
          </cell>
          <cell r="D45">
            <v>0</v>
          </cell>
          <cell r="E45">
            <v>0</v>
          </cell>
          <cell r="F45">
            <v>160</v>
          </cell>
          <cell r="G45">
            <v>0</v>
          </cell>
          <cell r="H45">
            <v>0</v>
          </cell>
          <cell r="I45">
            <v>10</v>
          </cell>
          <cell r="J45">
            <v>4</v>
          </cell>
          <cell r="K45" t="str">
            <v>Yes</v>
          </cell>
          <cell r="L45">
            <v>17400</v>
          </cell>
          <cell r="M45">
            <v>0</v>
          </cell>
          <cell r="N45">
            <v>0</v>
          </cell>
          <cell r="O45">
            <v>0</v>
          </cell>
          <cell r="P45">
            <v>17400</v>
          </cell>
          <cell r="Q45">
            <v>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0</v>
          </cell>
        </row>
        <row r="46">
          <cell r="B46">
            <v>148</v>
          </cell>
          <cell r="C46" t="str">
            <v>DC PAPUMPARE</v>
          </cell>
          <cell r="D46">
            <v>0</v>
          </cell>
          <cell r="E46">
            <v>0</v>
          </cell>
          <cell r="F46">
            <v>322</v>
          </cell>
          <cell r="G46">
            <v>0</v>
          </cell>
          <cell r="H46">
            <v>0</v>
          </cell>
          <cell r="I46">
            <v>4</v>
          </cell>
          <cell r="J46">
            <v>2</v>
          </cell>
          <cell r="K46" t="str">
            <v>Yes</v>
          </cell>
          <cell r="L46">
            <v>32800</v>
          </cell>
          <cell r="M46">
            <v>0</v>
          </cell>
          <cell r="N46">
            <v>0</v>
          </cell>
          <cell r="O46">
            <v>0</v>
          </cell>
          <cell r="P46">
            <v>32800</v>
          </cell>
          <cell r="Q46">
            <v>0</v>
          </cell>
          <cell r="R46">
            <v>300</v>
          </cell>
          <cell r="S46">
            <v>300</v>
          </cell>
          <cell r="T46">
            <v>300</v>
          </cell>
          <cell r="U46">
            <v>300</v>
          </cell>
          <cell r="V46">
            <v>0</v>
          </cell>
        </row>
        <row r="47">
          <cell r="B47">
            <v>155</v>
          </cell>
          <cell r="C47" t="str">
            <v>DC Siang</v>
          </cell>
          <cell r="D47">
            <v>0</v>
          </cell>
          <cell r="E47">
            <v>0</v>
          </cell>
          <cell r="F47">
            <v>11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Yes</v>
          </cell>
          <cell r="L47">
            <v>1100</v>
          </cell>
          <cell r="M47">
            <v>0</v>
          </cell>
          <cell r="N47">
            <v>0</v>
          </cell>
          <cell r="O47">
            <v>0</v>
          </cell>
          <cell r="P47">
            <v>1100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B48">
            <v>166</v>
          </cell>
          <cell r="C48" t="str">
            <v>DC South East</v>
          </cell>
          <cell r="D48">
            <v>0</v>
          </cell>
          <cell r="E48">
            <v>0</v>
          </cell>
          <cell r="F48">
            <v>588</v>
          </cell>
          <cell r="G48">
            <v>0</v>
          </cell>
          <cell r="H48">
            <v>0</v>
          </cell>
          <cell r="I48">
            <v>158</v>
          </cell>
          <cell r="J48">
            <v>350</v>
          </cell>
          <cell r="K48" t="str">
            <v>No</v>
          </cell>
          <cell r="L48">
            <v>42100</v>
          </cell>
          <cell r="M48">
            <v>0</v>
          </cell>
          <cell r="N48">
            <v>0</v>
          </cell>
          <cell r="O48">
            <v>0</v>
          </cell>
          <cell r="P48">
            <v>42100</v>
          </cell>
          <cell r="Q48">
            <v>0</v>
          </cell>
          <cell r="R48">
            <v>51175</v>
          </cell>
          <cell r="S48">
            <v>4210</v>
          </cell>
          <cell r="T48">
            <v>4210</v>
          </cell>
          <cell r="U48">
            <v>4210</v>
          </cell>
          <cell r="V48">
            <v>0</v>
          </cell>
        </row>
        <row r="49">
          <cell r="B49">
            <v>157</v>
          </cell>
          <cell r="C49" t="str">
            <v>DC Upper Siang District</v>
          </cell>
          <cell r="D49">
            <v>0</v>
          </cell>
          <cell r="E49">
            <v>0</v>
          </cell>
          <cell r="F49">
            <v>17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Yes</v>
          </cell>
          <cell r="L49">
            <v>1700</v>
          </cell>
          <cell r="M49">
            <v>0</v>
          </cell>
          <cell r="N49">
            <v>0</v>
          </cell>
          <cell r="O49">
            <v>0</v>
          </cell>
          <cell r="P49">
            <v>1700</v>
          </cell>
          <cell r="Q49">
            <v>0</v>
          </cell>
          <cell r="R49">
            <v>125</v>
          </cell>
          <cell r="S49">
            <v>125</v>
          </cell>
          <cell r="T49">
            <v>125</v>
          </cell>
          <cell r="U49">
            <v>125</v>
          </cell>
          <cell r="V49">
            <v>0</v>
          </cell>
        </row>
        <row r="50">
          <cell r="B50">
            <v>153</v>
          </cell>
          <cell r="C50" t="str">
            <v>DC Upper Subansiri</v>
          </cell>
          <cell r="D50">
            <v>0</v>
          </cell>
          <cell r="E50">
            <v>0</v>
          </cell>
          <cell r="F50">
            <v>79</v>
          </cell>
          <cell r="G50">
            <v>0</v>
          </cell>
          <cell r="H50">
            <v>0</v>
          </cell>
          <cell r="I50">
            <v>0</v>
          </cell>
          <cell r="J50">
            <v>4</v>
          </cell>
          <cell r="K50" t="str">
            <v>Yes</v>
          </cell>
          <cell r="L50">
            <v>8300</v>
          </cell>
          <cell r="M50">
            <v>0</v>
          </cell>
          <cell r="N50">
            <v>0</v>
          </cell>
          <cell r="O50">
            <v>0</v>
          </cell>
          <cell r="P50">
            <v>8300</v>
          </cell>
          <cell r="Q50">
            <v>0</v>
          </cell>
          <cell r="R50">
            <v>175</v>
          </cell>
          <cell r="S50">
            <v>175</v>
          </cell>
          <cell r="T50">
            <v>175</v>
          </cell>
          <cell r="U50">
            <v>175</v>
          </cell>
          <cell r="V50">
            <v>0</v>
          </cell>
        </row>
        <row r="51">
          <cell r="B51">
            <v>146</v>
          </cell>
          <cell r="C51" t="str">
            <v>DC West Kameng</v>
          </cell>
          <cell r="D51">
            <v>0</v>
          </cell>
          <cell r="E51">
            <v>0</v>
          </cell>
          <cell r="F51">
            <v>105</v>
          </cell>
          <cell r="G51">
            <v>0</v>
          </cell>
          <cell r="H51">
            <v>0</v>
          </cell>
          <cell r="I51">
            <v>2</v>
          </cell>
          <cell r="J51">
            <v>2</v>
          </cell>
          <cell r="K51" t="str">
            <v>Yes</v>
          </cell>
          <cell r="L51">
            <v>10900</v>
          </cell>
          <cell r="M51">
            <v>0</v>
          </cell>
          <cell r="N51">
            <v>0</v>
          </cell>
          <cell r="O51">
            <v>0</v>
          </cell>
          <cell r="P51">
            <v>10900</v>
          </cell>
          <cell r="Q51">
            <v>0</v>
          </cell>
          <cell r="R51">
            <v>10675</v>
          </cell>
          <cell r="S51">
            <v>1090</v>
          </cell>
          <cell r="T51">
            <v>1090</v>
          </cell>
          <cell r="U51">
            <v>1090</v>
          </cell>
          <cell r="V51">
            <v>0</v>
          </cell>
        </row>
        <row r="52">
          <cell r="B52">
            <v>633</v>
          </cell>
          <cell r="C52" t="str">
            <v>DCB Bank</v>
          </cell>
          <cell r="D52">
            <v>0</v>
          </cell>
          <cell r="E52">
            <v>0</v>
          </cell>
          <cell r="F52">
            <v>1249</v>
          </cell>
          <cell r="G52">
            <v>0</v>
          </cell>
          <cell r="H52">
            <v>0</v>
          </cell>
          <cell r="I52">
            <v>212</v>
          </cell>
          <cell r="J52">
            <v>409</v>
          </cell>
          <cell r="K52" t="str">
            <v>Yes</v>
          </cell>
          <cell r="L52">
            <v>187000</v>
          </cell>
          <cell r="M52">
            <v>0</v>
          </cell>
          <cell r="N52">
            <v>0</v>
          </cell>
          <cell r="O52">
            <v>0</v>
          </cell>
          <cell r="P52">
            <v>187000</v>
          </cell>
          <cell r="Q52">
            <v>0</v>
          </cell>
          <cell r="R52">
            <v>53650</v>
          </cell>
          <cell r="S52">
            <v>18700</v>
          </cell>
          <cell r="T52">
            <v>18700</v>
          </cell>
          <cell r="U52">
            <v>18700</v>
          </cell>
          <cell r="V52">
            <v>0</v>
          </cell>
        </row>
        <row r="53">
          <cell r="B53">
            <v>808</v>
          </cell>
          <cell r="C53" t="str">
            <v>Delhi - Central DC</v>
          </cell>
          <cell r="D53">
            <v>0</v>
          </cell>
          <cell r="E53">
            <v>0</v>
          </cell>
          <cell r="F53">
            <v>791</v>
          </cell>
          <cell r="G53">
            <v>0</v>
          </cell>
          <cell r="H53">
            <v>0</v>
          </cell>
          <cell r="I53">
            <v>359</v>
          </cell>
          <cell r="J53">
            <v>946</v>
          </cell>
          <cell r="K53" t="str">
            <v>No</v>
          </cell>
          <cell r="L53">
            <v>72175</v>
          </cell>
          <cell r="M53">
            <v>0</v>
          </cell>
          <cell r="N53">
            <v>0</v>
          </cell>
          <cell r="O53">
            <v>0</v>
          </cell>
          <cell r="P53">
            <v>72175</v>
          </cell>
          <cell r="Q53">
            <v>0</v>
          </cell>
          <cell r="R53">
            <v>975</v>
          </cell>
          <cell r="S53">
            <v>975</v>
          </cell>
          <cell r="T53">
            <v>975</v>
          </cell>
          <cell r="U53">
            <v>975</v>
          </cell>
          <cell r="V53">
            <v>0</v>
          </cell>
        </row>
        <row r="54">
          <cell r="B54">
            <v>813</v>
          </cell>
          <cell r="C54" t="str">
            <v>Delhi - East DC</v>
          </cell>
          <cell r="D54">
            <v>0</v>
          </cell>
          <cell r="E54">
            <v>0</v>
          </cell>
          <cell r="F54">
            <v>374</v>
          </cell>
          <cell r="G54">
            <v>0</v>
          </cell>
          <cell r="H54">
            <v>0</v>
          </cell>
          <cell r="I54">
            <v>92</v>
          </cell>
          <cell r="J54">
            <v>239</v>
          </cell>
          <cell r="K54" t="str">
            <v>No</v>
          </cell>
          <cell r="L54">
            <v>26975</v>
          </cell>
          <cell r="M54">
            <v>0</v>
          </cell>
          <cell r="N54">
            <v>0</v>
          </cell>
          <cell r="O54">
            <v>0</v>
          </cell>
          <cell r="P54">
            <v>26975</v>
          </cell>
          <cell r="Q54">
            <v>0</v>
          </cell>
          <cell r="R54">
            <v>10450</v>
          </cell>
          <cell r="S54">
            <v>2698</v>
          </cell>
          <cell r="T54">
            <v>2698</v>
          </cell>
          <cell r="U54">
            <v>2698</v>
          </cell>
          <cell r="V54">
            <v>0</v>
          </cell>
        </row>
        <row r="55">
          <cell r="B55">
            <v>810</v>
          </cell>
          <cell r="C55" t="str">
            <v>Delhi - ND DC</v>
          </cell>
          <cell r="D55">
            <v>0</v>
          </cell>
          <cell r="E55">
            <v>0</v>
          </cell>
          <cell r="F55">
            <v>399</v>
          </cell>
          <cell r="G55">
            <v>0</v>
          </cell>
          <cell r="H55">
            <v>0</v>
          </cell>
          <cell r="I55">
            <v>70</v>
          </cell>
          <cell r="J55">
            <v>216</v>
          </cell>
          <cell r="K55" t="str">
            <v>No</v>
          </cell>
          <cell r="L55">
            <v>27100</v>
          </cell>
          <cell r="M55">
            <v>0</v>
          </cell>
          <cell r="N55">
            <v>0</v>
          </cell>
          <cell r="O55">
            <v>0</v>
          </cell>
          <cell r="P55">
            <v>27100</v>
          </cell>
          <cell r="Q55">
            <v>0</v>
          </cell>
          <cell r="R55">
            <v>10725</v>
          </cell>
          <cell r="S55">
            <v>2710</v>
          </cell>
          <cell r="T55">
            <v>2710</v>
          </cell>
          <cell r="U55">
            <v>2710</v>
          </cell>
          <cell r="V55">
            <v>0</v>
          </cell>
        </row>
        <row r="56">
          <cell r="B56">
            <v>812</v>
          </cell>
          <cell r="C56" t="str">
            <v>Delhi - NE DC</v>
          </cell>
          <cell r="D56">
            <v>0</v>
          </cell>
          <cell r="E56">
            <v>0</v>
          </cell>
          <cell r="F56">
            <v>267</v>
          </cell>
          <cell r="G56">
            <v>0</v>
          </cell>
          <cell r="H56">
            <v>0</v>
          </cell>
          <cell r="I56">
            <v>87</v>
          </cell>
          <cell r="J56">
            <v>209</v>
          </cell>
          <cell r="K56" t="str">
            <v>No</v>
          </cell>
          <cell r="L56">
            <v>20750</v>
          </cell>
          <cell r="M56">
            <v>0</v>
          </cell>
          <cell r="N56">
            <v>0</v>
          </cell>
          <cell r="O56">
            <v>0</v>
          </cell>
          <cell r="P56">
            <v>20750</v>
          </cell>
          <cell r="Q56">
            <v>0</v>
          </cell>
          <cell r="R56">
            <v>175</v>
          </cell>
          <cell r="S56">
            <v>175</v>
          </cell>
          <cell r="T56">
            <v>175</v>
          </cell>
          <cell r="U56">
            <v>175</v>
          </cell>
          <cell r="V56">
            <v>0</v>
          </cell>
        </row>
        <row r="57">
          <cell r="B57">
            <v>807</v>
          </cell>
          <cell r="C57" t="str">
            <v>Delhi - North DC</v>
          </cell>
          <cell r="D57">
            <v>0</v>
          </cell>
          <cell r="E57">
            <v>0</v>
          </cell>
          <cell r="F57">
            <v>1241</v>
          </cell>
          <cell r="G57">
            <v>0</v>
          </cell>
          <cell r="H57">
            <v>0</v>
          </cell>
          <cell r="I57">
            <v>364</v>
          </cell>
          <cell r="J57">
            <v>966</v>
          </cell>
          <cell r="K57" t="str">
            <v>No</v>
          </cell>
          <cell r="L57">
            <v>95300</v>
          </cell>
          <cell r="M57">
            <v>0</v>
          </cell>
          <cell r="N57">
            <v>0</v>
          </cell>
          <cell r="O57">
            <v>0</v>
          </cell>
          <cell r="P57">
            <v>95300</v>
          </cell>
          <cell r="Q57">
            <v>0</v>
          </cell>
          <cell r="R57">
            <v>11900</v>
          </cell>
          <cell r="S57">
            <v>9530</v>
          </cell>
          <cell r="T57">
            <v>9530</v>
          </cell>
          <cell r="U57">
            <v>9530</v>
          </cell>
          <cell r="V57">
            <v>0</v>
          </cell>
        </row>
        <row r="58">
          <cell r="B58">
            <v>806</v>
          </cell>
          <cell r="C58" t="str">
            <v>Delhi SW DC</v>
          </cell>
          <cell r="D58">
            <v>0</v>
          </cell>
          <cell r="E58">
            <v>0</v>
          </cell>
          <cell r="F58">
            <v>1299</v>
          </cell>
          <cell r="G58">
            <v>0</v>
          </cell>
          <cell r="H58">
            <v>0</v>
          </cell>
          <cell r="I58">
            <v>385</v>
          </cell>
          <cell r="J58">
            <v>744</v>
          </cell>
          <cell r="K58" t="str">
            <v>No</v>
          </cell>
          <cell r="L58">
            <v>93175</v>
          </cell>
          <cell r="M58">
            <v>0</v>
          </cell>
          <cell r="N58">
            <v>0</v>
          </cell>
          <cell r="O58">
            <v>0</v>
          </cell>
          <cell r="P58">
            <v>93175</v>
          </cell>
          <cell r="Q58">
            <v>0</v>
          </cell>
          <cell r="R58">
            <v>12600</v>
          </cell>
          <cell r="S58">
            <v>9318</v>
          </cell>
          <cell r="T58">
            <v>9318</v>
          </cell>
          <cell r="U58">
            <v>9318</v>
          </cell>
          <cell r="V58">
            <v>0</v>
          </cell>
        </row>
        <row r="59">
          <cell r="B59">
            <v>811</v>
          </cell>
          <cell r="C59" t="str">
            <v>Delhi- West DC</v>
          </cell>
          <cell r="D59">
            <v>0</v>
          </cell>
          <cell r="E59">
            <v>0</v>
          </cell>
          <cell r="F59">
            <v>390</v>
          </cell>
          <cell r="G59">
            <v>0</v>
          </cell>
          <cell r="H59">
            <v>0</v>
          </cell>
          <cell r="I59">
            <v>67</v>
          </cell>
          <cell r="J59">
            <v>176</v>
          </cell>
          <cell r="K59" t="str">
            <v>No</v>
          </cell>
          <cell r="L59">
            <v>25575</v>
          </cell>
          <cell r="M59">
            <v>0</v>
          </cell>
          <cell r="N59">
            <v>0</v>
          </cell>
          <cell r="O59">
            <v>0</v>
          </cell>
          <cell r="P59">
            <v>25575</v>
          </cell>
          <cell r="Q59">
            <v>0</v>
          </cell>
          <cell r="R59">
            <v>30975</v>
          </cell>
          <cell r="S59">
            <v>2558</v>
          </cell>
          <cell r="T59">
            <v>2558</v>
          </cell>
          <cell r="U59">
            <v>2558</v>
          </cell>
          <cell r="V59">
            <v>0</v>
          </cell>
        </row>
        <row r="60">
          <cell r="B60">
            <v>805</v>
          </cell>
          <cell r="C60" t="str">
            <v>Delhi-NW DC</v>
          </cell>
          <cell r="D60">
            <v>0</v>
          </cell>
          <cell r="E60">
            <v>0</v>
          </cell>
          <cell r="F60">
            <v>1400</v>
          </cell>
          <cell r="G60">
            <v>0</v>
          </cell>
          <cell r="H60">
            <v>0</v>
          </cell>
          <cell r="I60">
            <v>742</v>
          </cell>
          <cell r="J60">
            <v>1469</v>
          </cell>
          <cell r="K60" t="str">
            <v>No</v>
          </cell>
          <cell r="L60">
            <v>125275</v>
          </cell>
          <cell r="M60">
            <v>0</v>
          </cell>
          <cell r="N60">
            <v>0</v>
          </cell>
          <cell r="O60">
            <v>0</v>
          </cell>
          <cell r="P60">
            <v>125275</v>
          </cell>
          <cell r="Q60">
            <v>0</v>
          </cell>
          <cell r="R60">
            <v>2175</v>
          </cell>
          <cell r="S60">
            <v>2175</v>
          </cell>
          <cell r="T60">
            <v>2175</v>
          </cell>
          <cell r="U60">
            <v>2175</v>
          </cell>
          <cell r="V60">
            <v>0</v>
          </cell>
        </row>
        <row r="61">
          <cell r="B61">
            <v>618</v>
          </cell>
          <cell r="C61" t="str">
            <v>DENA BANK</v>
          </cell>
          <cell r="D61">
            <v>1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No</v>
          </cell>
          <cell r="L61">
            <v>27</v>
          </cell>
          <cell r="M61">
            <v>0</v>
          </cell>
          <cell r="N61">
            <v>0</v>
          </cell>
          <cell r="O61">
            <v>0</v>
          </cell>
          <cell r="P61">
            <v>27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B62">
            <v>975</v>
          </cell>
          <cell r="C62" t="str">
            <v>Department of Health &amp; Family Welfare</v>
          </cell>
          <cell r="D62">
            <v>0</v>
          </cell>
          <cell r="E62">
            <v>0</v>
          </cell>
          <cell r="F62">
            <v>29</v>
          </cell>
          <cell r="G62">
            <v>0</v>
          </cell>
          <cell r="H62">
            <v>29</v>
          </cell>
          <cell r="I62">
            <v>0</v>
          </cell>
          <cell r="J62">
            <v>0</v>
          </cell>
          <cell r="K62" t="str">
            <v>No</v>
          </cell>
          <cell r="L62">
            <v>1450</v>
          </cell>
          <cell r="M62">
            <v>0</v>
          </cell>
          <cell r="N62">
            <v>0</v>
          </cell>
          <cell r="O62">
            <v>0</v>
          </cell>
          <cell r="P62">
            <v>1450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B63">
            <v>815</v>
          </cell>
          <cell r="C63" t="str">
            <v>Department of Information Technology Govt of Jharkhand</v>
          </cell>
          <cell r="D63">
            <v>0</v>
          </cell>
          <cell r="E63">
            <v>0</v>
          </cell>
          <cell r="F63">
            <v>17952</v>
          </cell>
          <cell r="G63">
            <v>0</v>
          </cell>
          <cell r="H63">
            <v>0</v>
          </cell>
          <cell r="I63">
            <v>6750</v>
          </cell>
          <cell r="J63">
            <v>9807</v>
          </cell>
          <cell r="K63" t="str">
            <v>No</v>
          </cell>
          <cell r="L63">
            <v>1311525</v>
          </cell>
          <cell r="M63">
            <v>0</v>
          </cell>
          <cell r="N63">
            <v>0</v>
          </cell>
          <cell r="O63">
            <v>0</v>
          </cell>
          <cell r="P63">
            <v>1311525</v>
          </cell>
          <cell r="Q63">
            <v>0</v>
          </cell>
          <cell r="R63">
            <v>210250</v>
          </cell>
          <cell r="S63">
            <v>131153</v>
          </cell>
          <cell r="T63">
            <v>131153</v>
          </cell>
          <cell r="U63">
            <v>131153</v>
          </cell>
          <cell r="V63">
            <v>0</v>
          </cell>
        </row>
        <row r="64">
          <cell r="B64">
            <v>513</v>
          </cell>
          <cell r="C64" t="str">
            <v>Department of Panchayat</v>
          </cell>
          <cell r="D64">
            <v>0</v>
          </cell>
          <cell r="E64">
            <v>0</v>
          </cell>
          <cell r="F64">
            <v>511</v>
          </cell>
          <cell r="G64">
            <v>0</v>
          </cell>
          <cell r="H64">
            <v>0</v>
          </cell>
          <cell r="I64">
            <v>127</v>
          </cell>
          <cell r="J64">
            <v>151</v>
          </cell>
          <cell r="K64" t="str">
            <v>No</v>
          </cell>
          <cell r="L64">
            <v>32500</v>
          </cell>
          <cell r="M64">
            <v>0</v>
          </cell>
          <cell r="N64">
            <v>0</v>
          </cell>
          <cell r="O64">
            <v>0</v>
          </cell>
          <cell r="P64">
            <v>32500</v>
          </cell>
          <cell r="Q64">
            <v>0</v>
          </cell>
          <cell r="R64">
            <v>42225</v>
          </cell>
          <cell r="S64">
            <v>3250</v>
          </cell>
          <cell r="T64">
            <v>3250</v>
          </cell>
          <cell r="U64">
            <v>3250</v>
          </cell>
          <cell r="V64">
            <v>0</v>
          </cell>
        </row>
        <row r="65">
          <cell r="B65">
            <v>108</v>
          </cell>
          <cell r="C65" t="str">
            <v>Dept of ITC Govt of Rajasthan</v>
          </cell>
          <cell r="D65">
            <v>0</v>
          </cell>
          <cell r="E65">
            <v>0</v>
          </cell>
          <cell r="F65">
            <v>45816</v>
          </cell>
          <cell r="G65">
            <v>0</v>
          </cell>
          <cell r="H65">
            <v>6804</v>
          </cell>
          <cell r="I65">
            <v>3301</v>
          </cell>
          <cell r="J65">
            <v>10492</v>
          </cell>
          <cell r="K65" t="str">
            <v>No</v>
          </cell>
          <cell r="L65">
            <v>2635625</v>
          </cell>
          <cell r="M65">
            <v>0</v>
          </cell>
          <cell r="N65">
            <v>0</v>
          </cell>
          <cell r="O65">
            <v>0</v>
          </cell>
          <cell r="P65">
            <v>2635625</v>
          </cell>
          <cell r="Q65">
            <v>0</v>
          </cell>
          <cell r="R65">
            <v>731550</v>
          </cell>
          <cell r="S65">
            <v>263563</v>
          </cell>
          <cell r="T65">
            <v>263563</v>
          </cell>
          <cell r="U65">
            <v>263563</v>
          </cell>
          <cell r="V65">
            <v>0</v>
          </cell>
        </row>
        <row r="66">
          <cell r="B66">
            <v>171</v>
          </cell>
          <cell r="C66" t="str">
            <v>Dept. Of IT</v>
          </cell>
          <cell r="D66">
            <v>0</v>
          </cell>
          <cell r="E66">
            <v>0</v>
          </cell>
          <cell r="F66">
            <v>710</v>
          </cell>
          <cell r="G66">
            <v>0</v>
          </cell>
          <cell r="H66">
            <v>0</v>
          </cell>
          <cell r="I66">
            <v>55</v>
          </cell>
          <cell r="J66">
            <v>181</v>
          </cell>
          <cell r="K66" t="str">
            <v>No</v>
          </cell>
          <cell r="L66">
            <v>41400</v>
          </cell>
          <cell r="M66">
            <v>0</v>
          </cell>
          <cell r="N66">
            <v>0</v>
          </cell>
          <cell r="O66">
            <v>0</v>
          </cell>
          <cell r="P66">
            <v>41400</v>
          </cell>
          <cell r="Q66">
            <v>0</v>
          </cell>
          <cell r="R66">
            <v>31750</v>
          </cell>
          <cell r="S66">
            <v>4140</v>
          </cell>
          <cell r="T66">
            <v>4140</v>
          </cell>
          <cell r="U66">
            <v>4140</v>
          </cell>
          <cell r="V66">
            <v>0</v>
          </cell>
        </row>
        <row r="67">
          <cell r="B67">
            <v>867</v>
          </cell>
          <cell r="C67" t="str">
            <v>Deptt. Of School Education</v>
          </cell>
          <cell r="D67">
            <v>0</v>
          </cell>
          <cell r="E67">
            <v>0</v>
          </cell>
          <cell r="F67">
            <v>2920</v>
          </cell>
          <cell r="G67">
            <v>0</v>
          </cell>
          <cell r="H67">
            <v>0</v>
          </cell>
          <cell r="I67">
            <v>66752</v>
          </cell>
          <cell r="J67">
            <v>21720</v>
          </cell>
          <cell r="K67" t="str">
            <v>Yes</v>
          </cell>
          <cell r="L67">
            <v>9139200</v>
          </cell>
          <cell r="M67">
            <v>0</v>
          </cell>
          <cell r="N67">
            <v>0</v>
          </cell>
          <cell r="O67">
            <v>0</v>
          </cell>
          <cell r="P67">
            <v>9139200</v>
          </cell>
          <cell r="Q67">
            <v>0</v>
          </cell>
          <cell r="R67">
            <v>83825</v>
          </cell>
          <cell r="S67">
            <v>83825</v>
          </cell>
          <cell r="T67">
            <v>83825</v>
          </cell>
          <cell r="U67">
            <v>83825</v>
          </cell>
          <cell r="V67">
            <v>0</v>
          </cell>
        </row>
        <row r="68">
          <cell r="B68">
            <v>161</v>
          </cell>
          <cell r="C68" t="str">
            <v>Deputy Commissioner</v>
          </cell>
          <cell r="D68">
            <v>0</v>
          </cell>
          <cell r="E68">
            <v>0</v>
          </cell>
          <cell r="F68">
            <v>31</v>
          </cell>
          <cell r="G68">
            <v>0</v>
          </cell>
          <cell r="H68">
            <v>0</v>
          </cell>
          <cell r="I68">
            <v>2</v>
          </cell>
          <cell r="J68">
            <v>1</v>
          </cell>
          <cell r="K68" t="str">
            <v>Yes</v>
          </cell>
          <cell r="L68">
            <v>3400</v>
          </cell>
          <cell r="M68">
            <v>0</v>
          </cell>
          <cell r="N68">
            <v>0</v>
          </cell>
          <cell r="O68">
            <v>0</v>
          </cell>
          <cell r="P68">
            <v>3400</v>
          </cell>
          <cell r="Q68">
            <v>0</v>
          </cell>
          <cell r="R68">
            <v>50</v>
          </cell>
          <cell r="S68">
            <v>50</v>
          </cell>
          <cell r="T68">
            <v>50</v>
          </cell>
          <cell r="U68">
            <v>50</v>
          </cell>
          <cell r="V68">
            <v>0</v>
          </cell>
        </row>
        <row r="69">
          <cell r="B69">
            <v>163</v>
          </cell>
          <cell r="C69" t="str">
            <v>DEPUTY COMMISSIONER CHANGLANG</v>
          </cell>
          <cell r="D69">
            <v>0</v>
          </cell>
          <cell r="E69">
            <v>0</v>
          </cell>
          <cell r="F69">
            <v>393</v>
          </cell>
          <cell r="G69">
            <v>0</v>
          </cell>
          <cell r="H69">
            <v>0</v>
          </cell>
          <cell r="I69">
            <v>3</v>
          </cell>
          <cell r="J69">
            <v>4</v>
          </cell>
          <cell r="K69" t="str">
            <v>Yes</v>
          </cell>
          <cell r="L69">
            <v>40000</v>
          </cell>
          <cell r="M69">
            <v>0</v>
          </cell>
          <cell r="N69">
            <v>0</v>
          </cell>
          <cell r="O69">
            <v>0</v>
          </cell>
          <cell r="P69">
            <v>40000</v>
          </cell>
          <cell r="Q69">
            <v>0</v>
          </cell>
          <cell r="R69">
            <v>475</v>
          </cell>
          <cell r="S69">
            <v>475</v>
          </cell>
          <cell r="T69">
            <v>475</v>
          </cell>
          <cell r="U69">
            <v>475</v>
          </cell>
          <cell r="V69">
            <v>0</v>
          </cell>
        </row>
        <row r="70">
          <cell r="B70">
            <v>152</v>
          </cell>
          <cell r="C70" t="str">
            <v>DEPUTY COMMISSIONER KRA DAADI</v>
          </cell>
          <cell r="D70">
            <v>0</v>
          </cell>
          <cell r="E70">
            <v>0</v>
          </cell>
          <cell r="F70">
            <v>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Yes</v>
          </cell>
          <cell r="L70">
            <v>100</v>
          </cell>
          <cell r="M70">
            <v>0</v>
          </cell>
          <cell r="N70">
            <v>0</v>
          </cell>
          <cell r="O70">
            <v>0</v>
          </cell>
          <cell r="P70">
            <v>100</v>
          </cell>
          <cell r="Q70">
            <v>0</v>
          </cell>
          <cell r="R70">
            <v>25</v>
          </cell>
          <cell r="S70">
            <v>10</v>
          </cell>
          <cell r="T70">
            <v>10</v>
          </cell>
          <cell r="U70">
            <v>10</v>
          </cell>
          <cell r="V70">
            <v>0</v>
          </cell>
        </row>
        <row r="71">
          <cell r="B71">
            <v>145</v>
          </cell>
          <cell r="C71" t="str">
            <v>DEPUTY COMMISSIONER TAWANG</v>
          </cell>
          <cell r="D71">
            <v>0</v>
          </cell>
          <cell r="E71">
            <v>0</v>
          </cell>
          <cell r="F71">
            <v>77</v>
          </cell>
          <cell r="G71">
            <v>0</v>
          </cell>
          <cell r="H71">
            <v>0</v>
          </cell>
          <cell r="I71">
            <v>4</v>
          </cell>
          <cell r="J71">
            <v>12</v>
          </cell>
          <cell r="K71" t="str">
            <v>Yes</v>
          </cell>
          <cell r="L71">
            <v>9300</v>
          </cell>
          <cell r="M71">
            <v>0</v>
          </cell>
          <cell r="N71">
            <v>0</v>
          </cell>
          <cell r="O71">
            <v>0</v>
          </cell>
          <cell r="P71">
            <v>9300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B72">
            <v>645</v>
          </cell>
          <cell r="C72" t="str">
            <v>Dhanlaxmi Bank</v>
          </cell>
          <cell r="D72">
            <v>0</v>
          </cell>
          <cell r="E72">
            <v>0</v>
          </cell>
          <cell r="F72">
            <v>243</v>
          </cell>
          <cell r="G72">
            <v>0</v>
          </cell>
          <cell r="H72">
            <v>0</v>
          </cell>
          <cell r="I72">
            <v>59</v>
          </cell>
          <cell r="J72">
            <v>112</v>
          </cell>
          <cell r="K72" t="str">
            <v>Yes</v>
          </cell>
          <cell r="L72">
            <v>41400</v>
          </cell>
          <cell r="M72">
            <v>0</v>
          </cell>
          <cell r="N72">
            <v>0</v>
          </cell>
          <cell r="O72">
            <v>0</v>
          </cell>
          <cell r="P72">
            <v>41400</v>
          </cell>
          <cell r="Q72">
            <v>0</v>
          </cell>
          <cell r="R72">
            <v>250</v>
          </cell>
          <cell r="S72">
            <v>250</v>
          </cell>
          <cell r="T72">
            <v>250</v>
          </cell>
          <cell r="U72">
            <v>250</v>
          </cell>
          <cell r="V72">
            <v>0</v>
          </cell>
        </row>
        <row r="73">
          <cell r="B73">
            <v>952</v>
          </cell>
          <cell r="C73" t="str">
            <v>Director General Health Services</v>
          </cell>
          <cell r="D73">
            <v>0</v>
          </cell>
          <cell r="E73">
            <v>0</v>
          </cell>
          <cell r="F73">
            <v>8777</v>
          </cell>
          <cell r="G73">
            <v>4</v>
          </cell>
          <cell r="H73">
            <v>8773</v>
          </cell>
          <cell r="I73">
            <v>0</v>
          </cell>
          <cell r="J73">
            <v>0</v>
          </cell>
          <cell r="K73" t="str">
            <v>No</v>
          </cell>
          <cell r="L73">
            <v>438758</v>
          </cell>
          <cell r="M73">
            <v>0</v>
          </cell>
          <cell r="N73">
            <v>0</v>
          </cell>
          <cell r="O73">
            <v>0</v>
          </cell>
          <cell r="P73">
            <v>438758</v>
          </cell>
          <cell r="Q73">
            <v>0</v>
          </cell>
          <cell r="R73">
            <v>23175</v>
          </cell>
          <cell r="S73">
            <v>23175</v>
          </cell>
          <cell r="T73">
            <v>23175</v>
          </cell>
          <cell r="U73">
            <v>23175</v>
          </cell>
          <cell r="V73">
            <v>0</v>
          </cell>
        </row>
        <row r="74">
          <cell r="B74">
            <v>955</v>
          </cell>
          <cell r="C74" t="str">
            <v>Director Health and Family Welfare</v>
          </cell>
          <cell r="D74">
            <v>0</v>
          </cell>
          <cell r="E74">
            <v>0</v>
          </cell>
          <cell r="F74">
            <v>664</v>
          </cell>
          <cell r="G74">
            <v>0</v>
          </cell>
          <cell r="H74">
            <v>663</v>
          </cell>
          <cell r="I74">
            <v>1</v>
          </cell>
          <cell r="J74">
            <v>1</v>
          </cell>
          <cell r="K74" t="str">
            <v>No</v>
          </cell>
          <cell r="L74">
            <v>33250</v>
          </cell>
          <cell r="M74">
            <v>0</v>
          </cell>
          <cell r="N74">
            <v>0</v>
          </cell>
          <cell r="O74">
            <v>0</v>
          </cell>
          <cell r="P74">
            <v>33250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B75">
            <v>833</v>
          </cell>
          <cell r="C75" t="str">
            <v>Director School Education UT Chandigarh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11</v>
          </cell>
          <cell r="J75">
            <v>46</v>
          </cell>
          <cell r="K75" t="str">
            <v>No</v>
          </cell>
          <cell r="L75">
            <v>1475</v>
          </cell>
          <cell r="M75">
            <v>0</v>
          </cell>
          <cell r="N75">
            <v>0</v>
          </cell>
          <cell r="O75">
            <v>0</v>
          </cell>
          <cell r="P75">
            <v>1475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B76">
            <v>994</v>
          </cell>
          <cell r="C76" t="str">
            <v>Director Social Welfare</v>
          </cell>
          <cell r="D76">
            <v>0</v>
          </cell>
          <cell r="E76">
            <v>0</v>
          </cell>
          <cell r="F76">
            <v>114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No</v>
          </cell>
          <cell r="L76">
            <v>5700</v>
          </cell>
          <cell r="M76">
            <v>0</v>
          </cell>
          <cell r="N76">
            <v>0</v>
          </cell>
          <cell r="O76">
            <v>0</v>
          </cell>
          <cell r="P76">
            <v>5700</v>
          </cell>
          <cell r="Q76">
            <v>0</v>
          </cell>
          <cell r="R76">
            <v>10675</v>
          </cell>
          <cell r="S76">
            <v>570</v>
          </cell>
          <cell r="T76">
            <v>570</v>
          </cell>
          <cell r="U76">
            <v>570</v>
          </cell>
          <cell r="V76">
            <v>0</v>
          </cell>
        </row>
        <row r="77">
          <cell r="B77">
            <v>979</v>
          </cell>
          <cell r="C77" t="str">
            <v>Director Social Welfare Uttarakhand</v>
          </cell>
          <cell r="D77">
            <v>0</v>
          </cell>
          <cell r="E77">
            <v>0</v>
          </cell>
          <cell r="F77">
            <v>4</v>
          </cell>
          <cell r="G77">
            <v>0</v>
          </cell>
          <cell r="H77">
            <v>0</v>
          </cell>
          <cell r="I77">
            <v>0</v>
          </cell>
          <cell r="J77">
            <v>2</v>
          </cell>
          <cell r="K77" t="str">
            <v>No</v>
          </cell>
          <cell r="L77">
            <v>250</v>
          </cell>
          <cell r="M77">
            <v>0</v>
          </cell>
          <cell r="N77">
            <v>0</v>
          </cell>
          <cell r="O77">
            <v>0</v>
          </cell>
          <cell r="P77">
            <v>250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B78">
            <v>997</v>
          </cell>
          <cell r="C78" t="str">
            <v>Directorate of Education School</v>
          </cell>
          <cell r="D78">
            <v>0</v>
          </cell>
          <cell r="E78">
            <v>0</v>
          </cell>
          <cell r="F78">
            <v>11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str">
            <v>Yes</v>
          </cell>
          <cell r="L78">
            <v>1100</v>
          </cell>
          <cell r="M78">
            <v>0</v>
          </cell>
          <cell r="N78">
            <v>0</v>
          </cell>
          <cell r="O78">
            <v>0</v>
          </cell>
          <cell r="P78">
            <v>1100</v>
          </cell>
          <cell r="Q78">
            <v>0</v>
          </cell>
          <cell r="R78">
            <v>175</v>
          </cell>
          <cell r="S78">
            <v>110</v>
          </cell>
          <cell r="T78">
            <v>110</v>
          </cell>
          <cell r="U78">
            <v>110</v>
          </cell>
          <cell r="V78">
            <v>0</v>
          </cell>
        </row>
        <row r="79">
          <cell r="B79">
            <v>957</v>
          </cell>
          <cell r="C79" t="str">
            <v>Directorate of Public Health and Family Welfare</v>
          </cell>
          <cell r="D79">
            <v>0</v>
          </cell>
          <cell r="E79">
            <v>0</v>
          </cell>
          <cell r="F79">
            <v>7043</v>
          </cell>
          <cell r="G79">
            <v>3</v>
          </cell>
          <cell r="H79">
            <v>7040</v>
          </cell>
          <cell r="I79">
            <v>0</v>
          </cell>
          <cell r="J79">
            <v>0</v>
          </cell>
          <cell r="K79" t="str">
            <v>No</v>
          </cell>
          <cell r="L79">
            <v>352081</v>
          </cell>
          <cell r="M79">
            <v>0</v>
          </cell>
          <cell r="N79">
            <v>0</v>
          </cell>
          <cell r="O79">
            <v>0</v>
          </cell>
          <cell r="P79">
            <v>352081</v>
          </cell>
          <cell r="Q79">
            <v>0</v>
          </cell>
          <cell r="R79">
            <v>5400</v>
          </cell>
          <cell r="S79">
            <v>5400</v>
          </cell>
          <cell r="T79">
            <v>5400</v>
          </cell>
          <cell r="U79">
            <v>5400</v>
          </cell>
          <cell r="V79">
            <v>0</v>
          </cell>
        </row>
        <row r="80">
          <cell r="B80">
            <v>843</v>
          </cell>
          <cell r="C80" t="str">
            <v>Directorate of Secondary Education</v>
          </cell>
          <cell r="D80">
            <v>0</v>
          </cell>
          <cell r="E80">
            <v>0</v>
          </cell>
          <cell r="F80">
            <v>308</v>
          </cell>
          <cell r="G80">
            <v>0</v>
          </cell>
          <cell r="H80">
            <v>0</v>
          </cell>
          <cell r="I80">
            <v>464</v>
          </cell>
          <cell r="J80">
            <v>378</v>
          </cell>
          <cell r="K80" t="str">
            <v>No</v>
          </cell>
          <cell r="L80">
            <v>36450</v>
          </cell>
          <cell r="M80">
            <v>0</v>
          </cell>
          <cell r="N80">
            <v>0</v>
          </cell>
          <cell r="O80">
            <v>0</v>
          </cell>
          <cell r="P80">
            <v>36450</v>
          </cell>
          <cell r="Q80">
            <v>0</v>
          </cell>
          <cell r="R80">
            <v>10650</v>
          </cell>
          <cell r="S80">
            <v>3645</v>
          </cell>
          <cell r="T80">
            <v>3645</v>
          </cell>
          <cell r="U80">
            <v>3645</v>
          </cell>
          <cell r="V80">
            <v>0</v>
          </cell>
        </row>
        <row r="81">
          <cell r="B81">
            <v>826</v>
          </cell>
          <cell r="C81" t="str">
            <v>Directorate of Social welfare</v>
          </cell>
          <cell r="D81">
            <v>0</v>
          </cell>
          <cell r="E81">
            <v>0</v>
          </cell>
          <cell r="F81">
            <v>225</v>
          </cell>
          <cell r="G81">
            <v>0</v>
          </cell>
          <cell r="H81">
            <v>0</v>
          </cell>
          <cell r="I81">
            <v>3</v>
          </cell>
          <cell r="J81">
            <v>1</v>
          </cell>
          <cell r="K81" t="str">
            <v>No</v>
          </cell>
          <cell r="L81">
            <v>11350</v>
          </cell>
          <cell r="M81">
            <v>0</v>
          </cell>
          <cell r="N81">
            <v>0</v>
          </cell>
          <cell r="O81">
            <v>0</v>
          </cell>
          <cell r="P81">
            <v>11350</v>
          </cell>
          <cell r="Q81">
            <v>0</v>
          </cell>
          <cell r="R81">
            <v>150</v>
          </cell>
          <cell r="S81">
            <v>150</v>
          </cell>
          <cell r="T81">
            <v>150</v>
          </cell>
          <cell r="U81">
            <v>150</v>
          </cell>
          <cell r="V81">
            <v>0</v>
          </cell>
        </row>
        <row r="82">
          <cell r="B82">
            <v>844</v>
          </cell>
          <cell r="C82" t="str">
            <v>Directorate of Woman and Child Development</v>
          </cell>
          <cell r="D82">
            <v>0</v>
          </cell>
          <cell r="E82">
            <v>0</v>
          </cell>
          <cell r="F82">
            <v>252</v>
          </cell>
          <cell r="G82">
            <v>0</v>
          </cell>
          <cell r="H82">
            <v>163</v>
          </cell>
          <cell r="I82">
            <v>17</v>
          </cell>
          <cell r="J82">
            <v>16</v>
          </cell>
          <cell r="K82" t="str">
            <v>No</v>
          </cell>
          <cell r="L82">
            <v>13425</v>
          </cell>
          <cell r="M82">
            <v>0</v>
          </cell>
          <cell r="N82">
            <v>0</v>
          </cell>
          <cell r="O82">
            <v>0</v>
          </cell>
          <cell r="P82">
            <v>13425</v>
          </cell>
          <cell r="Q82">
            <v>0</v>
          </cell>
          <cell r="R82">
            <v>450</v>
          </cell>
          <cell r="S82">
            <v>450</v>
          </cell>
          <cell r="T82">
            <v>450</v>
          </cell>
          <cell r="U82">
            <v>450</v>
          </cell>
          <cell r="V82">
            <v>0</v>
          </cell>
        </row>
        <row r="83">
          <cell r="B83">
            <v>217</v>
          </cell>
          <cell r="C83" t="str">
            <v>DIT Lakshadweep</v>
          </cell>
          <cell r="D83">
            <v>0</v>
          </cell>
          <cell r="E83">
            <v>0</v>
          </cell>
          <cell r="F83">
            <v>79</v>
          </cell>
          <cell r="G83">
            <v>0</v>
          </cell>
          <cell r="H83">
            <v>0</v>
          </cell>
          <cell r="I83">
            <v>4</v>
          </cell>
          <cell r="J83">
            <v>22</v>
          </cell>
          <cell r="K83" t="str">
            <v>No</v>
          </cell>
          <cell r="L83">
            <v>4600</v>
          </cell>
          <cell r="M83">
            <v>0</v>
          </cell>
          <cell r="N83">
            <v>0</v>
          </cell>
          <cell r="O83">
            <v>0</v>
          </cell>
          <cell r="P83">
            <v>4600</v>
          </cell>
          <cell r="Q83">
            <v>0</v>
          </cell>
          <cell r="R83">
            <v>75</v>
          </cell>
          <cell r="S83">
            <v>75</v>
          </cell>
          <cell r="T83">
            <v>75</v>
          </cell>
          <cell r="U83">
            <v>75</v>
          </cell>
          <cell r="V83">
            <v>0</v>
          </cell>
        </row>
        <row r="84">
          <cell r="B84">
            <v>167</v>
          </cell>
          <cell r="C84" t="str">
            <v>DY. COMMISSIONER SHAHDARA</v>
          </cell>
          <cell r="D84">
            <v>0</v>
          </cell>
          <cell r="E84">
            <v>0</v>
          </cell>
          <cell r="F84">
            <v>103</v>
          </cell>
          <cell r="G84">
            <v>0</v>
          </cell>
          <cell r="H84">
            <v>0</v>
          </cell>
          <cell r="I84">
            <v>17</v>
          </cell>
          <cell r="J84">
            <v>65</v>
          </cell>
          <cell r="K84" t="str">
            <v>No</v>
          </cell>
          <cell r="L84">
            <v>7200</v>
          </cell>
          <cell r="M84">
            <v>0</v>
          </cell>
          <cell r="N84">
            <v>0</v>
          </cell>
          <cell r="O84">
            <v>0</v>
          </cell>
          <cell r="P84">
            <v>7200</v>
          </cell>
          <cell r="Q84">
            <v>0</v>
          </cell>
          <cell r="R84">
            <v>450</v>
          </cell>
          <cell r="S84">
            <v>450</v>
          </cell>
          <cell r="T84">
            <v>450</v>
          </cell>
          <cell r="U84">
            <v>450</v>
          </cell>
          <cell r="V84">
            <v>0</v>
          </cell>
        </row>
        <row r="85">
          <cell r="B85">
            <v>921</v>
          </cell>
          <cell r="C85" t="str">
            <v>Eastern Railway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96436</v>
          </cell>
          <cell r="N85">
            <v>0</v>
          </cell>
          <cell r="O85">
            <v>96436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B86">
            <v>841</v>
          </cell>
          <cell r="C86" t="str">
            <v>Education Department</v>
          </cell>
          <cell r="D86">
            <v>0</v>
          </cell>
          <cell r="E86">
            <v>0</v>
          </cell>
          <cell r="F86">
            <v>5462</v>
          </cell>
          <cell r="G86">
            <v>0</v>
          </cell>
          <cell r="H86">
            <v>0</v>
          </cell>
          <cell r="I86">
            <v>5233</v>
          </cell>
          <cell r="J86">
            <v>1745</v>
          </cell>
          <cell r="K86" t="str">
            <v>Yes</v>
          </cell>
          <cell r="L86">
            <v>1244000</v>
          </cell>
          <cell r="M86">
            <v>0</v>
          </cell>
          <cell r="N86">
            <v>0</v>
          </cell>
          <cell r="O86">
            <v>0</v>
          </cell>
          <cell r="P86">
            <v>1244000</v>
          </cell>
          <cell r="Q86">
            <v>0</v>
          </cell>
          <cell r="R86">
            <v>219850</v>
          </cell>
          <cell r="S86">
            <v>124400</v>
          </cell>
          <cell r="T86">
            <v>124400</v>
          </cell>
          <cell r="U86">
            <v>124400</v>
          </cell>
          <cell r="V86">
            <v>0</v>
          </cell>
        </row>
        <row r="87">
          <cell r="B87">
            <v>986</v>
          </cell>
          <cell r="C87" t="str">
            <v>Electronics &amp; Information Technology E&amp;IT Department Government of Chhattisgarh GoCG</v>
          </cell>
          <cell r="D87">
            <v>0</v>
          </cell>
          <cell r="E87">
            <v>0</v>
          </cell>
          <cell r="F87">
            <v>22384</v>
          </cell>
          <cell r="G87">
            <v>0</v>
          </cell>
          <cell r="H87">
            <v>0</v>
          </cell>
          <cell r="I87">
            <v>3662</v>
          </cell>
          <cell r="J87">
            <v>6667</v>
          </cell>
          <cell r="K87" t="str">
            <v>No</v>
          </cell>
          <cell r="L87">
            <v>1377425</v>
          </cell>
          <cell r="M87">
            <v>0</v>
          </cell>
          <cell r="N87">
            <v>0</v>
          </cell>
          <cell r="O87">
            <v>0</v>
          </cell>
          <cell r="P87">
            <v>1377425</v>
          </cell>
          <cell r="Q87">
            <v>0</v>
          </cell>
          <cell r="R87">
            <v>480000</v>
          </cell>
          <cell r="S87">
            <v>137743</v>
          </cell>
          <cell r="T87">
            <v>137743</v>
          </cell>
          <cell r="U87">
            <v>137743</v>
          </cell>
          <cell r="V87">
            <v>0</v>
          </cell>
        </row>
        <row r="88">
          <cell r="B88">
            <v>106</v>
          </cell>
          <cell r="C88" t="str">
            <v>FCR Govt of Haryana</v>
          </cell>
          <cell r="D88">
            <v>0</v>
          </cell>
          <cell r="E88">
            <v>0</v>
          </cell>
          <cell r="F88">
            <v>35103</v>
          </cell>
          <cell r="G88">
            <v>0</v>
          </cell>
          <cell r="H88">
            <v>90</v>
          </cell>
          <cell r="I88">
            <v>12414</v>
          </cell>
          <cell r="J88">
            <v>15150</v>
          </cell>
          <cell r="K88" t="str">
            <v>No</v>
          </cell>
          <cell r="L88">
            <v>2444250</v>
          </cell>
          <cell r="M88">
            <v>0</v>
          </cell>
          <cell r="N88">
            <v>0</v>
          </cell>
          <cell r="O88">
            <v>0</v>
          </cell>
          <cell r="P88">
            <v>2444250</v>
          </cell>
          <cell r="Q88">
            <v>0</v>
          </cell>
          <cell r="R88">
            <v>494950</v>
          </cell>
          <cell r="S88">
            <v>244425</v>
          </cell>
          <cell r="T88">
            <v>244425</v>
          </cell>
          <cell r="U88">
            <v>244425</v>
          </cell>
          <cell r="V88">
            <v>0</v>
          </cell>
        </row>
        <row r="89">
          <cell r="B89">
            <v>103</v>
          </cell>
          <cell r="C89" t="str">
            <v>FCS Govt of Punjab</v>
          </cell>
          <cell r="D89">
            <v>0</v>
          </cell>
          <cell r="E89">
            <v>0</v>
          </cell>
          <cell r="F89">
            <v>19077</v>
          </cell>
          <cell r="G89">
            <v>0</v>
          </cell>
          <cell r="H89">
            <v>4</v>
          </cell>
          <cell r="I89">
            <v>9557</v>
          </cell>
          <cell r="J89">
            <v>15712</v>
          </cell>
          <cell r="K89" t="str">
            <v>No</v>
          </cell>
          <cell r="L89">
            <v>1585575</v>
          </cell>
          <cell r="M89">
            <v>0</v>
          </cell>
          <cell r="N89">
            <v>0</v>
          </cell>
          <cell r="O89">
            <v>0</v>
          </cell>
          <cell r="P89">
            <v>1585575</v>
          </cell>
          <cell r="Q89">
            <v>0</v>
          </cell>
          <cell r="R89">
            <v>352550</v>
          </cell>
          <cell r="S89">
            <v>158558</v>
          </cell>
          <cell r="T89">
            <v>158558</v>
          </cell>
          <cell r="U89">
            <v>158558</v>
          </cell>
          <cell r="V89">
            <v>0</v>
          </cell>
        </row>
        <row r="90">
          <cell r="B90">
            <v>634</v>
          </cell>
          <cell r="C90" t="str">
            <v>Federal Bank</v>
          </cell>
          <cell r="D90">
            <v>0</v>
          </cell>
          <cell r="E90">
            <v>0</v>
          </cell>
          <cell r="F90">
            <v>3499</v>
          </cell>
          <cell r="G90">
            <v>0</v>
          </cell>
          <cell r="H90">
            <v>0</v>
          </cell>
          <cell r="I90">
            <v>646</v>
          </cell>
          <cell r="J90">
            <v>1847</v>
          </cell>
          <cell r="K90" t="str">
            <v>No</v>
          </cell>
          <cell r="L90">
            <v>237275</v>
          </cell>
          <cell r="M90">
            <v>0</v>
          </cell>
          <cell r="N90">
            <v>0</v>
          </cell>
          <cell r="O90">
            <v>0</v>
          </cell>
          <cell r="P90">
            <v>237275</v>
          </cell>
          <cell r="Q90">
            <v>0</v>
          </cell>
          <cell r="R90">
            <v>41800</v>
          </cell>
          <cell r="S90">
            <v>23728</v>
          </cell>
          <cell r="T90">
            <v>23728</v>
          </cell>
          <cell r="U90">
            <v>23728</v>
          </cell>
          <cell r="V90">
            <v>0</v>
          </cell>
        </row>
        <row r="91">
          <cell r="B91">
            <v>690</v>
          </cell>
          <cell r="C91" t="str">
            <v>Fincare Small Finance Bank Limited</v>
          </cell>
          <cell r="D91">
            <v>0</v>
          </cell>
          <cell r="E91">
            <v>0</v>
          </cell>
          <cell r="F91">
            <v>534</v>
          </cell>
          <cell r="G91">
            <v>0</v>
          </cell>
          <cell r="H91">
            <v>0</v>
          </cell>
          <cell r="I91">
            <v>435</v>
          </cell>
          <cell r="J91">
            <v>700</v>
          </cell>
          <cell r="K91" t="str">
            <v>No</v>
          </cell>
          <cell r="L91">
            <v>55075</v>
          </cell>
          <cell r="M91">
            <v>0</v>
          </cell>
          <cell r="N91">
            <v>0</v>
          </cell>
          <cell r="O91">
            <v>0</v>
          </cell>
          <cell r="P91">
            <v>55075</v>
          </cell>
          <cell r="Q91">
            <v>0</v>
          </cell>
          <cell r="R91">
            <v>1325</v>
          </cell>
          <cell r="S91">
            <v>1325</v>
          </cell>
          <cell r="T91">
            <v>1325</v>
          </cell>
          <cell r="U91">
            <v>1325</v>
          </cell>
          <cell r="V91">
            <v>0</v>
          </cell>
        </row>
        <row r="92">
          <cell r="B92">
            <v>218</v>
          </cell>
          <cell r="C92" t="str">
            <v>General Administration Department</v>
          </cell>
          <cell r="D92">
            <v>0</v>
          </cell>
          <cell r="E92">
            <v>0</v>
          </cell>
          <cell r="F92">
            <v>10928</v>
          </cell>
          <cell r="G92">
            <v>0</v>
          </cell>
          <cell r="H92">
            <v>0</v>
          </cell>
          <cell r="I92">
            <v>0</v>
          </cell>
          <cell r="J92">
            <v>6</v>
          </cell>
          <cell r="K92" t="str">
            <v>Yes</v>
          </cell>
          <cell r="L92">
            <v>1093400</v>
          </cell>
          <cell r="M92">
            <v>0</v>
          </cell>
          <cell r="N92">
            <v>0</v>
          </cell>
          <cell r="O92">
            <v>0</v>
          </cell>
          <cell r="P92">
            <v>1093400</v>
          </cell>
          <cell r="Q92">
            <v>0</v>
          </cell>
          <cell r="R92">
            <v>194375</v>
          </cell>
          <cell r="S92">
            <v>109340</v>
          </cell>
          <cell r="T92">
            <v>109340</v>
          </cell>
          <cell r="U92">
            <v>109340</v>
          </cell>
          <cell r="V92">
            <v>0</v>
          </cell>
        </row>
        <row r="93">
          <cell r="B93">
            <v>118</v>
          </cell>
          <cell r="C93" t="str">
            <v>General Admn. Department</v>
          </cell>
          <cell r="D93">
            <v>0</v>
          </cell>
          <cell r="E93">
            <v>0</v>
          </cell>
          <cell r="F93">
            <v>417636</v>
          </cell>
          <cell r="G93">
            <v>0</v>
          </cell>
          <cell r="H93">
            <v>0</v>
          </cell>
          <cell r="I93">
            <v>63</v>
          </cell>
          <cell r="J93">
            <v>211</v>
          </cell>
          <cell r="K93" t="str">
            <v>No</v>
          </cell>
          <cell r="L93">
            <v>20888650</v>
          </cell>
          <cell r="M93">
            <v>0</v>
          </cell>
          <cell r="N93">
            <v>0</v>
          </cell>
          <cell r="O93">
            <v>0</v>
          </cell>
          <cell r="P93">
            <v>20888650</v>
          </cell>
          <cell r="Q93">
            <v>0</v>
          </cell>
          <cell r="R93">
            <v>11857425</v>
          </cell>
          <cell r="S93">
            <v>2088865</v>
          </cell>
          <cell r="T93">
            <v>2088865</v>
          </cell>
          <cell r="U93">
            <v>2088865</v>
          </cell>
          <cell r="V93">
            <v>0</v>
          </cell>
        </row>
        <row r="94">
          <cell r="B94">
            <v>130</v>
          </cell>
          <cell r="C94" t="str">
            <v>Govt of Goa</v>
          </cell>
          <cell r="D94">
            <v>0</v>
          </cell>
          <cell r="E94">
            <v>0</v>
          </cell>
          <cell r="F94">
            <v>1185</v>
          </cell>
          <cell r="G94">
            <v>0</v>
          </cell>
          <cell r="H94">
            <v>0</v>
          </cell>
          <cell r="I94">
            <v>614</v>
          </cell>
          <cell r="J94">
            <v>892</v>
          </cell>
          <cell r="K94" t="str">
            <v>Yes</v>
          </cell>
          <cell r="L94">
            <v>269100</v>
          </cell>
          <cell r="M94">
            <v>0</v>
          </cell>
          <cell r="N94">
            <v>0</v>
          </cell>
          <cell r="O94">
            <v>0</v>
          </cell>
          <cell r="P94">
            <v>269100</v>
          </cell>
          <cell r="Q94">
            <v>0</v>
          </cell>
          <cell r="R94">
            <v>22550</v>
          </cell>
          <cell r="S94">
            <v>22550</v>
          </cell>
          <cell r="T94">
            <v>22550</v>
          </cell>
          <cell r="U94">
            <v>22550</v>
          </cell>
          <cell r="V94">
            <v>0</v>
          </cell>
        </row>
        <row r="95">
          <cell r="B95">
            <v>124</v>
          </cell>
          <cell r="C95" t="str">
            <v>Govt of Gujarat</v>
          </cell>
          <cell r="D95">
            <v>0</v>
          </cell>
          <cell r="E95">
            <v>0</v>
          </cell>
          <cell r="F95">
            <v>43912</v>
          </cell>
          <cell r="G95">
            <v>0</v>
          </cell>
          <cell r="H95">
            <v>0</v>
          </cell>
          <cell r="I95">
            <v>8752</v>
          </cell>
          <cell r="J95">
            <v>10276</v>
          </cell>
          <cell r="K95" t="str">
            <v>No</v>
          </cell>
          <cell r="L95">
            <v>2671300</v>
          </cell>
          <cell r="M95">
            <v>0</v>
          </cell>
          <cell r="N95">
            <v>0</v>
          </cell>
          <cell r="O95">
            <v>0</v>
          </cell>
          <cell r="P95">
            <v>2671300</v>
          </cell>
          <cell r="Q95">
            <v>0</v>
          </cell>
          <cell r="R95">
            <v>3916650</v>
          </cell>
          <cell r="S95">
            <v>267130</v>
          </cell>
          <cell r="T95">
            <v>267130</v>
          </cell>
          <cell r="U95">
            <v>267130</v>
          </cell>
          <cell r="V95">
            <v>0</v>
          </cell>
        </row>
        <row r="96">
          <cell r="B96">
            <v>102</v>
          </cell>
          <cell r="C96" t="str">
            <v>Govt of Himachal Pradesh</v>
          </cell>
          <cell r="D96">
            <v>0</v>
          </cell>
          <cell r="E96">
            <v>0</v>
          </cell>
          <cell r="F96">
            <v>5350</v>
          </cell>
          <cell r="G96">
            <v>0</v>
          </cell>
          <cell r="H96">
            <v>0</v>
          </cell>
          <cell r="I96">
            <v>3701</v>
          </cell>
          <cell r="J96">
            <v>7389</v>
          </cell>
          <cell r="K96" t="str">
            <v>No</v>
          </cell>
          <cell r="L96">
            <v>544750</v>
          </cell>
          <cell r="M96">
            <v>0</v>
          </cell>
          <cell r="N96">
            <v>0</v>
          </cell>
          <cell r="O96">
            <v>0</v>
          </cell>
          <cell r="P96">
            <v>544750</v>
          </cell>
          <cell r="Q96">
            <v>0</v>
          </cell>
          <cell r="R96">
            <v>136325</v>
          </cell>
          <cell r="S96">
            <v>54475</v>
          </cell>
          <cell r="T96">
            <v>54475</v>
          </cell>
          <cell r="U96">
            <v>54475</v>
          </cell>
          <cell r="V96">
            <v>0</v>
          </cell>
        </row>
        <row r="97">
          <cell r="B97">
            <v>129</v>
          </cell>
          <cell r="C97" t="str">
            <v xml:space="preserve">Govt of Karnataka </v>
          </cell>
          <cell r="D97">
            <v>0</v>
          </cell>
          <cell r="E97">
            <v>0</v>
          </cell>
          <cell r="F97">
            <v>22335</v>
          </cell>
          <cell r="G97">
            <v>0</v>
          </cell>
          <cell r="H97">
            <v>0</v>
          </cell>
          <cell r="I97">
            <v>18954</v>
          </cell>
          <cell r="J97">
            <v>24230</v>
          </cell>
          <cell r="K97" t="str">
            <v>No</v>
          </cell>
          <cell r="L97">
            <v>2196350</v>
          </cell>
          <cell r="M97">
            <v>0</v>
          </cell>
          <cell r="N97">
            <v>0</v>
          </cell>
          <cell r="O97">
            <v>0</v>
          </cell>
          <cell r="P97">
            <v>2196350</v>
          </cell>
          <cell r="Q97">
            <v>0</v>
          </cell>
          <cell r="R97">
            <v>556575</v>
          </cell>
          <cell r="S97">
            <v>219635</v>
          </cell>
          <cell r="T97">
            <v>219635</v>
          </cell>
          <cell r="U97">
            <v>219635</v>
          </cell>
          <cell r="V97">
            <v>0</v>
          </cell>
        </row>
        <row r="98">
          <cell r="B98">
            <v>132</v>
          </cell>
          <cell r="C98" t="str">
            <v>Govt of Kerala</v>
          </cell>
          <cell r="D98">
            <v>0</v>
          </cell>
          <cell r="E98">
            <v>0</v>
          </cell>
          <cell r="F98">
            <v>33545</v>
          </cell>
          <cell r="G98">
            <v>2</v>
          </cell>
          <cell r="H98">
            <v>2009</v>
          </cell>
          <cell r="I98">
            <v>7329</v>
          </cell>
          <cell r="J98">
            <v>28876</v>
          </cell>
          <cell r="K98" t="str">
            <v>No</v>
          </cell>
          <cell r="L98">
            <v>2582329</v>
          </cell>
          <cell r="M98">
            <v>0</v>
          </cell>
          <cell r="N98">
            <v>0</v>
          </cell>
          <cell r="O98">
            <v>0</v>
          </cell>
          <cell r="P98">
            <v>2582329</v>
          </cell>
          <cell r="Q98">
            <v>0</v>
          </cell>
          <cell r="R98">
            <v>437825</v>
          </cell>
          <cell r="S98">
            <v>258233</v>
          </cell>
          <cell r="T98">
            <v>258233</v>
          </cell>
          <cell r="U98">
            <v>258233</v>
          </cell>
          <cell r="V98">
            <v>0</v>
          </cell>
        </row>
        <row r="99">
          <cell r="B99">
            <v>127</v>
          </cell>
          <cell r="C99" t="str">
            <v>Govt of Maharashtra</v>
          </cell>
          <cell r="D99">
            <v>0</v>
          </cell>
          <cell r="E99">
            <v>0</v>
          </cell>
          <cell r="F99">
            <v>97674</v>
          </cell>
          <cell r="G99">
            <v>0</v>
          </cell>
          <cell r="H99">
            <v>0</v>
          </cell>
          <cell r="I99">
            <v>22966</v>
          </cell>
          <cell r="J99">
            <v>59064</v>
          </cell>
          <cell r="K99" t="str">
            <v>No</v>
          </cell>
          <cell r="L99">
            <v>6934450</v>
          </cell>
          <cell r="M99">
            <v>0</v>
          </cell>
          <cell r="N99">
            <v>0</v>
          </cell>
          <cell r="O99">
            <v>0</v>
          </cell>
          <cell r="P99">
            <v>6934450</v>
          </cell>
          <cell r="Q99">
            <v>0</v>
          </cell>
          <cell r="R99">
            <v>1781050</v>
          </cell>
          <cell r="S99">
            <v>693445</v>
          </cell>
          <cell r="T99">
            <v>693445</v>
          </cell>
          <cell r="U99">
            <v>693445</v>
          </cell>
          <cell r="V99">
            <v>0</v>
          </cell>
        </row>
        <row r="100">
          <cell r="B100">
            <v>111</v>
          </cell>
          <cell r="C100" t="str">
            <v>Govt of Sikkim - Dept of Econo</v>
          </cell>
          <cell r="D100">
            <v>0</v>
          </cell>
          <cell r="E100">
            <v>0</v>
          </cell>
          <cell r="F100">
            <v>459</v>
          </cell>
          <cell r="G100">
            <v>0</v>
          </cell>
          <cell r="H100">
            <v>52</v>
          </cell>
          <cell r="I100">
            <v>128</v>
          </cell>
          <cell r="J100">
            <v>459</v>
          </cell>
          <cell r="K100" t="str">
            <v>No</v>
          </cell>
          <cell r="L100">
            <v>37625</v>
          </cell>
          <cell r="M100">
            <v>0</v>
          </cell>
          <cell r="N100">
            <v>0</v>
          </cell>
          <cell r="O100">
            <v>0</v>
          </cell>
          <cell r="P100">
            <v>37625</v>
          </cell>
          <cell r="Q100">
            <v>0</v>
          </cell>
          <cell r="R100">
            <v>2075</v>
          </cell>
          <cell r="S100">
            <v>2075</v>
          </cell>
          <cell r="T100">
            <v>2075</v>
          </cell>
          <cell r="U100">
            <v>2075</v>
          </cell>
          <cell r="V100">
            <v>0</v>
          </cell>
        </row>
        <row r="101">
          <cell r="B101">
            <v>138</v>
          </cell>
          <cell r="C101" t="str">
            <v>Govt of UT of Chandigarh</v>
          </cell>
          <cell r="D101">
            <v>0</v>
          </cell>
          <cell r="E101">
            <v>0</v>
          </cell>
          <cell r="F101">
            <v>1036</v>
          </cell>
          <cell r="G101">
            <v>0</v>
          </cell>
          <cell r="H101">
            <v>0</v>
          </cell>
          <cell r="I101">
            <v>775</v>
          </cell>
          <cell r="J101">
            <v>1243</v>
          </cell>
          <cell r="K101" t="str">
            <v>No</v>
          </cell>
          <cell r="L101">
            <v>102250</v>
          </cell>
          <cell r="M101">
            <v>0</v>
          </cell>
          <cell r="N101">
            <v>0</v>
          </cell>
          <cell r="O101">
            <v>0</v>
          </cell>
          <cell r="P101">
            <v>102250</v>
          </cell>
          <cell r="Q101">
            <v>0</v>
          </cell>
          <cell r="R101">
            <v>11425</v>
          </cell>
          <cell r="S101">
            <v>10225</v>
          </cell>
          <cell r="T101">
            <v>10225</v>
          </cell>
          <cell r="U101">
            <v>10225</v>
          </cell>
          <cell r="V101">
            <v>0</v>
          </cell>
        </row>
        <row r="102">
          <cell r="B102">
            <v>214</v>
          </cell>
          <cell r="C102" t="str">
            <v>Govt. of Mizoram</v>
          </cell>
          <cell r="D102">
            <v>0</v>
          </cell>
          <cell r="E102">
            <v>0</v>
          </cell>
          <cell r="F102">
            <v>3356</v>
          </cell>
          <cell r="G102">
            <v>0</v>
          </cell>
          <cell r="H102">
            <v>0</v>
          </cell>
          <cell r="I102">
            <v>77</v>
          </cell>
          <cell r="J102">
            <v>57</v>
          </cell>
          <cell r="K102" t="str">
            <v>Yes</v>
          </cell>
          <cell r="L102">
            <v>349000</v>
          </cell>
          <cell r="M102">
            <v>0</v>
          </cell>
          <cell r="N102">
            <v>0</v>
          </cell>
          <cell r="O102">
            <v>0</v>
          </cell>
          <cell r="P102">
            <v>349000</v>
          </cell>
          <cell r="Q102">
            <v>0</v>
          </cell>
          <cell r="R102">
            <v>85700</v>
          </cell>
          <cell r="S102">
            <v>34900</v>
          </cell>
          <cell r="T102">
            <v>34900</v>
          </cell>
          <cell r="U102">
            <v>34900</v>
          </cell>
          <cell r="V102">
            <v>0</v>
          </cell>
        </row>
        <row r="103">
          <cell r="B103">
            <v>105</v>
          </cell>
          <cell r="C103" t="str">
            <v>Govt. of Uttarkhand</v>
          </cell>
          <cell r="D103">
            <v>0</v>
          </cell>
          <cell r="E103">
            <v>0</v>
          </cell>
          <cell r="F103">
            <v>1868</v>
          </cell>
          <cell r="G103">
            <v>0</v>
          </cell>
          <cell r="H103">
            <v>0</v>
          </cell>
          <cell r="I103">
            <v>469</v>
          </cell>
          <cell r="J103">
            <v>323</v>
          </cell>
          <cell r="K103" t="str">
            <v>No</v>
          </cell>
          <cell r="L103">
            <v>113200</v>
          </cell>
          <cell r="M103">
            <v>0</v>
          </cell>
          <cell r="N103">
            <v>0</v>
          </cell>
          <cell r="O103">
            <v>0</v>
          </cell>
          <cell r="P103">
            <v>113200</v>
          </cell>
          <cell r="Q103">
            <v>0</v>
          </cell>
          <cell r="R103">
            <v>56825</v>
          </cell>
          <cell r="S103">
            <v>11320</v>
          </cell>
          <cell r="T103">
            <v>11320</v>
          </cell>
          <cell r="U103">
            <v>11320</v>
          </cell>
          <cell r="V103">
            <v>0</v>
          </cell>
        </row>
        <row r="104">
          <cell r="B104">
            <v>635</v>
          </cell>
          <cell r="C104" t="str">
            <v>HDFC Bank Limited</v>
          </cell>
          <cell r="D104">
            <v>0</v>
          </cell>
          <cell r="E104">
            <v>0</v>
          </cell>
          <cell r="F104">
            <v>14254</v>
          </cell>
          <cell r="G104">
            <v>0</v>
          </cell>
          <cell r="H104">
            <v>0</v>
          </cell>
          <cell r="I104">
            <v>3205</v>
          </cell>
          <cell r="J104">
            <v>6636</v>
          </cell>
          <cell r="K104" t="str">
            <v>Yes</v>
          </cell>
          <cell r="L104">
            <v>2409500</v>
          </cell>
          <cell r="M104">
            <v>0</v>
          </cell>
          <cell r="N104">
            <v>0</v>
          </cell>
          <cell r="O104">
            <v>0</v>
          </cell>
          <cell r="P104">
            <v>2409500</v>
          </cell>
          <cell r="Q104">
            <v>0</v>
          </cell>
          <cell r="R104">
            <v>258700</v>
          </cell>
          <cell r="S104">
            <v>240950</v>
          </cell>
          <cell r="T104">
            <v>240950</v>
          </cell>
          <cell r="U104">
            <v>240950</v>
          </cell>
          <cell r="V104">
            <v>0</v>
          </cell>
        </row>
        <row r="105">
          <cell r="B105">
            <v>977</v>
          </cell>
          <cell r="C105" t="str">
            <v>Health Department</v>
          </cell>
          <cell r="D105">
            <v>0</v>
          </cell>
          <cell r="E105">
            <v>0</v>
          </cell>
          <cell r="F105">
            <v>99</v>
          </cell>
          <cell r="G105">
            <v>0</v>
          </cell>
          <cell r="H105">
            <v>99</v>
          </cell>
          <cell r="I105">
            <v>0</v>
          </cell>
          <cell r="J105">
            <v>0</v>
          </cell>
          <cell r="K105" t="str">
            <v>No</v>
          </cell>
          <cell r="L105">
            <v>4950</v>
          </cell>
          <cell r="M105">
            <v>0</v>
          </cell>
          <cell r="N105">
            <v>0</v>
          </cell>
          <cell r="O105">
            <v>0</v>
          </cell>
          <cell r="P105">
            <v>4950</v>
          </cell>
          <cell r="Q105">
            <v>0</v>
          </cell>
          <cell r="R105">
            <v>450</v>
          </cell>
          <cell r="S105">
            <v>450</v>
          </cell>
          <cell r="T105">
            <v>450</v>
          </cell>
          <cell r="U105">
            <v>450</v>
          </cell>
          <cell r="V105">
            <v>0</v>
          </cell>
        </row>
        <row r="106">
          <cell r="B106">
            <v>636</v>
          </cell>
          <cell r="C106" t="str">
            <v>ICICI Bank Limited</v>
          </cell>
          <cell r="D106">
            <v>0</v>
          </cell>
          <cell r="E106">
            <v>0</v>
          </cell>
          <cell r="F106">
            <v>22015</v>
          </cell>
          <cell r="G106">
            <v>0</v>
          </cell>
          <cell r="H106">
            <v>0</v>
          </cell>
          <cell r="I106">
            <v>4616</v>
          </cell>
          <cell r="J106">
            <v>10734</v>
          </cell>
          <cell r="K106" t="str">
            <v>Yes</v>
          </cell>
          <cell r="L106">
            <v>3736500</v>
          </cell>
          <cell r="M106">
            <v>0</v>
          </cell>
          <cell r="N106">
            <v>0</v>
          </cell>
          <cell r="O106">
            <v>0</v>
          </cell>
          <cell r="P106">
            <v>3736500</v>
          </cell>
          <cell r="Q106">
            <v>0</v>
          </cell>
          <cell r="R106">
            <v>293350</v>
          </cell>
          <cell r="S106">
            <v>293350</v>
          </cell>
          <cell r="T106">
            <v>293350</v>
          </cell>
          <cell r="U106">
            <v>293350</v>
          </cell>
          <cell r="V106">
            <v>0</v>
          </cell>
        </row>
        <row r="107">
          <cell r="B107">
            <v>667</v>
          </cell>
          <cell r="C107" t="str">
            <v>IDBI Bank Ltd_New_667</v>
          </cell>
          <cell r="D107">
            <v>0</v>
          </cell>
          <cell r="E107">
            <v>0</v>
          </cell>
          <cell r="F107">
            <v>3202</v>
          </cell>
          <cell r="G107">
            <v>0</v>
          </cell>
          <cell r="H107">
            <v>0</v>
          </cell>
          <cell r="I107">
            <v>798</v>
          </cell>
          <cell r="J107">
            <v>1451</v>
          </cell>
          <cell r="K107" t="str">
            <v>Yes</v>
          </cell>
          <cell r="L107">
            <v>545100</v>
          </cell>
          <cell r="M107">
            <v>0</v>
          </cell>
          <cell r="N107">
            <v>0</v>
          </cell>
          <cell r="O107">
            <v>0</v>
          </cell>
          <cell r="P107">
            <v>545100</v>
          </cell>
          <cell r="Q107">
            <v>0</v>
          </cell>
          <cell r="R107">
            <v>79875</v>
          </cell>
          <cell r="S107">
            <v>54510</v>
          </cell>
          <cell r="T107">
            <v>54510</v>
          </cell>
          <cell r="U107">
            <v>54510</v>
          </cell>
          <cell r="V107">
            <v>0</v>
          </cell>
        </row>
        <row r="108">
          <cell r="B108">
            <v>637</v>
          </cell>
          <cell r="C108" t="str">
            <v>IDFC BANK LIMITED</v>
          </cell>
          <cell r="D108">
            <v>0</v>
          </cell>
          <cell r="E108">
            <v>0</v>
          </cell>
          <cell r="F108">
            <v>917</v>
          </cell>
          <cell r="G108">
            <v>0</v>
          </cell>
          <cell r="H108">
            <v>0</v>
          </cell>
          <cell r="I108">
            <v>327</v>
          </cell>
          <cell r="J108">
            <v>526</v>
          </cell>
          <cell r="K108" t="str">
            <v>No</v>
          </cell>
          <cell r="L108">
            <v>67175</v>
          </cell>
          <cell r="M108">
            <v>0</v>
          </cell>
          <cell r="N108">
            <v>0</v>
          </cell>
          <cell r="O108">
            <v>0</v>
          </cell>
          <cell r="P108">
            <v>67175</v>
          </cell>
          <cell r="Q108">
            <v>0</v>
          </cell>
          <cell r="R108">
            <v>73125</v>
          </cell>
          <cell r="S108">
            <v>6718</v>
          </cell>
          <cell r="T108">
            <v>6718</v>
          </cell>
          <cell r="U108">
            <v>6718</v>
          </cell>
          <cell r="V108">
            <v>0</v>
          </cell>
        </row>
        <row r="109">
          <cell r="B109">
            <v>651</v>
          </cell>
          <cell r="C109" t="str">
            <v>Indian Bank_New_651</v>
          </cell>
          <cell r="D109">
            <v>0</v>
          </cell>
          <cell r="E109">
            <v>0</v>
          </cell>
          <cell r="F109">
            <v>16364</v>
          </cell>
          <cell r="G109">
            <v>0</v>
          </cell>
          <cell r="H109">
            <v>0</v>
          </cell>
          <cell r="I109">
            <v>2607</v>
          </cell>
          <cell r="J109">
            <v>6672</v>
          </cell>
          <cell r="K109" t="str">
            <v>No</v>
          </cell>
          <cell r="L109">
            <v>1050175</v>
          </cell>
          <cell r="M109">
            <v>0</v>
          </cell>
          <cell r="N109">
            <v>0</v>
          </cell>
          <cell r="O109">
            <v>0</v>
          </cell>
          <cell r="P109">
            <v>1050175</v>
          </cell>
          <cell r="Q109">
            <v>0</v>
          </cell>
          <cell r="R109">
            <v>194350</v>
          </cell>
          <cell r="S109">
            <v>105018</v>
          </cell>
          <cell r="T109">
            <v>105018</v>
          </cell>
          <cell r="U109">
            <v>105018</v>
          </cell>
          <cell r="V109">
            <v>0</v>
          </cell>
        </row>
        <row r="110">
          <cell r="B110">
            <v>659</v>
          </cell>
          <cell r="C110" t="str">
            <v>INDIAN OVERSEAS BANK_NEW_659</v>
          </cell>
          <cell r="D110">
            <v>0</v>
          </cell>
          <cell r="E110">
            <v>0</v>
          </cell>
          <cell r="F110">
            <v>1064</v>
          </cell>
          <cell r="G110">
            <v>0</v>
          </cell>
          <cell r="H110">
            <v>0</v>
          </cell>
          <cell r="I110">
            <v>157</v>
          </cell>
          <cell r="J110">
            <v>388</v>
          </cell>
          <cell r="K110" t="str">
            <v>No</v>
          </cell>
          <cell r="L110">
            <v>66825</v>
          </cell>
          <cell r="M110">
            <v>0</v>
          </cell>
          <cell r="N110">
            <v>0</v>
          </cell>
          <cell r="O110">
            <v>0</v>
          </cell>
          <cell r="P110">
            <v>66825</v>
          </cell>
          <cell r="Q110">
            <v>0</v>
          </cell>
          <cell r="R110">
            <v>14650</v>
          </cell>
          <cell r="S110">
            <v>6683</v>
          </cell>
          <cell r="T110">
            <v>6683</v>
          </cell>
          <cell r="U110">
            <v>6683</v>
          </cell>
          <cell r="V110">
            <v>0</v>
          </cell>
        </row>
        <row r="111">
          <cell r="B111">
            <v>804</v>
          </cell>
          <cell r="C111" t="str">
            <v>Indiapost</v>
          </cell>
          <cell r="D111">
            <v>0</v>
          </cell>
          <cell r="E111">
            <v>0</v>
          </cell>
          <cell r="F111">
            <v>293985</v>
          </cell>
          <cell r="G111">
            <v>0</v>
          </cell>
          <cell r="H111">
            <v>0</v>
          </cell>
          <cell r="I111">
            <v>65145</v>
          </cell>
          <cell r="J111">
            <v>113207</v>
          </cell>
          <cell r="K111" t="str">
            <v>Yes</v>
          </cell>
          <cell r="L111">
            <v>47233700</v>
          </cell>
          <cell r="M111">
            <v>0</v>
          </cell>
          <cell r="N111">
            <v>0</v>
          </cell>
          <cell r="O111">
            <v>0</v>
          </cell>
          <cell r="P111">
            <v>47233700</v>
          </cell>
          <cell r="Q111">
            <v>0</v>
          </cell>
          <cell r="R111">
            <v>4264725</v>
          </cell>
          <cell r="S111">
            <v>3651860</v>
          </cell>
          <cell r="T111">
            <v>3651860</v>
          </cell>
          <cell r="U111">
            <v>3651860</v>
          </cell>
          <cell r="V111">
            <v>0</v>
          </cell>
        </row>
        <row r="112">
          <cell r="B112">
            <v>638</v>
          </cell>
          <cell r="C112" t="str">
            <v>IndusInd Bank</v>
          </cell>
          <cell r="D112">
            <v>0</v>
          </cell>
          <cell r="E112">
            <v>0</v>
          </cell>
          <cell r="F112">
            <v>9630</v>
          </cell>
          <cell r="G112">
            <v>0</v>
          </cell>
          <cell r="H112">
            <v>0</v>
          </cell>
          <cell r="I112">
            <v>1574</v>
          </cell>
          <cell r="J112">
            <v>2916</v>
          </cell>
          <cell r="K112" t="str">
            <v>Yes</v>
          </cell>
          <cell r="L112">
            <v>1412000</v>
          </cell>
          <cell r="M112">
            <v>0</v>
          </cell>
          <cell r="N112">
            <v>0</v>
          </cell>
          <cell r="O112">
            <v>0</v>
          </cell>
          <cell r="P112">
            <v>1412000</v>
          </cell>
          <cell r="Q112">
            <v>0</v>
          </cell>
          <cell r="R112">
            <v>169800</v>
          </cell>
          <cell r="S112">
            <v>141200</v>
          </cell>
          <cell r="T112">
            <v>141200</v>
          </cell>
          <cell r="U112">
            <v>141200</v>
          </cell>
          <cell r="V112">
            <v>0</v>
          </cell>
        </row>
        <row r="113">
          <cell r="B113">
            <v>816</v>
          </cell>
          <cell r="C113" t="str">
            <v>Information Technology &amp; Communication Department</v>
          </cell>
          <cell r="D113">
            <v>0</v>
          </cell>
          <cell r="E113">
            <v>0</v>
          </cell>
          <cell r="F113">
            <v>25463</v>
          </cell>
          <cell r="G113">
            <v>0</v>
          </cell>
          <cell r="H113">
            <v>0</v>
          </cell>
          <cell r="I113">
            <v>13652</v>
          </cell>
          <cell r="J113">
            <v>17346</v>
          </cell>
          <cell r="K113" t="str">
            <v>No</v>
          </cell>
          <cell r="L113">
            <v>2048100</v>
          </cell>
          <cell r="M113">
            <v>0</v>
          </cell>
          <cell r="N113">
            <v>0</v>
          </cell>
          <cell r="O113">
            <v>0</v>
          </cell>
          <cell r="P113">
            <v>2048100</v>
          </cell>
          <cell r="Q113">
            <v>0</v>
          </cell>
          <cell r="R113">
            <v>344175</v>
          </cell>
          <cell r="S113">
            <v>204810</v>
          </cell>
          <cell r="T113">
            <v>204810</v>
          </cell>
          <cell r="U113">
            <v>204810</v>
          </cell>
          <cell r="V113">
            <v>0</v>
          </cell>
        </row>
        <row r="114">
          <cell r="B114">
            <v>818</v>
          </cell>
          <cell r="C114" t="str">
            <v>Information Technology Electronics and Communication Department</v>
          </cell>
          <cell r="D114">
            <v>0</v>
          </cell>
          <cell r="E114">
            <v>0</v>
          </cell>
          <cell r="F114">
            <v>25409</v>
          </cell>
          <cell r="G114">
            <v>0</v>
          </cell>
          <cell r="H114">
            <v>0</v>
          </cell>
          <cell r="I114">
            <v>11438</v>
          </cell>
          <cell r="J114">
            <v>22032</v>
          </cell>
          <cell r="K114" t="str">
            <v>No</v>
          </cell>
          <cell r="L114">
            <v>2107200</v>
          </cell>
          <cell r="M114">
            <v>0</v>
          </cell>
          <cell r="N114">
            <v>0</v>
          </cell>
          <cell r="O114">
            <v>0</v>
          </cell>
          <cell r="P114">
            <v>2107200</v>
          </cell>
          <cell r="Q114">
            <v>0</v>
          </cell>
          <cell r="R114">
            <v>770725</v>
          </cell>
          <cell r="S114">
            <v>210720</v>
          </cell>
          <cell r="T114">
            <v>210720</v>
          </cell>
          <cell r="U114">
            <v>210720</v>
          </cell>
          <cell r="V114">
            <v>0</v>
          </cell>
        </row>
        <row r="115">
          <cell r="B115">
            <v>989</v>
          </cell>
          <cell r="C115" t="str">
            <v xml:space="preserve">Integrated Child Development Services </v>
          </cell>
          <cell r="D115">
            <v>0</v>
          </cell>
          <cell r="E115">
            <v>0</v>
          </cell>
          <cell r="F115">
            <v>159</v>
          </cell>
          <cell r="G115">
            <v>0</v>
          </cell>
          <cell r="H115">
            <v>159</v>
          </cell>
          <cell r="I115">
            <v>0</v>
          </cell>
          <cell r="J115">
            <v>0</v>
          </cell>
          <cell r="K115" t="str">
            <v>No</v>
          </cell>
          <cell r="L115">
            <v>7950</v>
          </cell>
          <cell r="M115">
            <v>0</v>
          </cell>
          <cell r="N115">
            <v>0</v>
          </cell>
          <cell r="O115">
            <v>0</v>
          </cell>
          <cell r="P115">
            <v>7950</v>
          </cell>
          <cell r="Q115">
            <v>0</v>
          </cell>
          <cell r="R115">
            <v>150</v>
          </cell>
          <cell r="S115">
            <v>150</v>
          </cell>
          <cell r="T115">
            <v>150</v>
          </cell>
          <cell r="U115">
            <v>150</v>
          </cell>
          <cell r="V115">
            <v>0</v>
          </cell>
        </row>
        <row r="116">
          <cell r="B116">
            <v>101</v>
          </cell>
          <cell r="C116" t="str">
            <v>Jammu and Kashmir Bank</v>
          </cell>
          <cell r="D116">
            <v>0</v>
          </cell>
          <cell r="E116">
            <v>0</v>
          </cell>
          <cell r="F116">
            <v>1391</v>
          </cell>
          <cell r="G116">
            <v>0</v>
          </cell>
          <cell r="H116">
            <v>0</v>
          </cell>
          <cell r="I116">
            <v>26</v>
          </cell>
          <cell r="J116">
            <v>159</v>
          </cell>
          <cell r="K116" t="str">
            <v>Yes</v>
          </cell>
          <cell r="L116">
            <v>157600</v>
          </cell>
          <cell r="M116">
            <v>0</v>
          </cell>
          <cell r="N116">
            <v>0</v>
          </cell>
          <cell r="O116">
            <v>0</v>
          </cell>
          <cell r="P116">
            <v>157600</v>
          </cell>
          <cell r="Q116">
            <v>0</v>
          </cell>
          <cell r="R116">
            <v>24375</v>
          </cell>
          <cell r="S116">
            <v>15760</v>
          </cell>
          <cell r="T116">
            <v>15760</v>
          </cell>
          <cell r="U116">
            <v>15760</v>
          </cell>
          <cell r="V116">
            <v>0</v>
          </cell>
        </row>
        <row r="117">
          <cell r="B117">
            <v>639</v>
          </cell>
          <cell r="C117" t="str">
            <v>Karnataka Bank</v>
          </cell>
          <cell r="D117">
            <v>0</v>
          </cell>
          <cell r="E117">
            <v>0</v>
          </cell>
          <cell r="F117">
            <v>2853</v>
          </cell>
          <cell r="G117">
            <v>0</v>
          </cell>
          <cell r="H117">
            <v>0</v>
          </cell>
          <cell r="I117">
            <v>2497</v>
          </cell>
          <cell r="J117">
            <v>3862</v>
          </cell>
          <cell r="K117" t="str">
            <v>Yes</v>
          </cell>
          <cell r="L117">
            <v>921200</v>
          </cell>
          <cell r="M117">
            <v>0</v>
          </cell>
          <cell r="N117">
            <v>0</v>
          </cell>
          <cell r="O117">
            <v>0</v>
          </cell>
          <cell r="P117">
            <v>921200</v>
          </cell>
          <cell r="Q117">
            <v>0</v>
          </cell>
          <cell r="R117">
            <v>115850</v>
          </cell>
          <cell r="S117">
            <v>92120</v>
          </cell>
          <cell r="T117">
            <v>92120</v>
          </cell>
          <cell r="U117">
            <v>92120</v>
          </cell>
          <cell r="V117">
            <v>0</v>
          </cell>
        </row>
        <row r="118">
          <cell r="B118">
            <v>640</v>
          </cell>
          <cell r="C118" t="str">
            <v xml:space="preserve">Karur Vysya Bank </v>
          </cell>
          <cell r="D118">
            <v>0</v>
          </cell>
          <cell r="E118">
            <v>0</v>
          </cell>
          <cell r="F118">
            <v>3329</v>
          </cell>
          <cell r="G118">
            <v>0</v>
          </cell>
          <cell r="H118">
            <v>0</v>
          </cell>
          <cell r="I118">
            <v>522</v>
          </cell>
          <cell r="J118">
            <v>1388</v>
          </cell>
          <cell r="K118" t="str">
            <v>No</v>
          </cell>
          <cell r="L118">
            <v>214200</v>
          </cell>
          <cell r="M118">
            <v>0</v>
          </cell>
          <cell r="N118">
            <v>0</v>
          </cell>
          <cell r="O118">
            <v>0</v>
          </cell>
          <cell r="P118">
            <v>214200</v>
          </cell>
          <cell r="Q118">
            <v>0</v>
          </cell>
          <cell r="R118">
            <v>87425</v>
          </cell>
          <cell r="S118">
            <v>21420</v>
          </cell>
          <cell r="T118">
            <v>21420</v>
          </cell>
          <cell r="U118">
            <v>21420</v>
          </cell>
          <cell r="V118">
            <v>0</v>
          </cell>
        </row>
        <row r="119">
          <cell r="B119">
            <v>718</v>
          </cell>
          <cell r="C119" t="str">
            <v>Kolkata Telephones BSNL</v>
          </cell>
          <cell r="D119">
            <v>0</v>
          </cell>
          <cell r="E119">
            <v>0</v>
          </cell>
          <cell r="F119">
            <v>65</v>
          </cell>
          <cell r="G119">
            <v>0</v>
          </cell>
          <cell r="H119">
            <v>0</v>
          </cell>
          <cell r="I119">
            <v>5</v>
          </cell>
          <cell r="J119">
            <v>24</v>
          </cell>
          <cell r="K119" t="str">
            <v>Yes</v>
          </cell>
          <cell r="L119">
            <v>9400</v>
          </cell>
          <cell r="M119">
            <v>0</v>
          </cell>
          <cell r="N119">
            <v>0</v>
          </cell>
          <cell r="O119">
            <v>0</v>
          </cell>
          <cell r="P119">
            <v>9400</v>
          </cell>
          <cell r="Q119">
            <v>0</v>
          </cell>
          <cell r="R119">
            <v>175</v>
          </cell>
          <cell r="S119">
            <v>175</v>
          </cell>
          <cell r="T119">
            <v>175</v>
          </cell>
          <cell r="U119">
            <v>175</v>
          </cell>
          <cell r="V119">
            <v>0</v>
          </cell>
        </row>
        <row r="120">
          <cell r="B120">
            <v>628</v>
          </cell>
          <cell r="C120" t="str">
            <v>KotakMahindra Bank</v>
          </cell>
          <cell r="D120">
            <v>0</v>
          </cell>
          <cell r="E120">
            <v>0</v>
          </cell>
          <cell r="F120">
            <v>4796</v>
          </cell>
          <cell r="G120">
            <v>0</v>
          </cell>
          <cell r="H120">
            <v>0</v>
          </cell>
          <cell r="I120">
            <v>1430</v>
          </cell>
          <cell r="J120">
            <v>2598</v>
          </cell>
          <cell r="K120" t="str">
            <v>No</v>
          </cell>
          <cell r="L120">
            <v>340500</v>
          </cell>
          <cell r="M120">
            <v>0</v>
          </cell>
          <cell r="N120">
            <v>0</v>
          </cell>
          <cell r="O120">
            <v>0</v>
          </cell>
          <cell r="P120">
            <v>340500</v>
          </cell>
          <cell r="Q120">
            <v>0</v>
          </cell>
          <cell r="R120">
            <v>142025</v>
          </cell>
          <cell r="S120">
            <v>34050</v>
          </cell>
          <cell r="T120">
            <v>34050</v>
          </cell>
          <cell r="U120">
            <v>34050</v>
          </cell>
          <cell r="V120">
            <v>0</v>
          </cell>
        </row>
        <row r="121">
          <cell r="B121">
            <v>629</v>
          </cell>
          <cell r="C121" t="str">
            <v>Lakshmi Vilas Bank</v>
          </cell>
          <cell r="D121">
            <v>0</v>
          </cell>
          <cell r="E121">
            <v>0</v>
          </cell>
          <cell r="F121">
            <v>1086</v>
          </cell>
          <cell r="G121">
            <v>0</v>
          </cell>
          <cell r="H121">
            <v>0</v>
          </cell>
          <cell r="I121">
            <v>445</v>
          </cell>
          <cell r="J121">
            <v>676</v>
          </cell>
          <cell r="K121" t="str">
            <v>No</v>
          </cell>
          <cell r="L121">
            <v>82325</v>
          </cell>
          <cell r="M121">
            <v>0</v>
          </cell>
          <cell r="N121">
            <v>0</v>
          </cell>
          <cell r="O121">
            <v>0</v>
          </cell>
          <cell r="P121">
            <v>82325</v>
          </cell>
          <cell r="Q121">
            <v>0</v>
          </cell>
          <cell r="R121">
            <v>21650</v>
          </cell>
          <cell r="S121">
            <v>8233</v>
          </cell>
          <cell r="T121">
            <v>8233</v>
          </cell>
          <cell r="U121">
            <v>8233</v>
          </cell>
          <cell r="V121">
            <v>0</v>
          </cell>
        </row>
        <row r="122">
          <cell r="B122">
            <v>820</v>
          </cell>
          <cell r="C122" t="str">
            <v xml:space="preserve">Madhya Pradesh State Electronics Development Corporation Ltd.  </v>
          </cell>
          <cell r="D122">
            <v>0</v>
          </cell>
          <cell r="E122">
            <v>0</v>
          </cell>
          <cell r="F122">
            <v>59221</v>
          </cell>
          <cell r="G122">
            <v>0</v>
          </cell>
          <cell r="H122">
            <v>0</v>
          </cell>
          <cell r="I122">
            <v>21508</v>
          </cell>
          <cell r="J122">
            <v>35274</v>
          </cell>
          <cell r="K122" t="str">
            <v>No</v>
          </cell>
          <cell r="L122">
            <v>4380600</v>
          </cell>
          <cell r="M122">
            <v>0</v>
          </cell>
          <cell r="N122">
            <v>0</v>
          </cell>
          <cell r="O122">
            <v>0</v>
          </cell>
          <cell r="P122">
            <v>4380600</v>
          </cell>
          <cell r="Q122">
            <v>0</v>
          </cell>
          <cell r="R122">
            <v>1704675</v>
          </cell>
          <cell r="S122">
            <v>438060</v>
          </cell>
          <cell r="T122">
            <v>438060</v>
          </cell>
          <cell r="U122">
            <v>438060</v>
          </cell>
          <cell r="V122">
            <v>0</v>
          </cell>
        </row>
        <row r="123">
          <cell r="B123">
            <v>954</v>
          </cell>
          <cell r="C123" t="str">
            <v>National Cooperative Consumers Federation Of India Limited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No</v>
          </cell>
          <cell r="L123">
            <v>0</v>
          </cell>
          <cell r="M123">
            <v>3052</v>
          </cell>
          <cell r="N123">
            <v>0</v>
          </cell>
          <cell r="O123">
            <v>3052</v>
          </cell>
          <cell r="P123">
            <v>0</v>
          </cell>
          <cell r="Q123">
            <v>1168870</v>
          </cell>
          <cell r="R123">
            <v>0</v>
          </cell>
          <cell r="S123">
            <v>0</v>
          </cell>
          <cell r="T123">
            <v>1168870</v>
          </cell>
          <cell r="U123">
            <v>0</v>
          </cell>
          <cell r="V123">
            <v>1168870</v>
          </cell>
        </row>
        <row r="124">
          <cell r="B124">
            <v>703</v>
          </cell>
          <cell r="C124" t="str">
            <v>Navodaya Vidyalaya Samiti</v>
          </cell>
          <cell r="D124">
            <v>0</v>
          </cell>
          <cell r="E124">
            <v>0</v>
          </cell>
          <cell r="F124">
            <v>4</v>
          </cell>
          <cell r="G124">
            <v>0</v>
          </cell>
          <cell r="H124">
            <v>0</v>
          </cell>
          <cell r="I124">
            <v>1</v>
          </cell>
          <cell r="J124">
            <v>18</v>
          </cell>
          <cell r="K124" t="str">
            <v>No</v>
          </cell>
          <cell r="L124">
            <v>675</v>
          </cell>
          <cell r="M124">
            <v>0</v>
          </cell>
          <cell r="N124">
            <v>0</v>
          </cell>
          <cell r="O124">
            <v>0</v>
          </cell>
          <cell r="P124">
            <v>675</v>
          </cell>
          <cell r="Q124">
            <v>0</v>
          </cell>
          <cell r="R124">
            <v>100</v>
          </cell>
          <cell r="S124">
            <v>68</v>
          </cell>
          <cell r="T124">
            <v>68</v>
          </cell>
          <cell r="U124">
            <v>68</v>
          </cell>
          <cell r="V124">
            <v>0</v>
          </cell>
        </row>
        <row r="125">
          <cell r="B125">
            <v>814</v>
          </cell>
          <cell r="C125" t="str">
            <v>NSDL e-Governance Infrastructure Limited</v>
          </cell>
          <cell r="D125">
            <v>0</v>
          </cell>
          <cell r="E125">
            <v>0</v>
          </cell>
          <cell r="F125">
            <v>4</v>
          </cell>
          <cell r="G125">
            <v>0</v>
          </cell>
          <cell r="H125">
            <v>0</v>
          </cell>
          <cell r="I125">
            <v>0</v>
          </cell>
          <cell r="J125">
            <v>1</v>
          </cell>
          <cell r="K125" t="str">
            <v>No</v>
          </cell>
          <cell r="L125">
            <v>225</v>
          </cell>
          <cell r="M125">
            <v>0</v>
          </cell>
          <cell r="N125">
            <v>0</v>
          </cell>
          <cell r="O125">
            <v>0</v>
          </cell>
          <cell r="P125">
            <v>225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B126">
            <v>143</v>
          </cell>
          <cell r="C126" t="str">
            <v xml:space="preserve">Odisha Computer Application Center </v>
          </cell>
          <cell r="D126">
            <v>0</v>
          </cell>
          <cell r="E126">
            <v>0</v>
          </cell>
          <cell r="F126">
            <v>16616</v>
          </cell>
          <cell r="G126">
            <v>0</v>
          </cell>
          <cell r="H126">
            <v>0</v>
          </cell>
          <cell r="I126">
            <v>1617</v>
          </cell>
          <cell r="J126">
            <v>10000</v>
          </cell>
          <cell r="K126" t="str">
            <v>Yes</v>
          </cell>
          <cell r="L126">
            <v>2823300</v>
          </cell>
          <cell r="M126">
            <v>0</v>
          </cell>
          <cell r="N126">
            <v>0</v>
          </cell>
          <cell r="O126">
            <v>0</v>
          </cell>
          <cell r="P126">
            <v>2823300</v>
          </cell>
          <cell r="Q126">
            <v>0</v>
          </cell>
          <cell r="R126">
            <v>300950</v>
          </cell>
          <cell r="S126">
            <v>282330</v>
          </cell>
          <cell r="T126">
            <v>282330</v>
          </cell>
          <cell r="U126">
            <v>282330</v>
          </cell>
          <cell r="V126">
            <v>0</v>
          </cell>
        </row>
        <row r="127">
          <cell r="B127">
            <v>998</v>
          </cell>
          <cell r="C127" t="str">
            <v>Odisha Primary Education Programme Authority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No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606175</v>
          </cell>
          <cell r="R127">
            <v>0</v>
          </cell>
          <cell r="S127">
            <v>0</v>
          </cell>
          <cell r="T127">
            <v>606175</v>
          </cell>
          <cell r="U127">
            <v>0</v>
          </cell>
          <cell r="V127">
            <v>606175</v>
          </cell>
        </row>
        <row r="128">
          <cell r="B128">
            <v>652</v>
          </cell>
          <cell r="C128" t="str">
            <v>ORIENTAL BANK OF COMMERCE_NEW_652</v>
          </cell>
          <cell r="D128">
            <v>0</v>
          </cell>
          <cell r="E128">
            <v>0</v>
          </cell>
          <cell r="F128">
            <v>18277</v>
          </cell>
          <cell r="G128">
            <v>0</v>
          </cell>
          <cell r="H128">
            <v>0</v>
          </cell>
          <cell r="I128">
            <v>1139</v>
          </cell>
          <cell r="J128">
            <v>2777</v>
          </cell>
          <cell r="K128" t="str">
            <v>No</v>
          </cell>
          <cell r="L128">
            <v>1011750</v>
          </cell>
          <cell r="M128">
            <v>0</v>
          </cell>
          <cell r="N128">
            <v>0</v>
          </cell>
          <cell r="O128">
            <v>0</v>
          </cell>
          <cell r="P128">
            <v>1011750</v>
          </cell>
          <cell r="Q128">
            <v>0</v>
          </cell>
          <cell r="R128">
            <v>387775</v>
          </cell>
          <cell r="S128">
            <v>101175</v>
          </cell>
          <cell r="T128">
            <v>101175</v>
          </cell>
          <cell r="U128">
            <v>101175</v>
          </cell>
          <cell r="V128">
            <v>0</v>
          </cell>
        </row>
        <row r="129">
          <cell r="B129">
            <v>969</v>
          </cell>
          <cell r="C129" t="str">
            <v>Public Health Department</v>
          </cell>
          <cell r="D129">
            <v>0</v>
          </cell>
          <cell r="E129">
            <v>0</v>
          </cell>
          <cell r="F129">
            <v>366</v>
          </cell>
          <cell r="G129">
            <v>0</v>
          </cell>
          <cell r="H129">
            <v>366</v>
          </cell>
          <cell r="I129">
            <v>0</v>
          </cell>
          <cell r="J129">
            <v>0</v>
          </cell>
          <cell r="K129" t="str">
            <v>No</v>
          </cell>
          <cell r="L129">
            <v>18300</v>
          </cell>
          <cell r="M129">
            <v>0</v>
          </cell>
          <cell r="N129">
            <v>0</v>
          </cell>
          <cell r="O129">
            <v>0</v>
          </cell>
          <cell r="P129">
            <v>18300</v>
          </cell>
          <cell r="Q129">
            <v>0</v>
          </cell>
          <cell r="R129">
            <v>375</v>
          </cell>
          <cell r="S129">
            <v>375</v>
          </cell>
          <cell r="T129">
            <v>375</v>
          </cell>
          <cell r="U129">
            <v>375</v>
          </cell>
          <cell r="V129">
            <v>0</v>
          </cell>
        </row>
        <row r="130">
          <cell r="B130">
            <v>660</v>
          </cell>
          <cell r="C130" t="str">
            <v>Punjab &amp; Sind Bank_New_660</v>
          </cell>
          <cell r="D130">
            <v>0</v>
          </cell>
          <cell r="E130">
            <v>0</v>
          </cell>
          <cell r="F130">
            <v>4052</v>
          </cell>
          <cell r="G130">
            <v>0</v>
          </cell>
          <cell r="H130">
            <v>0</v>
          </cell>
          <cell r="I130">
            <v>863</v>
          </cell>
          <cell r="J130">
            <v>1687</v>
          </cell>
          <cell r="K130" t="str">
            <v>Yes</v>
          </cell>
          <cell r="L130">
            <v>660200</v>
          </cell>
          <cell r="M130">
            <v>0</v>
          </cell>
          <cell r="N130">
            <v>0</v>
          </cell>
          <cell r="O130">
            <v>0</v>
          </cell>
          <cell r="P130">
            <v>660200</v>
          </cell>
          <cell r="Q130">
            <v>0</v>
          </cell>
          <cell r="R130">
            <v>59375</v>
          </cell>
          <cell r="S130">
            <v>59375</v>
          </cell>
          <cell r="T130">
            <v>59375</v>
          </cell>
          <cell r="U130">
            <v>59375</v>
          </cell>
          <cell r="V130">
            <v>0</v>
          </cell>
        </row>
        <row r="131">
          <cell r="B131">
            <v>653</v>
          </cell>
          <cell r="C131" t="str">
            <v>Punjab National Bank_NEW_653</v>
          </cell>
          <cell r="D131">
            <v>0</v>
          </cell>
          <cell r="E131">
            <v>0</v>
          </cell>
          <cell r="F131">
            <v>74810</v>
          </cell>
          <cell r="G131">
            <v>0</v>
          </cell>
          <cell r="H131">
            <v>0</v>
          </cell>
          <cell r="I131">
            <v>6505</v>
          </cell>
          <cell r="J131">
            <v>13813</v>
          </cell>
          <cell r="K131" t="str">
            <v>No</v>
          </cell>
          <cell r="L131">
            <v>4248450</v>
          </cell>
          <cell r="M131">
            <v>0</v>
          </cell>
          <cell r="N131">
            <v>0</v>
          </cell>
          <cell r="O131">
            <v>0</v>
          </cell>
          <cell r="P131">
            <v>4248450</v>
          </cell>
          <cell r="Q131">
            <v>0</v>
          </cell>
          <cell r="R131">
            <v>1104725</v>
          </cell>
          <cell r="S131">
            <v>424845</v>
          </cell>
          <cell r="T131">
            <v>424845</v>
          </cell>
          <cell r="U131">
            <v>424845</v>
          </cell>
          <cell r="V131">
            <v>0</v>
          </cell>
        </row>
        <row r="132">
          <cell r="B132">
            <v>642</v>
          </cell>
          <cell r="C132" t="str">
            <v>RBL Bank Limited</v>
          </cell>
          <cell r="D132">
            <v>0</v>
          </cell>
          <cell r="E132">
            <v>0</v>
          </cell>
          <cell r="F132">
            <v>699</v>
          </cell>
          <cell r="G132">
            <v>0</v>
          </cell>
          <cell r="H132">
            <v>0</v>
          </cell>
          <cell r="I132">
            <v>154</v>
          </cell>
          <cell r="J132">
            <v>386</v>
          </cell>
          <cell r="K132" t="str">
            <v>Yes</v>
          </cell>
          <cell r="L132">
            <v>123900</v>
          </cell>
          <cell r="M132">
            <v>0</v>
          </cell>
          <cell r="N132">
            <v>0</v>
          </cell>
          <cell r="O132">
            <v>0</v>
          </cell>
          <cell r="P132">
            <v>123900</v>
          </cell>
          <cell r="Q132">
            <v>0</v>
          </cell>
          <cell r="R132">
            <v>2375</v>
          </cell>
          <cell r="S132">
            <v>2375</v>
          </cell>
          <cell r="T132">
            <v>2375</v>
          </cell>
          <cell r="U132">
            <v>2375</v>
          </cell>
          <cell r="V132">
            <v>0</v>
          </cell>
        </row>
        <row r="133">
          <cell r="B133">
            <v>116</v>
          </cell>
          <cell r="C133" t="str">
            <v>RDD Govt of Tripura</v>
          </cell>
          <cell r="D133">
            <v>0</v>
          </cell>
          <cell r="E133">
            <v>0</v>
          </cell>
          <cell r="F133">
            <v>4195</v>
          </cell>
          <cell r="G133">
            <v>0</v>
          </cell>
          <cell r="H133">
            <v>0</v>
          </cell>
          <cell r="I133">
            <v>1108</v>
          </cell>
          <cell r="J133">
            <v>2196</v>
          </cell>
          <cell r="K133" t="str">
            <v>Yes</v>
          </cell>
          <cell r="L133">
            <v>749900</v>
          </cell>
          <cell r="M133">
            <v>0</v>
          </cell>
          <cell r="N133">
            <v>0</v>
          </cell>
          <cell r="O133">
            <v>0</v>
          </cell>
          <cell r="P133">
            <v>749900</v>
          </cell>
          <cell r="Q133">
            <v>0</v>
          </cell>
          <cell r="R133">
            <v>46925</v>
          </cell>
          <cell r="S133">
            <v>46925</v>
          </cell>
          <cell r="T133">
            <v>46925</v>
          </cell>
          <cell r="U133">
            <v>46925</v>
          </cell>
          <cell r="V133">
            <v>0</v>
          </cell>
        </row>
        <row r="134">
          <cell r="B134">
            <v>169</v>
          </cell>
          <cell r="C134" t="str">
            <v>Rural Development Department Bihar-1</v>
          </cell>
          <cell r="D134">
            <v>0</v>
          </cell>
          <cell r="E134">
            <v>0</v>
          </cell>
          <cell r="F134">
            <v>124983</v>
          </cell>
          <cell r="G134">
            <v>0</v>
          </cell>
          <cell r="H134">
            <v>0</v>
          </cell>
          <cell r="I134">
            <v>11896</v>
          </cell>
          <cell r="J134">
            <v>16275</v>
          </cell>
          <cell r="K134" t="str">
            <v>No</v>
          </cell>
          <cell r="L134">
            <v>6953425</v>
          </cell>
          <cell r="M134">
            <v>0</v>
          </cell>
          <cell r="N134">
            <v>0</v>
          </cell>
          <cell r="O134">
            <v>0</v>
          </cell>
          <cell r="P134">
            <v>6953425</v>
          </cell>
          <cell r="Q134">
            <v>0</v>
          </cell>
          <cell r="R134">
            <v>2013675</v>
          </cell>
          <cell r="S134">
            <v>695343</v>
          </cell>
          <cell r="T134">
            <v>695343</v>
          </cell>
          <cell r="U134">
            <v>695343</v>
          </cell>
          <cell r="V134">
            <v>0</v>
          </cell>
        </row>
        <row r="135">
          <cell r="B135">
            <v>514</v>
          </cell>
          <cell r="C135" t="str">
            <v>SCHHOOL EDUCATION DEPT</v>
          </cell>
          <cell r="D135">
            <v>0</v>
          </cell>
          <cell r="E135">
            <v>0</v>
          </cell>
          <cell r="F135">
            <v>925</v>
          </cell>
          <cell r="G135">
            <v>0</v>
          </cell>
          <cell r="H135">
            <v>0</v>
          </cell>
          <cell r="I135">
            <v>146</v>
          </cell>
          <cell r="J135">
            <v>9</v>
          </cell>
          <cell r="K135" t="str">
            <v>No</v>
          </cell>
          <cell r="L135">
            <v>50125</v>
          </cell>
          <cell r="M135">
            <v>0</v>
          </cell>
          <cell r="N135">
            <v>0</v>
          </cell>
          <cell r="O135">
            <v>0</v>
          </cell>
          <cell r="P135">
            <v>50125</v>
          </cell>
          <cell r="Q135">
            <v>0</v>
          </cell>
          <cell r="R135">
            <v>350</v>
          </cell>
          <cell r="S135">
            <v>350</v>
          </cell>
          <cell r="T135">
            <v>350</v>
          </cell>
          <cell r="U135">
            <v>350</v>
          </cell>
          <cell r="V135">
            <v>0</v>
          </cell>
        </row>
        <row r="136">
          <cell r="B136">
            <v>871</v>
          </cell>
          <cell r="C136" t="str">
            <v>School Education &amp; Sports</v>
          </cell>
          <cell r="D136">
            <v>0</v>
          </cell>
          <cell r="E136">
            <v>0</v>
          </cell>
          <cell r="F136">
            <v>45713</v>
          </cell>
          <cell r="G136">
            <v>0</v>
          </cell>
          <cell r="H136">
            <v>0</v>
          </cell>
          <cell r="I136">
            <v>1014</v>
          </cell>
          <cell r="J136">
            <v>1971</v>
          </cell>
          <cell r="K136" t="str">
            <v>No</v>
          </cell>
          <cell r="L136">
            <v>2360275</v>
          </cell>
          <cell r="M136">
            <v>0</v>
          </cell>
          <cell r="N136">
            <v>0</v>
          </cell>
          <cell r="O136">
            <v>0</v>
          </cell>
          <cell r="P136">
            <v>2360275</v>
          </cell>
          <cell r="Q136">
            <v>0</v>
          </cell>
          <cell r="R136">
            <v>756325</v>
          </cell>
          <cell r="S136">
            <v>236028</v>
          </cell>
          <cell r="T136">
            <v>236028</v>
          </cell>
          <cell r="U136">
            <v>236028</v>
          </cell>
          <cell r="V136">
            <v>0</v>
          </cell>
        </row>
        <row r="137">
          <cell r="B137">
            <v>873</v>
          </cell>
          <cell r="C137" t="str">
            <v>School Education Department Uttarakhand</v>
          </cell>
          <cell r="D137">
            <v>0</v>
          </cell>
          <cell r="E137">
            <v>0</v>
          </cell>
          <cell r="F137">
            <v>511</v>
          </cell>
          <cell r="G137">
            <v>0</v>
          </cell>
          <cell r="H137">
            <v>0</v>
          </cell>
          <cell r="I137">
            <v>121</v>
          </cell>
          <cell r="J137">
            <v>123</v>
          </cell>
          <cell r="K137" t="str">
            <v>Yes</v>
          </cell>
          <cell r="L137">
            <v>75500</v>
          </cell>
          <cell r="M137">
            <v>0</v>
          </cell>
          <cell r="N137">
            <v>0</v>
          </cell>
          <cell r="O137">
            <v>0</v>
          </cell>
          <cell r="P137">
            <v>75500</v>
          </cell>
          <cell r="Q137">
            <v>0</v>
          </cell>
          <cell r="R137">
            <v>11025</v>
          </cell>
          <cell r="S137">
            <v>7550</v>
          </cell>
          <cell r="T137">
            <v>7550</v>
          </cell>
          <cell r="U137">
            <v>7550</v>
          </cell>
          <cell r="V137">
            <v>0</v>
          </cell>
        </row>
        <row r="138">
          <cell r="B138">
            <v>830</v>
          </cell>
          <cell r="C138" t="str">
            <v>Social Welfare Deptt.</v>
          </cell>
          <cell r="D138">
            <v>0</v>
          </cell>
          <cell r="E138">
            <v>0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0</v>
          </cell>
          <cell r="K138" t="str">
            <v>No</v>
          </cell>
          <cell r="L138">
            <v>100</v>
          </cell>
          <cell r="M138">
            <v>0</v>
          </cell>
          <cell r="N138">
            <v>0</v>
          </cell>
          <cell r="O138">
            <v>0</v>
          </cell>
          <cell r="P138">
            <v>100</v>
          </cell>
          <cell r="Q138">
            <v>0</v>
          </cell>
          <cell r="R138">
            <v>25</v>
          </cell>
          <cell r="S138">
            <v>10</v>
          </cell>
          <cell r="T138">
            <v>10</v>
          </cell>
          <cell r="U138">
            <v>10</v>
          </cell>
          <cell r="V138">
            <v>0</v>
          </cell>
        </row>
        <row r="139">
          <cell r="B139">
            <v>928</v>
          </cell>
          <cell r="C139" t="str">
            <v>South East Central Railway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No</v>
          </cell>
          <cell r="L139">
            <v>0</v>
          </cell>
          <cell r="M139">
            <v>13476</v>
          </cell>
          <cell r="N139">
            <v>0</v>
          </cell>
          <cell r="O139">
            <v>13476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643</v>
          </cell>
          <cell r="C140" t="str">
            <v>South Indian Bank</v>
          </cell>
          <cell r="D140">
            <v>0</v>
          </cell>
          <cell r="E140">
            <v>0</v>
          </cell>
          <cell r="F140">
            <v>1497</v>
          </cell>
          <cell r="G140">
            <v>0</v>
          </cell>
          <cell r="H140">
            <v>0</v>
          </cell>
          <cell r="I140">
            <v>455</v>
          </cell>
          <cell r="J140">
            <v>1109</v>
          </cell>
          <cell r="K140" t="str">
            <v>No</v>
          </cell>
          <cell r="L140">
            <v>113950</v>
          </cell>
          <cell r="M140">
            <v>0</v>
          </cell>
          <cell r="N140">
            <v>0</v>
          </cell>
          <cell r="O140">
            <v>0</v>
          </cell>
          <cell r="P140">
            <v>113950</v>
          </cell>
          <cell r="Q140">
            <v>0</v>
          </cell>
          <cell r="R140">
            <v>32700</v>
          </cell>
          <cell r="S140">
            <v>11395</v>
          </cell>
          <cell r="T140">
            <v>11395</v>
          </cell>
          <cell r="U140">
            <v>11395</v>
          </cell>
          <cell r="V140">
            <v>0</v>
          </cell>
        </row>
        <row r="141">
          <cell r="B141">
            <v>213</v>
          </cell>
          <cell r="C141" t="str">
            <v>Special Secretary Home</v>
          </cell>
          <cell r="D141">
            <v>0</v>
          </cell>
          <cell r="E141">
            <v>0</v>
          </cell>
          <cell r="F141">
            <v>2963</v>
          </cell>
          <cell r="G141">
            <v>0</v>
          </cell>
          <cell r="H141">
            <v>0</v>
          </cell>
          <cell r="I141">
            <v>134</v>
          </cell>
          <cell r="J141">
            <v>762</v>
          </cell>
          <cell r="K141" t="str">
            <v>No</v>
          </cell>
          <cell r="L141">
            <v>170550</v>
          </cell>
          <cell r="M141">
            <v>0</v>
          </cell>
          <cell r="N141">
            <v>0</v>
          </cell>
          <cell r="O141">
            <v>0</v>
          </cell>
          <cell r="P141">
            <v>170550</v>
          </cell>
          <cell r="Q141">
            <v>0</v>
          </cell>
          <cell r="R141">
            <v>65350</v>
          </cell>
          <cell r="S141">
            <v>17055</v>
          </cell>
          <cell r="T141">
            <v>17055</v>
          </cell>
          <cell r="U141">
            <v>17055</v>
          </cell>
          <cell r="V141">
            <v>0</v>
          </cell>
        </row>
        <row r="142">
          <cell r="B142">
            <v>654</v>
          </cell>
          <cell r="C142" t="str">
            <v>STATE BANK OF INDIA_New_654</v>
          </cell>
          <cell r="D142">
            <v>0</v>
          </cell>
          <cell r="E142">
            <v>0</v>
          </cell>
          <cell r="F142">
            <v>122380</v>
          </cell>
          <cell r="G142">
            <v>0</v>
          </cell>
          <cell r="H142">
            <v>0</v>
          </cell>
          <cell r="I142">
            <v>29033</v>
          </cell>
          <cell r="J142">
            <v>53033</v>
          </cell>
          <cell r="K142" t="str">
            <v>No</v>
          </cell>
          <cell r="L142">
            <v>8170650</v>
          </cell>
          <cell r="M142">
            <v>0</v>
          </cell>
          <cell r="N142">
            <v>0</v>
          </cell>
          <cell r="O142">
            <v>0</v>
          </cell>
          <cell r="P142">
            <v>8170650</v>
          </cell>
          <cell r="Q142">
            <v>0</v>
          </cell>
          <cell r="R142">
            <v>2031375</v>
          </cell>
          <cell r="S142">
            <v>817065</v>
          </cell>
          <cell r="T142">
            <v>817065</v>
          </cell>
          <cell r="U142">
            <v>817065</v>
          </cell>
          <cell r="V142">
            <v>0</v>
          </cell>
        </row>
        <row r="143">
          <cell r="B143">
            <v>985</v>
          </cell>
          <cell r="C143" t="str">
            <v>State Mission Director ICDS Social Welfare Department JK</v>
          </cell>
          <cell r="D143">
            <v>0</v>
          </cell>
          <cell r="E143">
            <v>0</v>
          </cell>
          <cell r="F143">
            <v>31620</v>
          </cell>
          <cell r="G143">
            <v>0</v>
          </cell>
          <cell r="H143">
            <v>252</v>
          </cell>
          <cell r="I143">
            <v>234</v>
          </cell>
          <cell r="J143">
            <v>1132</v>
          </cell>
          <cell r="K143" t="str">
            <v>Yes</v>
          </cell>
          <cell r="L143">
            <v>3286000</v>
          </cell>
          <cell r="M143">
            <v>0</v>
          </cell>
          <cell r="N143">
            <v>0</v>
          </cell>
          <cell r="O143">
            <v>0</v>
          </cell>
          <cell r="P143">
            <v>3286000</v>
          </cell>
          <cell r="Q143">
            <v>0</v>
          </cell>
          <cell r="R143">
            <v>712875</v>
          </cell>
          <cell r="S143">
            <v>328600</v>
          </cell>
          <cell r="T143">
            <v>328600</v>
          </cell>
          <cell r="U143">
            <v>328600</v>
          </cell>
          <cell r="V143">
            <v>0</v>
          </cell>
        </row>
        <row r="144">
          <cell r="B144">
            <v>984</v>
          </cell>
          <cell r="C144" t="str">
            <v>State Project Director SSA J&amp;K</v>
          </cell>
          <cell r="D144">
            <v>0</v>
          </cell>
          <cell r="E144">
            <v>0</v>
          </cell>
          <cell r="F144">
            <v>2801</v>
          </cell>
          <cell r="G144">
            <v>0</v>
          </cell>
          <cell r="H144">
            <v>0</v>
          </cell>
          <cell r="I144">
            <v>34</v>
          </cell>
          <cell r="J144">
            <v>167</v>
          </cell>
          <cell r="K144" t="str">
            <v>Yes</v>
          </cell>
          <cell r="L144">
            <v>300200</v>
          </cell>
          <cell r="M144">
            <v>0</v>
          </cell>
          <cell r="N144">
            <v>0</v>
          </cell>
          <cell r="O144">
            <v>0</v>
          </cell>
          <cell r="P144">
            <v>300200</v>
          </cell>
          <cell r="Q144">
            <v>0</v>
          </cell>
          <cell r="R144">
            <v>17575</v>
          </cell>
          <cell r="S144">
            <v>17575</v>
          </cell>
          <cell r="T144">
            <v>17575</v>
          </cell>
          <cell r="U144">
            <v>17575</v>
          </cell>
          <cell r="V144">
            <v>0</v>
          </cell>
        </row>
        <row r="145">
          <cell r="B145">
            <v>658</v>
          </cell>
          <cell r="C145" t="str">
            <v>Syndicate Bank_New_658</v>
          </cell>
          <cell r="D145">
            <v>0</v>
          </cell>
          <cell r="E145">
            <v>0</v>
          </cell>
          <cell r="F145">
            <v>28887</v>
          </cell>
          <cell r="G145">
            <v>0</v>
          </cell>
          <cell r="H145">
            <v>0</v>
          </cell>
          <cell r="I145">
            <v>8712</v>
          </cell>
          <cell r="J145">
            <v>15199</v>
          </cell>
          <cell r="K145" t="str">
            <v>No</v>
          </cell>
          <cell r="L145">
            <v>2042125</v>
          </cell>
          <cell r="M145">
            <v>0</v>
          </cell>
          <cell r="N145">
            <v>0</v>
          </cell>
          <cell r="O145">
            <v>0</v>
          </cell>
          <cell r="P145">
            <v>2042125</v>
          </cell>
          <cell r="Q145">
            <v>0</v>
          </cell>
          <cell r="R145">
            <v>562250</v>
          </cell>
          <cell r="S145">
            <v>204213</v>
          </cell>
          <cell r="T145">
            <v>204213</v>
          </cell>
          <cell r="U145">
            <v>204213</v>
          </cell>
          <cell r="V145">
            <v>0</v>
          </cell>
        </row>
        <row r="146">
          <cell r="B146">
            <v>208</v>
          </cell>
          <cell r="C146" t="str">
            <v>Tamil Nadu eGovernance Agency</v>
          </cell>
          <cell r="D146">
            <v>0</v>
          </cell>
          <cell r="E146">
            <v>0</v>
          </cell>
          <cell r="F146">
            <v>41789</v>
          </cell>
          <cell r="G146">
            <v>2</v>
          </cell>
          <cell r="H146">
            <v>1356</v>
          </cell>
          <cell r="I146">
            <v>6010</v>
          </cell>
          <cell r="J146">
            <v>16970</v>
          </cell>
          <cell r="K146" t="str">
            <v>Yes</v>
          </cell>
          <cell r="L146">
            <v>6408954</v>
          </cell>
          <cell r="M146">
            <v>0</v>
          </cell>
          <cell r="N146">
            <v>0</v>
          </cell>
          <cell r="O146">
            <v>0</v>
          </cell>
          <cell r="P146">
            <v>6408954</v>
          </cell>
          <cell r="Q146">
            <v>0</v>
          </cell>
          <cell r="R146">
            <v>352075</v>
          </cell>
          <cell r="S146">
            <v>352075</v>
          </cell>
          <cell r="T146">
            <v>352075</v>
          </cell>
          <cell r="U146">
            <v>352075</v>
          </cell>
          <cell r="V146">
            <v>0</v>
          </cell>
        </row>
        <row r="147">
          <cell r="B147">
            <v>644</v>
          </cell>
          <cell r="C147" t="str">
            <v>Tamil Nadu Mercantile Bank</v>
          </cell>
          <cell r="D147">
            <v>0</v>
          </cell>
          <cell r="E147">
            <v>0</v>
          </cell>
          <cell r="F147">
            <v>923</v>
          </cell>
          <cell r="G147">
            <v>0</v>
          </cell>
          <cell r="H147">
            <v>0</v>
          </cell>
          <cell r="I147">
            <v>170</v>
          </cell>
          <cell r="J147">
            <v>485</v>
          </cell>
          <cell r="K147" t="str">
            <v>Yes</v>
          </cell>
          <cell r="L147">
            <v>157800</v>
          </cell>
          <cell r="M147">
            <v>0</v>
          </cell>
          <cell r="N147">
            <v>0</v>
          </cell>
          <cell r="O147">
            <v>0</v>
          </cell>
          <cell r="P147">
            <v>157800</v>
          </cell>
          <cell r="Q147">
            <v>0</v>
          </cell>
          <cell r="R147">
            <v>11325</v>
          </cell>
          <cell r="S147">
            <v>11325</v>
          </cell>
          <cell r="T147">
            <v>11325</v>
          </cell>
          <cell r="U147">
            <v>11325</v>
          </cell>
          <cell r="V147">
            <v>0</v>
          </cell>
        </row>
        <row r="148">
          <cell r="B148">
            <v>641</v>
          </cell>
          <cell r="C148" t="str">
            <v>The Nainital Bank Ltd</v>
          </cell>
          <cell r="D148">
            <v>0</v>
          </cell>
          <cell r="E148">
            <v>0</v>
          </cell>
          <cell r="F148">
            <v>987</v>
          </cell>
          <cell r="G148">
            <v>0</v>
          </cell>
          <cell r="H148">
            <v>0</v>
          </cell>
          <cell r="I148">
            <v>166</v>
          </cell>
          <cell r="J148">
            <v>348</v>
          </cell>
          <cell r="K148" t="str">
            <v>No</v>
          </cell>
          <cell r="L148">
            <v>62200</v>
          </cell>
          <cell r="M148">
            <v>0</v>
          </cell>
          <cell r="N148">
            <v>0</v>
          </cell>
          <cell r="O148">
            <v>0</v>
          </cell>
          <cell r="P148">
            <v>62200</v>
          </cell>
          <cell r="Q148">
            <v>0</v>
          </cell>
          <cell r="R148">
            <v>62200</v>
          </cell>
          <cell r="S148">
            <v>6220</v>
          </cell>
          <cell r="T148">
            <v>6220</v>
          </cell>
          <cell r="U148">
            <v>6220</v>
          </cell>
          <cell r="V148">
            <v>0</v>
          </cell>
        </row>
        <row r="149">
          <cell r="B149">
            <v>953</v>
          </cell>
          <cell r="C149" t="str">
            <v>U P Electronics Corporation Limited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No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B150">
            <v>951</v>
          </cell>
          <cell r="C150" t="str">
            <v>U.P. Development Systems Corporation Ltd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str">
            <v>No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B151">
            <v>620</v>
          </cell>
          <cell r="C151" t="str">
            <v>UCO BANK</v>
          </cell>
          <cell r="D151">
            <v>0</v>
          </cell>
          <cell r="E151">
            <v>0</v>
          </cell>
          <cell r="F151">
            <v>5870</v>
          </cell>
          <cell r="G151">
            <v>0</v>
          </cell>
          <cell r="H151">
            <v>0</v>
          </cell>
          <cell r="I151">
            <v>927</v>
          </cell>
          <cell r="J151">
            <v>2214</v>
          </cell>
          <cell r="K151" t="str">
            <v>Yes</v>
          </cell>
          <cell r="L151">
            <v>901100</v>
          </cell>
          <cell r="M151">
            <v>0</v>
          </cell>
          <cell r="N151">
            <v>0</v>
          </cell>
          <cell r="O151">
            <v>0</v>
          </cell>
          <cell r="P151">
            <v>901100</v>
          </cell>
          <cell r="Q151">
            <v>0</v>
          </cell>
          <cell r="R151">
            <v>147275</v>
          </cell>
          <cell r="S151">
            <v>90110</v>
          </cell>
          <cell r="T151">
            <v>90110</v>
          </cell>
          <cell r="U151">
            <v>90110</v>
          </cell>
          <cell r="V151">
            <v>0</v>
          </cell>
        </row>
        <row r="152">
          <cell r="B152">
            <v>696</v>
          </cell>
          <cell r="C152" t="str">
            <v>Ujjivan Small Finance Bank</v>
          </cell>
          <cell r="D152">
            <v>0</v>
          </cell>
          <cell r="E152">
            <v>0</v>
          </cell>
          <cell r="F152">
            <v>3873</v>
          </cell>
          <cell r="G152">
            <v>0</v>
          </cell>
          <cell r="H152">
            <v>0</v>
          </cell>
          <cell r="I152">
            <v>291</v>
          </cell>
          <cell r="J152">
            <v>535</v>
          </cell>
          <cell r="K152" t="str">
            <v>Yes</v>
          </cell>
          <cell r="L152">
            <v>469900</v>
          </cell>
          <cell r="M152">
            <v>0</v>
          </cell>
          <cell r="N152">
            <v>0</v>
          </cell>
          <cell r="O152">
            <v>0</v>
          </cell>
          <cell r="P152">
            <v>469900</v>
          </cell>
          <cell r="Q152">
            <v>0</v>
          </cell>
          <cell r="R152">
            <v>6675</v>
          </cell>
          <cell r="S152">
            <v>6675</v>
          </cell>
          <cell r="T152">
            <v>6675</v>
          </cell>
          <cell r="U152">
            <v>6675</v>
          </cell>
          <cell r="V152">
            <v>0</v>
          </cell>
        </row>
        <row r="153">
          <cell r="B153">
            <v>656</v>
          </cell>
          <cell r="C153" t="str">
            <v>Union Bank Of India_New_656</v>
          </cell>
          <cell r="D153">
            <v>0</v>
          </cell>
          <cell r="E153">
            <v>0</v>
          </cell>
          <cell r="F153">
            <v>28156</v>
          </cell>
          <cell r="G153">
            <v>0</v>
          </cell>
          <cell r="H153">
            <v>0</v>
          </cell>
          <cell r="I153">
            <v>3548</v>
          </cell>
          <cell r="J153">
            <v>7436</v>
          </cell>
          <cell r="K153" t="str">
            <v>No</v>
          </cell>
          <cell r="L153">
            <v>1682400</v>
          </cell>
          <cell r="M153">
            <v>0</v>
          </cell>
          <cell r="N153">
            <v>0</v>
          </cell>
          <cell r="O153">
            <v>0</v>
          </cell>
          <cell r="P153">
            <v>1682400</v>
          </cell>
          <cell r="Q153">
            <v>0</v>
          </cell>
          <cell r="R153">
            <v>412575</v>
          </cell>
          <cell r="S153">
            <v>168240</v>
          </cell>
          <cell r="T153">
            <v>168240</v>
          </cell>
          <cell r="U153">
            <v>168240</v>
          </cell>
          <cell r="V153">
            <v>0</v>
          </cell>
        </row>
        <row r="154">
          <cell r="B154">
            <v>655</v>
          </cell>
          <cell r="C154" t="str">
            <v>United Bank Of India_New_655</v>
          </cell>
          <cell r="D154">
            <v>0</v>
          </cell>
          <cell r="E154">
            <v>0</v>
          </cell>
          <cell r="F154">
            <v>2063</v>
          </cell>
          <cell r="G154">
            <v>0</v>
          </cell>
          <cell r="H154">
            <v>0</v>
          </cell>
          <cell r="I154">
            <v>130</v>
          </cell>
          <cell r="J154">
            <v>369</v>
          </cell>
          <cell r="K154" t="str">
            <v>Yes</v>
          </cell>
          <cell r="L154">
            <v>256200</v>
          </cell>
          <cell r="M154">
            <v>0</v>
          </cell>
          <cell r="N154">
            <v>0</v>
          </cell>
          <cell r="O154">
            <v>0</v>
          </cell>
          <cell r="P154">
            <v>256200</v>
          </cell>
          <cell r="Q154">
            <v>0</v>
          </cell>
          <cell r="R154">
            <v>39800</v>
          </cell>
          <cell r="S154">
            <v>25620</v>
          </cell>
          <cell r="T154">
            <v>25620</v>
          </cell>
          <cell r="U154">
            <v>25620</v>
          </cell>
          <cell r="V154">
            <v>0</v>
          </cell>
        </row>
        <row r="155">
          <cell r="B155">
            <v>126</v>
          </cell>
          <cell r="C155" t="str">
            <v>UT Govt. Of Dadra &amp; Nagar Haveli</v>
          </cell>
          <cell r="D155">
            <v>0</v>
          </cell>
          <cell r="E155">
            <v>0</v>
          </cell>
          <cell r="F155">
            <v>656</v>
          </cell>
          <cell r="G155">
            <v>0</v>
          </cell>
          <cell r="H155">
            <v>97</v>
          </cell>
          <cell r="I155">
            <v>72</v>
          </cell>
          <cell r="J155">
            <v>158</v>
          </cell>
          <cell r="K155" t="str">
            <v>No</v>
          </cell>
          <cell r="L155">
            <v>38550</v>
          </cell>
          <cell r="M155">
            <v>0</v>
          </cell>
          <cell r="N155">
            <v>0</v>
          </cell>
          <cell r="O155">
            <v>0</v>
          </cell>
          <cell r="P155">
            <v>38550</v>
          </cell>
          <cell r="Q155">
            <v>0</v>
          </cell>
          <cell r="R155">
            <v>500</v>
          </cell>
          <cell r="S155">
            <v>500</v>
          </cell>
          <cell r="T155">
            <v>500</v>
          </cell>
          <cell r="U155">
            <v>500</v>
          </cell>
          <cell r="V155">
            <v>0</v>
          </cell>
        </row>
        <row r="156">
          <cell r="B156">
            <v>125</v>
          </cell>
          <cell r="C156" t="str">
            <v>UT Of Daman and Diu</v>
          </cell>
          <cell r="D156">
            <v>0</v>
          </cell>
          <cell r="E156">
            <v>0</v>
          </cell>
          <cell r="F156">
            <v>343</v>
          </cell>
          <cell r="G156">
            <v>0</v>
          </cell>
          <cell r="H156">
            <v>155</v>
          </cell>
          <cell r="I156">
            <v>113</v>
          </cell>
          <cell r="J156">
            <v>141</v>
          </cell>
          <cell r="K156" t="str">
            <v>No</v>
          </cell>
          <cell r="L156">
            <v>23500</v>
          </cell>
          <cell r="M156">
            <v>0</v>
          </cell>
          <cell r="N156">
            <v>0</v>
          </cell>
          <cell r="O156">
            <v>0</v>
          </cell>
          <cell r="P156">
            <v>23500</v>
          </cell>
          <cell r="Q156">
            <v>0</v>
          </cell>
          <cell r="R156">
            <v>10425</v>
          </cell>
          <cell r="S156">
            <v>2350</v>
          </cell>
          <cell r="T156">
            <v>2350</v>
          </cell>
          <cell r="U156">
            <v>2350</v>
          </cell>
          <cell r="V156">
            <v>0</v>
          </cell>
        </row>
        <row r="157">
          <cell r="B157">
            <v>134</v>
          </cell>
          <cell r="C157" t="str">
            <v>UT of Puducherry</v>
          </cell>
          <cell r="D157">
            <v>0</v>
          </cell>
          <cell r="E157">
            <v>0</v>
          </cell>
          <cell r="F157">
            <v>1509</v>
          </cell>
          <cell r="G157">
            <v>0</v>
          </cell>
          <cell r="H157">
            <v>362</v>
          </cell>
          <cell r="I157">
            <v>587</v>
          </cell>
          <cell r="J157">
            <v>1224</v>
          </cell>
          <cell r="K157" t="str">
            <v>No</v>
          </cell>
          <cell r="L157">
            <v>120725</v>
          </cell>
          <cell r="M157">
            <v>0</v>
          </cell>
          <cell r="N157">
            <v>0</v>
          </cell>
          <cell r="O157">
            <v>0</v>
          </cell>
          <cell r="P157">
            <v>120725</v>
          </cell>
          <cell r="Q157">
            <v>0</v>
          </cell>
          <cell r="R157">
            <v>11325</v>
          </cell>
          <cell r="S157">
            <v>11325</v>
          </cell>
          <cell r="T157">
            <v>11325</v>
          </cell>
          <cell r="U157">
            <v>11325</v>
          </cell>
          <cell r="V157">
            <v>0</v>
          </cell>
        </row>
        <row r="158">
          <cell r="B158">
            <v>207</v>
          </cell>
          <cell r="C158" t="str">
            <v>UTI Infrastructure Technology &amp; Services Limited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No</v>
          </cell>
          <cell r="L158">
            <v>0</v>
          </cell>
          <cell r="M158">
            <v>393145</v>
          </cell>
          <cell r="N158">
            <v>0</v>
          </cell>
          <cell r="O158">
            <v>393145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222</v>
          </cell>
          <cell r="C159" t="str">
            <v>UTIITSL</v>
          </cell>
          <cell r="D159">
            <v>0</v>
          </cell>
          <cell r="E159">
            <v>0</v>
          </cell>
          <cell r="F159">
            <v>30</v>
          </cell>
          <cell r="G159">
            <v>0</v>
          </cell>
          <cell r="H159">
            <v>0</v>
          </cell>
          <cell r="I159">
            <v>22</v>
          </cell>
          <cell r="J159">
            <v>33</v>
          </cell>
          <cell r="K159" t="str">
            <v>No</v>
          </cell>
          <cell r="L159">
            <v>2875</v>
          </cell>
          <cell r="M159">
            <v>0</v>
          </cell>
          <cell r="N159">
            <v>0</v>
          </cell>
          <cell r="O159">
            <v>0</v>
          </cell>
          <cell r="P159">
            <v>2875</v>
          </cell>
          <cell r="Q159">
            <v>0</v>
          </cell>
          <cell r="R159">
            <v>75</v>
          </cell>
          <cell r="S159">
            <v>75</v>
          </cell>
          <cell r="T159">
            <v>75</v>
          </cell>
          <cell r="U159">
            <v>75</v>
          </cell>
          <cell r="V159">
            <v>0</v>
          </cell>
        </row>
        <row r="160">
          <cell r="B160">
            <v>728</v>
          </cell>
          <cell r="C160" t="str">
            <v>Uttar Pradesh West</v>
          </cell>
          <cell r="D160">
            <v>0</v>
          </cell>
          <cell r="E160">
            <v>0</v>
          </cell>
          <cell r="F160">
            <v>2476</v>
          </cell>
          <cell r="G160">
            <v>0</v>
          </cell>
          <cell r="H160">
            <v>0</v>
          </cell>
          <cell r="I160">
            <v>76</v>
          </cell>
          <cell r="J160">
            <v>130</v>
          </cell>
          <cell r="K160" t="str">
            <v>Yes</v>
          </cell>
          <cell r="L160">
            <v>268200</v>
          </cell>
          <cell r="M160">
            <v>0</v>
          </cell>
          <cell r="N160">
            <v>0</v>
          </cell>
          <cell r="O160">
            <v>0</v>
          </cell>
          <cell r="P160">
            <v>268200</v>
          </cell>
          <cell r="Q160">
            <v>0</v>
          </cell>
          <cell r="R160">
            <v>27775</v>
          </cell>
          <cell r="S160">
            <v>26820</v>
          </cell>
          <cell r="T160">
            <v>26820</v>
          </cell>
          <cell r="U160">
            <v>26820</v>
          </cell>
          <cell r="V160">
            <v>0</v>
          </cell>
        </row>
        <row r="161">
          <cell r="B161">
            <v>852</v>
          </cell>
          <cell r="C161" t="str">
            <v>WCD Govt. of MP</v>
          </cell>
          <cell r="D161">
            <v>0</v>
          </cell>
          <cell r="E161">
            <v>0</v>
          </cell>
          <cell r="F161">
            <v>440</v>
          </cell>
          <cell r="G161">
            <v>0</v>
          </cell>
          <cell r="H161">
            <v>0</v>
          </cell>
          <cell r="I161">
            <v>92</v>
          </cell>
          <cell r="J161">
            <v>190</v>
          </cell>
          <cell r="K161" t="str">
            <v>No</v>
          </cell>
          <cell r="L161">
            <v>29050</v>
          </cell>
          <cell r="M161">
            <v>0</v>
          </cell>
          <cell r="N161">
            <v>0</v>
          </cell>
          <cell r="O161">
            <v>0</v>
          </cell>
          <cell r="P161">
            <v>29050</v>
          </cell>
          <cell r="Q161">
            <v>0</v>
          </cell>
          <cell r="R161">
            <v>51675</v>
          </cell>
          <cell r="S161">
            <v>2905</v>
          </cell>
          <cell r="T161">
            <v>2905</v>
          </cell>
          <cell r="U161">
            <v>2905</v>
          </cell>
          <cell r="V161">
            <v>0</v>
          </cell>
        </row>
        <row r="162">
          <cell r="B162">
            <v>856</v>
          </cell>
          <cell r="C162" t="str">
            <v>wcddelhi</v>
          </cell>
          <cell r="D162">
            <v>0</v>
          </cell>
          <cell r="E162">
            <v>0</v>
          </cell>
          <cell r="F162">
            <v>984</v>
          </cell>
          <cell r="G162">
            <v>0</v>
          </cell>
          <cell r="H162">
            <v>984</v>
          </cell>
          <cell r="I162">
            <v>0</v>
          </cell>
          <cell r="J162">
            <v>0</v>
          </cell>
          <cell r="K162" t="str">
            <v>No</v>
          </cell>
          <cell r="L162">
            <v>49200</v>
          </cell>
          <cell r="M162">
            <v>0</v>
          </cell>
          <cell r="N162">
            <v>0</v>
          </cell>
          <cell r="O162">
            <v>0</v>
          </cell>
          <cell r="P162">
            <v>49200</v>
          </cell>
          <cell r="Q162">
            <v>0</v>
          </cell>
          <cell r="R162">
            <v>50</v>
          </cell>
          <cell r="S162">
            <v>50</v>
          </cell>
          <cell r="T162">
            <v>50</v>
          </cell>
          <cell r="U162">
            <v>50</v>
          </cell>
          <cell r="V162">
            <v>0</v>
          </cell>
        </row>
        <row r="163">
          <cell r="B163">
            <v>717</v>
          </cell>
          <cell r="C163" t="str">
            <v>West Bengal Telephones</v>
          </cell>
          <cell r="D163">
            <v>0</v>
          </cell>
          <cell r="E163">
            <v>0</v>
          </cell>
          <cell r="F163">
            <v>379</v>
          </cell>
          <cell r="G163">
            <v>0</v>
          </cell>
          <cell r="H163">
            <v>0</v>
          </cell>
          <cell r="I163">
            <v>30</v>
          </cell>
          <cell r="J163">
            <v>140</v>
          </cell>
          <cell r="K163" t="str">
            <v>Yes</v>
          </cell>
          <cell r="L163">
            <v>54900</v>
          </cell>
          <cell r="M163">
            <v>0</v>
          </cell>
          <cell r="N163">
            <v>0</v>
          </cell>
          <cell r="O163">
            <v>0</v>
          </cell>
          <cell r="P163">
            <v>54900</v>
          </cell>
          <cell r="Q163">
            <v>0</v>
          </cell>
          <cell r="R163">
            <v>875</v>
          </cell>
          <cell r="S163">
            <v>875</v>
          </cell>
          <cell r="T163">
            <v>875</v>
          </cell>
          <cell r="U163">
            <v>875</v>
          </cell>
          <cell r="V163">
            <v>0</v>
          </cell>
        </row>
        <row r="164">
          <cell r="B164">
            <v>854</v>
          </cell>
          <cell r="C164" t="str">
            <v>Women &amp; Child  Devlopment</v>
          </cell>
          <cell r="D164">
            <v>0</v>
          </cell>
          <cell r="E164">
            <v>0</v>
          </cell>
          <cell r="F164">
            <v>15</v>
          </cell>
          <cell r="G164">
            <v>0</v>
          </cell>
          <cell r="H164">
            <v>15</v>
          </cell>
          <cell r="I164">
            <v>0</v>
          </cell>
          <cell r="J164">
            <v>0</v>
          </cell>
          <cell r="K164" t="str">
            <v>No</v>
          </cell>
          <cell r="L164">
            <v>750</v>
          </cell>
          <cell r="M164">
            <v>0</v>
          </cell>
          <cell r="N164">
            <v>0</v>
          </cell>
          <cell r="O164">
            <v>0</v>
          </cell>
          <cell r="P164">
            <v>750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840</v>
          </cell>
          <cell r="C165" t="str">
            <v>Women &amp; Child Development</v>
          </cell>
          <cell r="D165">
            <v>0</v>
          </cell>
          <cell r="E165">
            <v>0</v>
          </cell>
          <cell r="F165">
            <v>9448</v>
          </cell>
          <cell r="G165">
            <v>0</v>
          </cell>
          <cell r="H165">
            <v>0</v>
          </cell>
          <cell r="I165">
            <v>124</v>
          </cell>
          <cell r="J165">
            <v>56</v>
          </cell>
          <cell r="K165" t="str">
            <v>Yes</v>
          </cell>
          <cell r="L165">
            <v>962800</v>
          </cell>
          <cell r="M165">
            <v>0</v>
          </cell>
          <cell r="N165">
            <v>0</v>
          </cell>
          <cell r="O165">
            <v>0</v>
          </cell>
          <cell r="P165">
            <v>962800</v>
          </cell>
          <cell r="Q165">
            <v>0</v>
          </cell>
          <cell r="R165">
            <v>12625</v>
          </cell>
          <cell r="S165">
            <v>12625</v>
          </cell>
          <cell r="T165">
            <v>12625</v>
          </cell>
          <cell r="U165">
            <v>12625</v>
          </cell>
          <cell r="V165">
            <v>0</v>
          </cell>
        </row>
        <row r="166">
          <cell r="B166">
            <v>832</v>
          </cell>
          <cell r="C166" t="str">
            <v>Women and Child Development</v>
          </cell>
          <cell r="D166">
            <v>0</v>
          </cell>
          <cell r="E166">
            <v>0</v>
          </cell>
          <cell r="F166">
            <v>256</v>
          </cell>
          <cell r="G166">
            <v>0</v>
          </cell>
          <cell r="H166">
            <v>228</v>
          </cell>
          <cell r="I166">
            <v>4</v>
          </cell>
          <cell r="J166">
            <v>1</v>
          </cell>
          <cell r="K166" t="str">
            <v>No</v>
          </cell>
          <cell r="L166">
            <v>12925</v>
          </cell>
          <cell r="M166">
            <v>0</v>
          </cell>
          <cell r="N166">
            <v>0</v>
          </cell>
          <cell r="O166">
            <v>0</v>
          </cell>
          <cell r="P166">
            <v>12925</v>
          </cell>
          <cell r="Q166">
            <v>0</v>
          </cell>
          <cell r="R166">
            <v>25</v>
          </cell>
          <cell r="S166">
            <v>25</v>
          </cell>
          <cell r="T166">
            <v>25</v>
          </cell>
          <cell r="U166">
            <v>25</v>
          </cell>
          <cell r="V166">
            <v>0</v>
          </cell>
        </row>
        <row r="167">
          <cell r="B167">
            <v>866</v>
          </cell>
          <cell r="C167" t="str">
            <v>Women Development and Child Welfare Department</v>
          </cell>
          <cell r="D167">
            <v>0</v>
          </cell>
          <cell r="E167">
            <v>0</v>
          </cell>
          <cell r="F167">
            <v>54</v>
          </cell>
          <cell r="G167">
            <v>0</v>
          </cell>
          <cell r="H167">
            <v>54</v>
          </cell>
          <cell r="I167">
            <v>0</v>
          </cell>
          <cell r="J167">
            <v>0</v>
          </cell>
          <cell r="K167" t="str">
            <v>No</v>
          </cell>
          <cell r="L167">
            <v>2700</v>
          </cell>
          <cell r="M167">
            <v>0</v>
          </cell>
          <cell r="N167">
            <v>0</v>
          </cell>
          <cell r="O167">
            <v>0</v>
          </cell>
          <cell r="P167">
            <v>2700</v>
          </cell>
          <cell r="Q167">
            <v>0</v>
          </cell>
          <cell r="R167">
            <v>375</v>
          </cell>
          <cell r="S167">
            <v>270</v>
          </cell>
          <cell r="T167">
            <v>270</v>
          </cell>
          <cell r="U167">
            <v>270</v>
          </cell>
          <cell r="V167">
            <v>0</v>
          </cell>
        </row>
        <row r="168">
          <cell r="B168">
            <v>872</v>
          </cell>
          <cell r="C168" t="str">
            <v>Women Empowerment &amp; Child Development Uttarakhand</v>
          </cell>
          <cell r="D168">
            <v>0</v>
          </cell>
          <cell r="E168">
            <v>0</v>
          </cell>
          <cell r="F168">
            <v>388</v>
          </cell>
          <cell r="G168">
            <v>0</v>
          </cell>
          <cell r="H168">
            <v>0</v>
          </cell>
          <cell r="I168">
            <v>42</v>
          </cell>
          <cell r="J168">
            <v>25</v>
          </cell>
          <cell r="K168" t="str">
            <v>No</v>
          </cell>
          <cell r="L168">
            <v>21075</v>
          </cell>
          <cell r="M168">
            <v>0</v>
          </cell>
          <cell r="N168">
            <v>0</v>
          </cell>
          <cell r="O168">
            <v>0</v>
          </cell>
          <cell r="P168">
            <v>21075</v>
          </cell>
          <cell r="Q168">
            <v>0</v>
          </cell>
          <cell r="R168">
            <v>250</v>
          </cell>
          <cell r="S168">
            <v>250</v>
          </cell>
          <cell r="T168">
            <v>250</v>
          </cell>
          <cell r="U168">
            <v>250</v>
          </cell>
          <cell r="V168">
            <v>0</v>
          </cell>
        </row>
        <row r="169">
          <cell r="B169">
            <v>646</v>
          </cell>
          <cell r="C169" t="str">
            <v>YES Bank Limited</v>
          </cell>
          <cell r="D169">
            <v>0</v>
          </cell>
          <cell r="E169">
            <v>0</v>
          </cell>
          <cell r="F169">
            <v>2909</v>
          </cell>
          <cell r="G169">
            <v>0</v>
          </cell>
          <cell r="H169">
            <v>0</v>
          </cell>
          <cell r="I169">
            <v>407</v>
          </cell>
          <cell r="J169">
            <v>990</v>
          </cell>
          <cell r="K169" t="str">
            <v>No</v>
          </cell>
          <cell r="L169">
            <v>180375</v>
          </cell>
          <cell r="M169">
            <v>0</v>
          </cell>
          <cell r="N169">
            <v>0</v>
          </cell>
          <cell r="O169">
            <v>0</v>
          </cell>
          <cell r="P169">
            <v>180375</v>
          </cell>
          <cell r="Q169">
            <v>0</v>
          </cell>
          <cell r="R169">
            <v>75925</v>
          </cell>
          <cell r="S169">
            <v>18038</v>
          </cell>
          <cell r="T169">
            <v>18038</v>
          </cell>
          <cell r="U169">
            <v>18038</v>
          </cell>
          <cell r="V16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1"/>
  <sheetViews>
    <sheetView zoomScale="70" zoomScaleNormal="70" workbookViewId="0">
      <pane ySplit="1" topLeftCell="A250" activePane="bottomLeft" state="frozen"/>
      <selection pane="bottomLeft"/>
    </sheetView>
  </sheetViews>
  <sheetFormatPr defaultRowHeight="16.5"/>
  <cols>
    <col min="1" max="1" width="5.140625" style="3" bestFit="1" customWidth="1"/>
    <col min="2" max="2" width="11.140625" style="8" bestFit="1" customWidth="1"/>
    <col min="3" max="3" width="38" style="8" customWidth="1"/>
    <col min="4" max="4" width="8.28515625" style="8" bestFit="1" customWidth="1"/>
    <col min="5" max="5" width="46.7109375" style="8" customWidth="1"/>
    <col min="6" max="7" width="15.85546875" style="3" bestFit="1" customWidth="1"/>
    <col min="8" max="10" width="9.42578125" style="3" customWidth="1"/>
    <col min="11" max="11" width="16.42578125" style="3" bestFit="1" customWidth="1"/>
    <col min="12" max="12" width="18.140625" style="3" bestFit="1" customWidth="1"/>
    <col min="13" max="13" width="11" style="3" bestFit="1" customWidth="1"/>
    <col min="14" max="14" width="11.140625" style="3" bestFit="1" customWidth="1"/>
    <col min="15" max="16384" width="9.140625" style="3"/>
  </cols>
  <sheetData>
    <row r="1" spans="1:14" ht="82.5">
      <c r="A1" s="1" t="s">
        <v>406</v>
      </c>
      <c r="B1" s="1" t="s">
        <v>0</v>
      </c>
      <c r="C1" s="1" t="s">
        <v>856</v>
      </c>
      <c r="D1" s="1" t="s">
        <v>1</v>
      </c>
      <c r="E1" s="1" t="s">
        <v>853</v>
      </c>
      <c r="F1" s="1" t="s">
        <v>2</v>
      </c>
      <c r="G1" s="2" t="s">
        <v>5</v>
      </c>
      <c r="H1" s="1" t="s">
        <v>3</v>
      </c>
      <c r="I1" s="1" t="s">
        <v>6</v>
      </c>
      <c r="J1" s="1" t="s">
        <v>843</v>
      </c>
      <c r="K1" s="1" t="s">
        <v>7</v>
      </c>
      <c r="L1" s="1" t="s">
        <v>4</v>
      </c>
      <c r="M1" s="1" t="s">
        <v>928</v>
      </c>
      <c r="N1" s="1" t="s">
        <v>929</v>
      </c>
    </row>
    <row r="2" spans="1:14">
      <c r="A2" s="4">
        <v>1</v>
      </c>
      <c r="B2" s="4" t="s">
        <v>8</v>
      </c>
      <c r="C2" s="4" t="s">
        <v>425</v>
      </c>
      <c r="D2" s="4" t="s">
        <v>129</v>
      </c>
      <c r="E2" s="4" t="s">
        <v>426</v>
      </c>
      <c r="F2" s="5">
        <v>0</v>
      </c>
      <c r="G2" s="4">
        <v>0</v>
      </c>
      <c r="H2" s="5">
        <v>0</v>
      </c>
      <c r="I2" s="4">
        <v>0</v>
      </c>
      <c r="J2" s="5">
        <v>0</v>
      </c>
      <c r="K2" s="5">
        <v>0</v>
      </c>
      <c r="L2" s="5">
        <v>60448</v>
      </c>
      <c r="M2" s="5">
        <v>0</v>
      </c>
      <c r="N2" s="5">
        <v>0</v>
      </c>
    </row>
    <row r="3" spans="1:14">
      <c r="A3" s="4">
        <v>2</v>
      </c>
      <c r="B3" s="4" t="s">
        <v>8</v>
      </c>
      <c r="C3" s="4" t="s">
        <v>425</v>
      </c>
      <c r="D3" s="4" t="s">
        <v>130</v>
      </c>
      <c r="E3" s="4" t="s">
        <v>427</v>
      </c>
      <c r="F3" s="5">
        <v>0</v>
      </c>
      <c r="G3" s="4">
        <v>0</v>
      </c>
      <c r="H3" s="5">
        <v>0</v>
      </c>
      <c r="I3" s="4">
        <v>0</v>
      </c>
      <c r="J3" s="5">
        <v>0</v>
      </c>
      <c r="K3" s="5">
        <v>7</v>
      </c>
      <c r="L3" s="5">
        <v>0</v>
      </c>
      <c r="M3" s="5">
        <v>2</v>
      </c>
      <c r="N3" s="5">
        <v>1</v>
      </c>
    </row>
    <row r="4" spans="1:14">
      <c r="A4" s="4">
        <v>3</v>
      </c>
      <c r="B4" s="4" t="s">
        <v>8</v>
      </c>
      <c r="C4" s="4" t="s">
        <v>425</v>
      </c>
      <c r="D4" s="4" t="s">
        <v>131</v>
      </c>
      <c r="E4" s="4" t="s">
        <v>428</v>
      </c>
      <c r="F4" s="5">
        <v>0</v>
      </c>
      <c r="G4" s="4">
        <v>0</v>
      </c>
      <c r="H4" s="5">
        <v>0</v>
      </c>
      <c r="I4" s="4">
        <v>0</v>
      </c>
      <c r="J4" s="5">
        <v>0</v>
      </c>
      <c r="K4" s="5">
        <v>8</v>
      </c>
      <c r="L4" s="5">
        <v>10</v>
      </c>
      <c r="M4" s="5">
        <v>0</v>
      </c>
      <c r="N4" s="5">
        <v>1</v>
      </c>
    </row>
    <row r="5" spans="1:14">
      <c r="A5" s="4">
        <v>4</v>
      </c>
      <c r="B5" s="4" t="s">
        <v>8</v>
      </c>
      <c r="C5" s="4" t="s">
        <v>425</v>
      </c>
      <c r="D5" s="4" t="s">
        <v>132</v>
      </c>
      <c r="E5" s="4" t="s">
        <v>429</v>
      </c>
      <c r="F5" s="5">
        <v>0</v>
      </c>
      <c r="G5" s="4">
        <v>1</v>
      </c>
      <c r="H5" s="5">
        <v>0</v>
      </c>
      <c r="I5" s="4">
        <v>0</v>
      </c>
      <c r="J5" s="5">
        <v>0</v>
      </c>
      <c r="K5" s="5">
        <v>4</v>
      </c>
      <c r="L5" s="5">
        <v>30</v>
      </c>
      <c r="M5" s="5">
        <v>0</v>
      </c>
      <c r="N5" s="5">
        <v>2</v>
      </c>
    </row>
    <row r="6" spans="1:14">
      <c r="A6" s="4">
        <v>5</v>
      </c>
      <c r="B6" s="4" t="s">
        <v>8</v>
      </c>
      <c r="C6" s="4" t="s">
        <v>425</v>
      </c>
      <c r="D6" s="4" t="s">
        <v>133</v>
      </c>
      <c r="E6" s="4" t="s">
        <v>430</v>
      </c>
      <c r="F6" s="5">
        <v>0</v>
      </c>
      <c r="G6" s="4">
        <v>2</v>
      </c>
      <c r="H6" s="5">
        <v>0</v>
      </c>
      <c r="I6" s="4">
        <v>0</v>
      </c>
      <c r="J6" s="5">
        <v>0</v>
      </c>
      <c r="K6" s="5">
        <v>4</v>
      </c>
      <c r="L6" s="5">
        <v>3</v>
      </c>
      <c r="M6" s="5">
        <v>0</v>
      </c>
      <c r="N6" s="5">
        <v>2</v>
      </c>
    </row>
    <row r="7" spans="1:14">
      <c r="A7" s="4">
        <v>6</v>
      </c>
      <c r="B7" s="4" t="s">
        <v>8</v>
      </c>
      <c r="C7" s="4" t="s">
        <v>425</v>
      </c>
      <c r="D7" s="4" t="s">
        <v>134</v>
      </c>
      <c r="E7" s="4" t="s">
        <v>431</v>
      </c>
      <c r="F7" s="5">
        <v>0</v>
      </c>
      <c r="G7" s="4">
        <v>6</v>
      </c>
      <c r="H7" s="5">
        <v>0</v>
      </c>
      <c r="I7" s="4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s="4">
        <v>7</v>
      </c>
      <c r="B8" s="4" t="s">
        <v>8</v>
      </c>
      <c r="C8" s="4" t="s">
        <v>425</v>
      </c>
      <c r="D8" s="4" t="s">
        <v>135</v>
      </c>
      <c r="E8" s="4" t="s">
        <v>432</v>
      </c>
      <c r="F8" s="5">
        <v>0</v>
      </c>
      <c r="G8" s="4">
        <v>0</v>
      </c>
      <c r="H8" s="5">
        <v>0</v>
      </c>
      <c r="I8" s="4">
        <v>0</v>
      </c>
      <c r="J8" s="5">
        <v>0</v>
      </c>
      <c r="K8" s="5">
        <v>0</v>
      </c>
      <c r="L8" s="5">
        <v>1</v>
      </c>
      <c r="M8" s="5">
        <v>0</v>
      </c>
      <c r="N8" s="5">
        <v>0</v>
      </c>
    </row>
    <row r="9" spans="1:14">
      <c r="A9" s="4">
        <v>8</v>
      </c>
      <c r="B9" s="4" t="s">
        <v>8</v>
      </c>
      <c r="C9" s="4" t="s">
        <v>425</v>
      </c>
      <c r="D9" s="4" t="s">
        <v>136</v>
      </c>
      <c r="E9" s="4" t="s">
        <v>433</v>
      </c>
      <c r="F9" s="5">
        <v>0</v>
      </c>
      <c r="G9" s="4">
        <v>0</v>
      </c>
      <c r="H9" s="5">
        <v>0</v>
      </c>
      <c r="I9" s="4">
        <v>0</v>
      </c>
      <c r="J9" s="5">
        <v>0</v>
      </c>
      <c r="K9" s="5">
        <v>2</v>
      </c>
      <c r="L9" s="5">
        <v>2</v>
      </c>
      <c r="M9" s="5">
        <v>0</v>
      </c>
      <c r="N9" s="5">
        <v>0</v>
      </c>
    </row>
    <row r="10" spans="1:14">
      <c r="A10" s="4">
        <v>9</v>
      </c>
      <c r="B10" s="4" t="s">
        <v>8</v>
      </c>
      <c r="C10" s="4" t="s">
        <v>425</v>
      </c>
      <c r="D10" s="4" t="s">
        <v>137</v>
      </c>
      <c r="E10" s="4" t="s">
        <v>434</v>
      </c>
      <c r="F10" s="5">
        <v>0</v>
      </c>
      <c r="G10" s="4">
        <v>0</v>
      </c>
      <c r="H10" s="5">
        <v>0</v>
      </c>
      <c r="I10" s="4">
        <v>0</v>
      </c>
      <c r="J10" s="5">
        <v>0</v>
      </c>
      <c r="K10" s="5">
        <v>2</v>
      </c>
      <c r="L10" s="5">
        <v>2</v>
      </c>
      <c r="M10" s="5">
        <v>0</v>
      </c>
      <c r="N10" s="5">
        <v>1</v>
      </c>
    </row>
    <row r="11" spans="1:14">
      <c r="A11" s="4">
        <v>10</v>
      </c>
      <c r="B11" s="4" t="s">
        <v>9</v>
      </c>
      <c r="C11" s="4" t="s">
        <v>435</v>
      </c>
      <c r="D11" s="4" t="s">
        <v>138</v>
      </c>
      <c r="E11" s="4" t="s">
        <v>436</v>
      </c>
      <c r="F11" s="5">
        <v>0</v>
      </c>
      <c r="G11" s="4">
        <v>68</v>
      </c>
      <c r="H11" s="5">
        <v>0</v>
      </c>
      <c r="I11" s="4">
        <v>0</v>
      </c>
      <c r="J11" s="5">
        <v>0</v>
      </c>
      <c r="K11" s="5">
        <v>3326</v>
      </c>
      <c r="L11" s="5">
        <v>112</v>
      </c>
      <c r="M11" s="5">
        <v>201</v>
      </c>
      <c r="N11" s="5">
        <v>1600</v>
      </c>
    </row>
    <row r="12" spans="1:14">
      <c r="A12" s="4">
        <v>11</v>
      </c>
      <c r="B12" s="4" t="s">
        <v>9</v>
      </c>
      <c r="C12" s="4" t="s">
        <v>435</v>
      </c>
      <c r="D12" s="4" t="s">
        <v>139</v>
      </c>
      <c r="E12" s="4" t="s">
        <v>437</v>
      </c>
      <c r="F12" s="5">
        <v>0</v>
      </c>
      <c r="G12" s="4">
        <v>233</v>
      </c>
      <c r="H12" s="5">
        <v>0</v>
      </c>
      <c r="I12" s="4">
        <v>0</v>
      </c>
      <c r="J12" s="5">
        <v>0</v>
      </c>
      <c r="K12" s="5">
        <v>4040</v>
      </c>
      <c r="L12" s="5">
        <v>83</v>
      </c>
      <c r="M12" s="5">
        <v>93</v>
      </c>
      <c r="N12" s="5">
        <v>1761</v>
      </c>
    </row>
    <row r="13" spans="1:14">
      <c r="A13" s="4">
        <v>12</v>
      </c>
      <c r="B13" s="4" t="s">
        <v>10</v>
      </c>
      <c r="C13" s="4" t="s">
        <v>438</v>
      </c>
      <c r="D13" s="4" t="s">
        <v>140</v>
      </c>
      <c r="E13" s="4" t="s">
        <v>439</v>
      </c>
      <c r="F13" s="5">
        <v>0</v>
      </c>
      <c r="G13" s="4">
        <v>2</v>
      </c>
      <c r="H13" s="5">
        <v>0</v>
      </c>
      <c r="I13" s="4">
        <v>0</v>
      </c>
      <c r="J13" s="5">
        <v>0</v>
      </c>
      <c r="K13" s="5">
        <v>23</v>
      </c>
      <c r="L13" s="5">
        <v>5</v>
      </c>
      <c r="M13" s="5">
        <v>0</v>
      </c>
      <c r="N13" s="5">
        <v>16</v>
      </c>
    </row>
    <row r="14" spans="1:14">
      <c r="A14" s="4">
        <v>13</v>
      </c>
      <c r="B14" s="4" t="s">
        <v>11</v>
      </c>
      <c r="C14" s="4" t="s">
        <v>440</v>
      </c>
      <c r="D14" s="4" t="s">
        <v>141</v>
      </c>
      <c r="E14" s="4" t="s">
        <v>864</v>
      </c>
      <c r="F14" s="5">
        <v>0</v>
      </c>
      <c r="G14" s="4">
        <v>20</v>
      </c>
      <c r="H14" s="5">
        <v>0</v>
      </c>
      <c r="I14" s="4">
        <v>0</v>
      </c>
      <c r="J14" s="5">
        <v>0</v>
      </c>
      <c r="K14" s="5">
        <v>2102</v>
      </c>
      <c r="L14" s="5">
        <v>123</v>
      </c>
      <c r="M14" s="5">
        <v>83</v>
      </c>
      <c r="N14" s="5">
        <v>1086</v>
      </c>
    </row>
    <row r="15" spans="1:14">
      <c r="A15" s="4">
        <v>14</v>
      </c>
      <c r="B15" s="4" t="s">
        <v>12</v>
      </c>
      <c r="C15" s="4" t="s">
        <v>441</v>
      </c>
      <c r="D15" s="4" t="s">
        <v>142</v>
      </c>
      <c r="E15" s="4" t="s">
        <v>442</v>
      </c>
      <c r="F15" s="5">
        <v>0</v>
      </c>
      <c r="G15" s="4">
        <v>22</v>
      </c>
      <c r="H15" s="5">
        <v>0</v>
      </c>
      <c r="I15" s="4">
        <v>0</v>
      </c>
      <c r="J15" s="5">
        <v>0</v>
      </c>
      <c r="K15" s="5">
        <v>6330</v>
      </c>
      <c r="L15" s="5">
        <v>95</v>
      </c>
      <c r="M15" s="5">
        <v>151</v>
      </c>
      <c r="N15" s="5">
        <v>2674</v>
      </c>
    </row>
    <row r="16" spans="1:14">
      <c r="A16" s="4">
        <v>15</v>
      </c>
      <c r="B16" s="4" t="s">
        <v>13</v>
      </c>
      <c r="C16" s="4" t="s">
        <v>443</v>
      </c>
      <c r="D16" s="4" t="s">
        <v>143</v>
      </c>
      <c r="E16" s="4" t="s">
        <v>444</v>
      </c>
      <c r="F16" s="5">
        <v>0</v>
      </c>
      <c r="G16" s="4">
        <v>3</v>
      </c>
      <c r="H16" s="5">
        <v>0</v>
      </c>
      <c r="I16" s="4">
        <v>0</v>
      </c>
      <c r="J16" s="5">
        <v>0</v>
      </c>
      <c r="K16" s="5">
        <v>86</v>
      </c>
      <c r="L16" s="5">
        <v>12</v>
      </c>
      <c r="M16" s="5">
        <v>6</v>
      </c>
      <c r="N16" s="5">
        <v>40</v>
      </c>
    </row>
    <row r="17" spans="1:14">
      <c r="A17" s="4">
        <v>16</v>
      </c>
      <c r="B17" s="4" t="s">
        <v>14</v>
      </c>
      <c r="C17" s="4" t="s">
        <v>445</v>
      </c>
      <c r="D17" s="4" t="s">
        <v>144</v>
      </c>
      <c r="E17" s="4" t="s">
        <v>446</v>
      </c>
      <c r="F17" s="5">
        <v>0</v>
      </c>
      <c r="G17" s="4">
        <v>0</v>
      </c>
      <c r="H17" s="5">
        <v>0</v>
      </c>
      <c r="I17" s="4">
        <v>0</v>
      </c>
      <c r="J17" s="5">
        <v>0</v>
      </c>
      <c r="K17" s="5">
        <v>278</v>
      </c>
      <c r="L17" s="5">
        <v>37</v>
      </c>
      <c r="M17" s="5">
        <v>11</v>
      </c>
      <c r="N17" s="5">
        <v>158</v>
      </c>
    </row>
    <row r="18" spans="1:14">
      <c r="A18" s="4">
        <v>17</v>
      </c>
      <c r="B18" s="4" t="s">
        <v>14</v>
      </c>
      <c r="C18" s="4" t="s">
        <v>445</v>
      </c>
      <c r="D18" s="4" t="s">
        <v>145</v>
      </c>
      <c r="E18" s="4" t="s">
        <v>447</v>
      </c>
      <c r="F18" s="5">
        <v>0</v>
      </c>
      <c r="G18" s="4">
        <v>2</v>
      </c>
      <c r="H18" s="5">
        <v>0</v>
      </c>
      <c r="I18" s="4">
        <v>0</v>
      </c>
      <c r="J18" s="5">
        <v>0</v>
      </c>
      <c r="K18" s="5">
        <v>282</v>
      </c>
      <c r="L18" s="5">
        <v>82</v>
      </c>
      <c r="M18" s="5">
        <v>7</v>
      </c>
      <c r="N18" s="5">
        <v>106</v>
      </c>
    </row>
    <row r="19" spans="1:14">
      <c r="A19" s="4">
        <v>18</v>
      </c>
      <c r="B19" s="4" t="s">
        <v>14</v>
      </c>
      <c r="C19" s="4" t="s">
        <v>445</v>
      </c>
      <c r="D19" s="4" t="s">
        <v>146</v>
      </c>
      <c r="E19" s="4" t="s">
        <v>448</v>
      </c>
      <c r="F19" s="5">
        <v>0</v>
      </c>
      <c r="G19" s="4">
        <v>7</v>
      </c>
      <c r="H19" s="5">
        <v>0</v>
      </c>
      <c r="I19" s="4">
        <v>0</v>
      </c>
      <c r="J19" s="5">
        <v>0</v>
      </c>
      <c r="K19" s="5">
        <v>147</v>
      </c>
      <c r="L19" s="5">
        <v>11</v>
      </c>
      <c r="M19" s="5">
        <v>0</v>
      </c>
      <c r="N19" s="5">
        <v>73</v>
      </c>
    </row>
    <row r="20" spans="1:14">
      <c r="A20" s="4">
        <v>19</v>
      </c>
      <c r="B20" s="4" t="s">
        <v>14</v>
      </c>
      <c r="C20" s="4" t="s">
        <v>445</v>
      </c>
      <c r="D20" s="4" t="s">
        <v>147</v>
      </c>
      <c r="E20" s="4" t="s">
        <v>449</v>
      </c>
      <c r="F20" s="5">
        <v>0</v>
      </c>
      <c r="G20" s="4">
        <v>0</v>
      </c>
      <c r="H20" s="5">
        <v>0</v>
      </c>
      <c r="I20" s="4">
        <v>0</v>
      </c>
      <c r="J20" s="5">
        <v>0</v>
      </c>
      <c r="K20" s="5">
        <v>296</v>
      </c>
      <c r="L20" s="5">
        <v>12</v>
      </c>
      <c r="M20" s="5">
        <v>11</v>
      </c>
      <c r="N20" s="5">
        <v>107</v>
      </c>
    </row>
    <row r="21" spans="1:14">
      <c r="A21" s="4">
        <v>20</v>
      </c>
      <c r="B21" s="4" t="s">
        <v>14</v>
      </c>
      <c r="C21" s="4" t="s">
        <v>445</v>
      </c>
      <c r="D21" s="4" t="s">
        <v>148</v>
      </c>
      <c r="E21" s="4" t="s">
        <v>450</v>
      </c>
      <c r="F21" s="5">
        <v>0</v>
      </c>
      <c r="G21" s="4">
        <v>16</v>
      </c>
      <c r="H21" s="5">
        <v>0</v>
      </c>
      <c r="I21" s="4">
        <v>0</v>
      </c>
      <c r="J21" s="5">
        <v>0</v>
      </c>
      <c r="K21" s="5">
        <v>146</v>
      </c>
      <c r="L21" s="5">
        <v>78</v>
      </c>
      <c r="M21" s="5">
        <v>3</v>
      </c>
      <c r="N21" s="5">
        <v>71</v>
      </c>
    </row>
    <row r="22" spans="1:14">
      <c r="A22" s="4">
        <v>21</v>
      </c>
      <c r="B22" s="4" t="s">
        <v>14</v>
      </c>
      <c r="C22" s="4" t="s">
        <v>445</v>
      </c>
      <c r="D22" s="4" t="s">
        <v>149</v>
      </c>
      <c r="E22" s="4" t="s">
        <v>451</v>
      </c>
      <c r="F22" s="5">
        <v>0</v>
      </c>
      <c r="G22" s="4">
        <v>3</v>
      </c>
      <c r="H22" s="5">
        <v>0</v>
      </c>
      <c r="I22" s="4">
        <v>0</v>
      </c>
      <c r="J22" s="5">
        <v>0</v>
      </c>
      <c r="K22" s="5">
        <v>489</v>
      </c>
      <c r="L22" s="5">
        <v>20</v>
      </c>
      <c r="M22" s="5">
        <v>12</v>
      </c>
      <c r="N22" s="5">
        <v>181</v>
      </c>
    </row>
    <row r="23" spans="1:14">
      <c r="A23" s="4">
        <v>22</v>
      </c>
      <c r="B23" s="4" t="s">
        <v>14</v>
      </c>
      <c r="C23" s="4" t="s">
        <v>445</v>
      </c>
      <c r="D23" s="4" t="s">
        <v>150</v>
      </c>
      <c r="E23" s="4" t="s">
        <v>452</v>
      </c>
      <c r="F23" s="5">
        <v>0</v>
      </c>
      <c r="G23" s="4">
        <v>4</v>
      </c>
      <c r="H23" s="5">
        <v>0</v>
      </c>
      <c r="I23" s="4">
        <v>0</v>
      </c>
      <c r="J23" s="5">
        <v>0</v>
      </c>
      <c r="K23" s="5">
        <v>262</v>
      </c>
      <c r="L23" s="5">
        <v>13</v>
      </c>
      <c r="M23" s="5">
        <v>9</v>
      </c>
      <c r="N23" s="5">
        <v>119</v>
      </c>
    </row>
    <row r="24" spans="1:14">
      <c r="A24" s="4">
        <v>23</v>
      </c>
      <c r="B24" s="4" t="s">
        <v>14</v>
      </c>
      <c r="C24" s="4" t="s">
        <v>445</v>
      </c>
      <c r="D24" s="4" t="s">
        <v>151</v>
      </c>
      <c r="E24" s="4" t="s">
        <v>453</v>
      </c>
      <c r="F24" s="5">
        <v>0</v>
      </c>
      <c r="G24" s="4">
        <v>1</v>
      </c>
      <c r="H24" s="5">
        <v>0</v>
      </c>
      <c r="I24" s="4">
        <v>0</v>
      </c>
      <c r="J24" s="5">
        <v>0</v>
      </c>
      <c r="K24" s="5">
        <v>355</v>
      </c>
      <c r="L24" s="5">
        <v>22</v>
      </c>
      <c r="M24" s="5">
        <v>34</v>
      </c>
      <c r="N24" s="5">
        <v>107</v>
      </c>
    </row>
    <row r="25" spans="1:14">
      <c r="A25" s="4">
        <v>24</v>
      </c>
      <c r="B25" s="4" t="s">
        <v>14</v>
      </c>
      <c r="C25" s="4" t="s">
        <v>445</v>
      </c>
      <c r="D25" s="4" t="s">
        <v>152</v>
      </c>
      <c r="E25" s="4" t="s">
        <v>454</v>
      </c>
      <c r="F25" s="5">
        <v>0</v>
      </c>
      <c r="G25" s="4">
        <v>2</v>
      </c>
      <c r="H25" s="5">
        <v>0</v>
      </c>
      <c r="I25" s="4">
        <v>0</v>
      </c>
      <c r="J25" s="5">
        <v>0</v>
      </c>
      <c r="K25" s="5">
        <v>353</v>
      </c>
      <c r="L25" s="5">
        <v>15</v>
      </c>
      <c r="M25" s="5">
        <v>14</v>
      </c>
      <c r="N25" s="5">
        <v>142</v>
      </c>
    </row>
    <row r="26" spans="1:14">
      <c r="A26" s="4">
        <v>25</v>
      </c>
      <c r="B26" s="4" t="s">
        <v>14</v>
      </c>
      <c r="C26" s="4" t="s">
        <v>445</v>
      </c>
      <c r="D26" s="4" t="s">
        <v>153</v>
      </c>
      <c r="E26" s="4" t="s">
        <v>455</v>
      </c>
      <c r="F26" s="5">
        <v>0</v>
      </c>
      <c r="G26" s="4">
        <v>2</v>
      </c>
      <c r="H26" s="5">
        <v>0</v>
      </c>
      <c r="I26" s="4">
        <v>0</v>
      </c>
      <c r="J26" s="5">
        <v>0</v>
      </c>
      <c r="K26" s="5">
        <v>387</v>
      </c>
      <c r="L26" s="5">
        <v>13</v>
      </c>
      <c r="M26" s="5">
        <v>24</v>
      </c>
      <c r="N26" s="5">
        <v>172</v>
      </c>
    </row>
    <row r="27" spans="1:14">
      <c r="A27" s="4">
        <v>26</v>
      </c>
      <c r="B27" s="4" t="s">
        <v>14</v>
      </c>
      <c r="C27" s="4" t="s">
        <v>445</v>
      </c>
      <c r="D27" s="4" t="s">
        <v>154</v>
      </c>
      <c r="E27" s="4" t="s">
        <v>456</v>
      </c>
      <c r="F27" s="5">
        <v>0</v>
      </c>
      <c r="G27" s="4">
        <v>2</v>
      </c>
      <c r="H27" s="5">
        <v>0</v>
      </c>
      <c r="I27" s="4">
        <v>0</v>
      </c>
      <c r="J27" s="5">
        <v>0</v>
      </c>
      <c r="K27" s="5">
        <v>291</v>
      </c>
      <c r="L27" s="5">
        <v>20</v>
      </c>
      <c r="M27" s="5">
        <v>12</v>
      </c>
      <c r="N27" s="5">
        <v>148</v>
      </c>
    </row>
    <row r="28" spans="1:14">
      <c r="A28" s="4">
        <v>27</v>
      </c>
      <c r="B28" s="4" t="s">
        <v>14</v>
      </c>
      <c r="C28" s="4" t="s">
        <v>445</v>
      </c>
      <c r="D28" s="4" t="s">
        <v>155</v>
      </c>
      <c r="E28" s="4" t="s">
        <v>457</v>
      </c>
      <c r="F28" s="5">
        <v>0</v>
      </c>
      <c r="G28" s="4">
        <v>4</v>
      </c>
      <c r="H28" s="5">
        <v>0</v>
      </c>
      <c r="I28" s="4">
        <v>0</v>
      </c>
      <c r="J28" s="5">
        <v>0</v>
      </c>
      <c r="K28" s="5">
        <v>161</v>
      </c>
      <c r="L28" s="5">
        <v>22</v>
      </c>
      <c r="M28" s="5">
        <v>6</v>
      </c>
      <c r="N28" s="5">
        <v>64</v>
      </c>
    </row>
    <row r="29" spans="1:14">
      <c r="A29" s="4">
        <v>28</v>
      </c>
      <c r="B29" s="4" t="s">
        <v>14</v>
      </c>
      <c r="C29" s="4" t="s">
        <v>445</v>
      </c>
      <c r="D29" s="4" t="s">
        <v>156</v>
      </c>
      <c r="E29" s="4" t="s">
        <v>458</v>
      </c>
      <c r="F29" s="5">
        <v>0</v>
      </c>
      <c r="G29" s="4">
        <v>3</v>
      </c>
      <c r="H29" s="5">
        <v>0</v>
      </c>
      <c r="I29" s="4">
        <v>0</v>
      </c>
      <c r="J29" s="5">
        <v>0</v>
      </c>
      <c r="K29" s="5">
        <v>185</v>
      </c>
      <c r="L29" s="5">
        <v>8</v>
      </c>
      <c r="M29" s="5">
        <v>10</v>
      </c>
      <c r="N29" s="5">
        <v>60</v>
      </c>
    </row>
    <row r="30" spans="1:14">
      <c r="A30" s="4">
        <v>29</v>
      </c>
      <c r="B30" s="4" t="s">
        <v>14</v>
      </c>
      <c r="C30" s="4" t="s">
        <v>445</v>
      </c>
      <c r="D30" s="4" t="s">
        <v>157</v>
      </c>
      <c r="E30" s="4" t="s">
        <v>459</v>
      </c>
      <c r="F30" s="5">
        <v>0</v>
      </c>
      <c r="G30" s="4">
        <v>37</v>
      </c>
      <c r="H30" s="5">
        <v>0</v>
      </c>
      <c r="I30" s="4">
        <v>0</v>
      </c>
      <c r="J30" s="5">
        <v>0</v>
      </c>
      <c r="K30" s="5">
        <v>286</v>
      </c>
      <c r="L30" s="5">
        <v>66</v>
      </c>
      <c r="M30" s="5">
        <v>9</v>
      </c>
      <c r="N30" s="5">
        <v>118</v>
      </c>
    </row>
    <row r="31" spans="1:14">
      <c r="A31" s="4">
        <v>30</v>
      </c>
      <c r="B31" s="4" t="s">
        <v>14</v>
      </c>
      <c r="C31" s="4" t="s">
        <v>445</v>
      </c>
      <c r="D31" s="4" t="s">
        <v>158</v>
      </c>
      <c r="E31" s="4" t="s">
        <v>460</v>
      </c>
      <c r="F31" s="5">
        <v>0</v>
      </c>
      <c r="G31" s="4">
        <v>0</v>
      </c>
      <c r="H31" s="5">
        <v>0</v>
      </c>
      <c r="I31" s="4">
        <v>0</v>
      </c>
      <c r="J31" s="5">
        <v>0</v>
      </c>
      <c r="K31" s="5">
        <v>98</v>
      </c>
      <c r="L31" s="5">
        <v>3</v>
      </c>
      <c r="M31" s="5">
        <v>0</v>
      </c>
      <c r="N31" s="5">
        <v>43</v>
      </c>
    </row>
    <row r="32" spans="1:14">
      <c r="A32" s="4">
        <v>31</v>
      </c>
      <c r="B32" s="4" t="s">
        <v>14</v>
      </c>
      <c r="C32" s="4" t="s">
        <v>445</v>
      </c>
      <c r="D32" s="4" t="s">
        <v>159</v>
      </c>
      <c r="E32" s="4" t="s">
        <v>461</v>
      </c>
      <c r="F32" s="5">
        <v>0</v>
      </c>
      <c r="G32" s="4">
        <v>7</v>
      </c>
      <c r="H32" s="5">
        <v>0</v>
      </c>
      <c r="I32" s="4">
        <v>0</v>
      </c>
      <c r="J32" s="5">
        <v>0</v>
      </c>
      <c r="K32" s="5">
        <v>212</v>
      </c>
      <c r="L32" s="5">
        <v>9</v>
      </c>
      <c r="M32" s="5">
        <v>7</v>
      </c>
      <c r="N32" s="5">
        <v>93</v>
      </c>
    </row>
    <row r="33" spans="1:14">
      <c r="A33" s="4">
        <v>32</v>
      </c>
      <c r="B33" s="4" t="s">
        <v>14</v>
      </c>
      <c r="C33" s="4" t="s">
        <v>445</v>
      </c>
      <c r="D33" s="4" t="s">
        <v>160</v>
      </c>
      <c r="E33" s="4" t="s">
        <v>462</v>
      </c>
      <c r="F33" s="5">
        <v>0</v>
      </c>
      <c r="G33" s="4">
        <v>0</v>
      </c>
      <c r="H33" s="5">
        <v>0</v>
      </c>
      <c r="I33" s="4">
        <v>0</v>
      </c>
      <c r="J33" s="5">
        <v>0</v>
      </c>
      <c r="K33" s="5">
        <v>45</v>
      </c>
      <c r="L33" s="5">
        <v>4</v>
      </c>
      <c r="M33" s="5">
        <v>0</v>
      </c>
      <c r="N33" s="5">
        <v>19</v>
      </c>
    </row>
    <row r="34" spans="1:14">
      <c r="A34" s="4">
        <v>33</v>
      </c>
      <c r="B34" s="4" t="s">
        <v>14</v>
      </c>
      <c r="C34" s="4" t="s">
        <v>445</v>
      </c>
      <c r="D34" s="4" t="s">
        <v>161</v>
      </c>
      <c r="E34" s="4" t="s">
        <v>463</v>
      </c>
      <c r="F34" s="5">
        <v>0</v>
      </c>
      <c r="G34" s="4">
        <v>7</v>
      </c>
      <c r="H34" s="5">
        <v>0</v>
      </c>
      <c r="I34" s="4">
        <v>0</v>
      </c>
      <c r="J34" s="5">
        <v>0</v>
      </c>
      <c r="K34" s="5">
        <v>417</v>
      </c>
      <c r="L34" s="5">
        <v>0</v>
      </c>
      <c r="M34" s="5">
        <v>6</v>
      </c>
      <c r="N34" s="5">
        <v>172</v>
      </c>
    </row>
    <row r="35" spans="1:14">
      <c r="A35" s="4">
        <v>34</v>
      </c>
      <c r="B35" s="4" t="s">
        <v>14</v>
      </c>
      <c r="C35" s="4" t="s">
        <v>445</v>
      </c>
      <c r="D35" s="4" t="s">
        <v>162</v>
      </c>
      <c r="E35" s="4" t="s">
        <v>464</v>
      </c>
      <c r="F35" s="5">
        <v>0</v>
      </c>
      <c r="G35" s="4">
        <v>1</v>
      </c>
      <c r="H35" s="5">
        <v>0</v>
      </c>
      <c r="I35" s="4">
        <v>0</v>
      </c>
      <c r="J35" s="5">
        <v>0</v>
      </c>
      <c r="K35" s="5">
        <v>372</v>
      </c>
      <c r="L35" s="5">
        <v>0</v>
      </c>
      <c r="M35" s="5">
        <v>8</v>
      </c>
      <c r="N35" s="5">
        <v>157</v>
      </c>
    </row>
    <row r="36" spans="1:14">
      <c r="A36" s="4">
        <v>35</v>
      </c>
      <c r="B36" s="4" t="s">
        <v>14</v>
      </c>
      <c r="C36" s="4" t="s">
        <v>445</v>
      </c>
      <c r="D36" s="4" t="s">
        <v>163</v>
      </c>
      <c r="E36" s="4" t="s">
        <v>465</v>
      </c>
      <c r="F36" s="5">
        <v>0</v>
      </c>
      <c r="G36" s="4">
        <v>4</v>
      </c>
      <c r="H36" s="5">
        <v>0</v>
      </c>
      <c r="I36" s="4">
        <v>0</v>
      </c>
      <c r="J36" s="5">
        <v>0</v>
      </c>
      <c r="K36" s="5">
        <v>349</v>
      </c>
      <c r="L36" s="5">
        <v>28</v>
      </c>
      <c r="M36" s="5">
        <v>13</v>
      </c>
      <c r="N36" s="5">
        <v>184</v>
      </c>
    </row>
    <row r="37" spans="1:14">
      <c r="A37" s="4">
        <v>36</v>
      </c>
      <c r="B37" s="4" t="s">
        <v>14</v>
      </c>
      <c r="C37" s="4" t="s">
        <v>445</v>
      </c>
      <c r="D37" s="4" t="s">
        <v>164</v>
      </c>
      <c r="E37" s="4" t="s">
        <v>466</v>
      </c>
      <c r="F37" s="5">
        <v>0</v>
      </c>
      <c r="G37" s="4">
        <v>4</v>
      </c>
      <c r="H37" s="5">
        <v>0</v>
      </c>
      <c r="I37" s="4">
        <v>0</v>
      </c>
      <c r="J37" s="5">
        <v>0</v>
      </c>
      <c r="K37" s="5">
        <v>243</v>
      </c>
      <c r="L37" s="5">
        <v>19</v>
      </c>
      <c r="M37" s="5">
        <v>8</v>
      </c>
      <c r="N37" s="5">
        <v>93</v>
      </c>
    </row>
    <row r="38" spans="1:14">
      <c r="A38" s="4">
        <v>37</v>
      </c>
      <c r="B38" s="4" t="s">
        <v>15</v>
      </c>
      <c r="C38" s="4" t="s">
        <v>467</v>
      </c>
      <c r="D38" s="4" t="s">
        <v>165</v>
      </c>
      <c r="E38" s="4" t="s">
        <v>468</v>
      </c>
      <c r="F38" s="5">
        <v>0</v>
      </c>
      <c r="G38" s="4">
        <v>221</v>
      </c>
      <c r="H38" s="5">
        <v>0</v>
      </c>
      <c r="I38" s="4">
        <v>0</v>
      </c>
      <c r="J38" s="5">
        <v>0</v>
      </c>
      <c r="K38" s="5">
        <v>2489</v>
      </c>
      <c r="L38" s="5">
        <v>837</v>
      </c>
      <c r="M38" s="5">
        <v>38</v>
      </c>
      <c r="N38" s="5">
        <v>1040</v>
      </c>
    </row>
    <row r="39" spans="1:14">
      <c r="A39" s="4">
        <v>38</v>
      </c>
      <c r="B39" s="6" t="s">
        <v>15</v>
      </c>
      <c r="C39" s="4" t="s">
        <v>467</v>
      </c>
      <c r="D39" s="6" t="s">
        <v>812</v>
      </c>
      <c r="E39" s="4" t="s">
        <v>813</v>
      </c>
      <c r="F39" s="5">
        <v>0</v>
      </c>
      <c r="G39" s="4">
        <v>27</v>
      </c>
      <c r="H39" s="5">
        <v>0</v>
      </c>
      <c r="I39" s="4">
        <v>0</v>
      </c>
      <c r="J39" s="5">
        <v>0</v>
      </c>
      <c r="K39" s="5">
        <v>465</v>
      </c>
      <c r="L39" s="5">
        <v>103</v>
      </c>
      <c r="M39" s="5">
        <v>5</v>
      </c>
      <c r="N39" s="5">
        <v>199</v>
      </c>
    </row>
    <row r="40" spans="1:14">
      <c r="A40" s="4">
        <v>39</v>
      </c>
      <c r="B40" s="6" t="s">
        <v>15</v>
      </c>
      <c r="C40" s="4" t="s">
        <v>467</v>
      </c>
      <c r="D40" s="6" t="s">
        <v>860</v>
      </c>
      <c r="E40" s="4" t="s">
        <v>865</v>
      </c>
      <c r="F40" s="5">
        <v>0</v>
      </c>
      <c r="G40" s="4">
        <v>1</v>
      </c>
      <c r="H40" s="5">
        <v>0</v>
      </c>
      <c r="I40" s="4">
        <v>0</v>
      </c>
      <c r="J40" s="5">
        <v>1</v>
      </c>
      <c r="K40" s="5">
        <v>0</v>
      </c>
      <c r="L40" s="5">
        <v>123</v>
      </c>
      <c r="M40" s="5">
        <v>0</v>
      </c>
      <c r="N40" s="5">
        <v>0</v>
      </c>
    </row>
    <row r="41" spans="1:14">
      <c r="A41" s="4">
        <v>40</v>
      </c>
      <c r="B41" s="4" t="s">
        <v>16</v>
      </c>
      <c r="C41" s="4" t="s">
        <v>469</v>
      </c>
      <c r="D41" s="4" t="s">
        <v>166</v>
      </c>
      <c r="E41" s="4" t="s">
        <v>470</v>
      </c>
      <c r="F41" s="5">
        <v>0</v>
      </c>
      <c r="G41" s="4">
        <v>1</v>
      </c>
      <c r="H41" s="5">
        <v>0</v>
      </c>
      <c r="I41" s="4">
        <v>0</v>
      </c>
      <c r="J41" s="5">
        <v>0</v>
      </c>
      <c r="K41" s="5">
        <v>72</v>
      </c>
      <c r="L41" s="5">
        <v>0</v>
      </c>
      <c r="M41" s="5">
        <v>0</v>
      </c>
      <c r="N41" s="5">
        <v>54</v>
      </c>
    </row>
    <row r="42" spans="1:14">
      <c r="A42" s="4">
        <v>41</v>
      </c>
      <c r="B42" s="4" t="s">
        <v>17</v>
      </c>
      <c r="C42" s="4" t="s">
        <v>471</v>
      </c>
      <c r="D42" s="4" t="s">
        <v>167</v>
      </c>
      <c r="E42" s="4" t="s">
        <v>866</v>
      </c>
      <c r="F42" s="5">
        <v>0</v>
      </c>
      <c r="G42" s="4">
        <v>2</v>
      </c>
      <c r="H42" s="5">
        <v>0</v>
      </c>
      <c r="I42" s="4">
        <v>0</v>
      </c>
      <c r="J42" s="5">
        <v>0</v>
      </c>
      <c r="K42" s="5">
        <v>103</v>
      </c>
      <c r="L42" s="5">
        <v>3</v>
      </c>
      <c r="M42" s="5">
        <v>2</v>
      </c>
      <c r="N42" s="5">
        <v>70</v>
      </c>
    </row>
    <row r="43" spans="1:14">
      <c r="A43" s="4">
        <v>42</v>
      </c>
      <c r="B43" s="4" t="s">
        <v>17</v>
      </c>
      <c r="C43" s="4" t="s">
        <v>471</v>
      </c>
      <c r="D43" s="4" t="s">
        <v>168</v>
      </c>
      <c r="E43" s="4" t="s">
        <v>866</v>
      </c>
      <c r="F43" s="5">
        <v>0</v>
      </c>
      <c r="G43" s="4">
        <v>3</v>
      </c>
      <c r="H43" s="5">
        <v>0</v>
      </c>
      <c r="I43" s="4">
        <v>0</v>
      </c>
      <c r="J43" s="5">
        <v>0</v>
      </c>
      <c r="K43" s="5">
        <v>54</v>
      </c>
      <c r="L43" s="5">
        <v>0</v>
      </c>
      <c r="M43" s="5">
        <v>1</v>
      </c>
      <c r="N43" s="5">
        <v>46</v>
      </c>
    </row>
    <row r="44" spans="1:14">
      <c r="A44" s="4">
        <v>43</v>
      </c>
      <c r="B44" s="4" t="s">
        <v>17</v>
      </c>
      <c r="C44" s="4" t="s">
        <v>471</v>
      </c>
      <c r="D44" s="4" t="s">
        <v>169</v>
      </c>
      <c r="E44" s="4" t="s">
        <v>866</v>
      </c>
      <c r="F44" s="5">
        <v>0</v>
      </c>
      <c r="G44" s="4">
        <v>2</v>
      </c>
      <c r="H44" s="5">
        <v>0</v>
      </c>
      <c r="I44" s="4">
        <v>0</v>
      </c>
      <c r="J44" s="5">
        <v>0</v>
      </c>
      <c r="K44" s="5">
        <v>24</v>
      </c>
      <c r="L44" s="5">
        <v>1</v>
      </c>
      <c r="M44" s="5">
        <v>0</v>
      </c>
      <c r="N44" s="5">
        <v>18</v>
      </c>
    </row>
    <row r="45" spans="1:14">
      <c r="A45" s="4">
        <v>44</v>
      </c>
      <c r="B45" s="4" t="s">
        <v>17</v>
      </c>
      <c r="C45" s="4" t="s">
        <v>471</v>
      </c>
      <c r="D45" s="4" t="s">
        <v>170</v>
      </c>
      <c r="E45" s="4" t="s">
        <v>866</v>
      </c>
      <c r="F45" s="5">
        <v>0</v>
      </c>
      <c r="G45" s="4">
        <v>0</v>
      </c>
      <c r="H45" s="5">
        <v>0</v>
      </c>
      <c r="I45" s="4">
        <v>0</v>
      </c>
      <c r="J45" s="5">
        <v>0</v>
      </c>
      <c r="K45" s="5">
        <v>43</v>
      </c>
      <c r="L45" s="5">
        <v>2</v>
      </c>
      <c r="M45" s="5">
        <v>3</v>
      </c>
      <c r="N45" s="5">
        <v>34</v>
      </c>
    </row>
    <row r="46" spans="1:14">
      <c r="A46" s="4">
        <v>45</v>
      </c>
      <c r="B46" s="4" t="s">
        <v>17</v>
      </c>
      <c r="C46" s="4" t="s">
        <v>471</v>
      </c>
      <c r="D46" s="4" t="s">
        <v>171</v>
      </c>
      <c r="E46" s="4" t="s">
        <v>866</v>
      </c>
      <c r="F46" s="5">
        <v>0</v>
      </c>
      <c r="G46" s="4">
        <v>1</v>
      </c>
      <c r="H46" s="5">
        <v>0</v>
      </c>
      <c r="I46" s="4">
        <v>0</v>
      </c>
      <c r="J46" s="5">
        <v>0</v>
      </c>
      <c r="K46" s="5">
        <v>53</v>
      </c>
      <c r="L46" s="5">
        <v>0</v>
      </c>
      <c r="M46" s="5">
        <v>3</v>
      </c>
      <c r="N46" s="5">
        <v>35</v>
      </c>
    </row>
    <row r="47" spans="1:14">
      <c r="A47" s="4">
        <v>46</v>
      </c>
      <c r="B47" s="4" t="s">
        <v>17</v>
      </c>
      <c r="C47" s="4" t="s">
        <v>471</v>
      </c>
      <c r="D47" s="4" t="s">
        <v>172</v>
      </c>
      <c r="E47" s="4" t="s">
        <v>866</v>
      </c>
      <c r="F47" s="5">
        <v>0</v>
      </c>
      <c r="G47" s="4">
        <v>6</v>
      </c>
      <c r="H47" s="5">
        <v>0</v>
      </c>
      <c r="I47" s="4">
        <v>0</v>
      </c>
      <c r="J47" s="5">
        <v>0</v>
      </c>
      <c r="K47" s="5">
        <v>40</v>
      </c>
      <c r="L47" s="5">
        <v>0</v>
      </c>
      <c r="M47" s="5">
        <v>0</v>
      </c>
      <c r="N47" s="5">
        <v>27</v>
      </c>
    </row>
    <row r="48" spans="1:14">
      <c r="A48" s="4">
        <v>47</v>
      </c>
      <c r="B48" s="4" t="s">
        <v>17</v>
      </c>
      <c r="C48" s="4" t="s">
        <v>471</v>
      </c>
      <c r="D48" s="4" t="s">
        <v>173</v>
      </c>
      <c r="E48" s="4" t="s">
        <v>866</v>
      </c>
      <c r="F48" s="5">
        <v>0</v>
      </c>
      <c r="G48" s="4">
        <v>0</v>
      </c>
      <c r="H48" s="5">
        <v>0</v>
      </c>
      <c r="I48" s="4">
        <v>0</v>
      </c>
      <c r="J48" s="5">
        <v>0</v>
      </c>
      <c r="K48" s="5">
        <v>71</v>
      </c>
      <c r="L48" s="5">
        <v>1</v>
      </c>
      <c r="M48" s="5">
        <v>2</v>
      </c>
      <c r="N48" s="5">
        <v>58</v>
      </c>
    </row>
    <row r="49" spans="1:14">
      <c r="A49" s="4">
        <v>48</v>
      </c>
      <c r="B49" s="4" t="s">
        <v>17</v>
      </c>
      <c r="C49" s="4" t="s">
        <v>471</v>
      </c>
      <c r="D49" s="4" t="s">
        <v>174</v>
      </c>
      <c r="E49" s="4" t="s">
        <v>867</v>
      </c>
      <c r="F49" s="5">
        <v>0</v>
      </c>
      <c r="G49" s="4">
        <v>2</v>
      </c>
      <c r="H49" s="5">
        <v>0</v>
      </c>
      <c r="I49" s="4">
        <v>0</v>
      </c>
      <c r="J49" s="5">
        <v>0</v>
      </c>
      <c r="K49" s="5">
        <v>27</v>
      </c>
      <c r="L49" s="5">
        <v>1</v>
      </c>
      <c r="M49" s="5">
        <v>1</v>
      </c>
      <c r="N49" s="5">
        <v>18</v>
      </c>
    </row>
    <row r="50" spans="1:14">
      <c r="A50" s="4">
        <v>49</v>
      </c>
      <c r="B50" s="4" t="s">
        <v>18</v>
      </c>
      <c r="C50" s="4" t="s">
        <v>868</v>
      </c>
      <c r="D50" s="4" t="s">
        <v>175</v>
      </c>
      <c r="E50" s="4" t="s">
        <v>869</v>
      </c>
      <c r="F50" s="5">
        <v>0</v>
      </c>
      <c r="G50" s="4">
        <v>20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</row>
    <row r="51" spans="1:14">
      <c r="A51" s="4">
        <v>50</v>
      </c>
      <c r="B51" s="4" t="s">
        <v>18</v>
      </c>
      <c r="C51" s="4" t="s">
        <v>868</v>
      </c>
      <c r="D51" s="4" t="s">
        <v>176</v>
      </c>
      <c r="E51" s="4" t="s">
        <v>472</v>
      </c>
      <c r="F51" s="5">
        <v>0</v>
      </c>
      <c r="G51" s="4">
        <v>7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1:14">
      <c r="A52" s="4">
        <v>51</v>
      </c>
      <c r="B52" s="4" t="s">
        <v>18</v>
      </c>
      <c r="C52" s="4" t="s">
        <v>868</v>
      </c>
      <c r="D52" s="4" t="s">
        <v>409</v>
      </c>
      <c r="E52" s="4" t="s">
        <v>870</v>
      </c>
      <c r="F52" s="5">
        <v>0</v>
      </c>
      <c r="G52" s="4">
        <v>203</v>
      </c>
      <c r="H52" s="5">
        <v>0</v>
      </c>
      <c r="I52" s="4">
        <v>0</v>
      </c>
      <c r="J52" s="5">
        <v>0</v>
      </c>
      <c r="K52" s="5">
        <v>15</v>
      </c>
      <c r="L52" s="5">
        <v>4</v>
      </c>
      <c r="M52" s="5">
        <v>0</v>
      </c>
      <c r="N52" s="5">
        <v>6</v>
      </c>
    </row>
    <row r="53" spans="1:14">
      <c r="A53" s="4">
        <v>52</v>
      </c>
      <c r="B53" s="4" t="s">
        <v>18</v>
      </c>
      <c r="C53" s="4" t="s">
        <v>868</v>
      </c>
      <c r="D53" s="4" t="s">
        <v>410</v>
      </c>
      <c r="E53" s="4" t="s">
        <v>732</v>
      </c>
      <c r="F53" s="5">
        <v>0</v>
      </c>
      <c r="G53" s="4">
        <v>68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1:14">
      <c r="A54" s="4">
        <v>53</v>
      </c>
      <c r="B54" s="4" t="s">
        <v>18</v>
      </c>
      <c r="C54" s="4" t="s">
        <v>868</v>
      </c>
      <c r="D54" s="4" t="s">
        <v>411</v>
      </c>
      <c r="E54" s="4" t="s">
        <v>871</v>
      </c>
      <c r="F54" s="5">
        <v>0</v>
      </c>
      <c r="G54" s="4">
        <v>197</v>
      </c>
      <c r="H54" s="5">
        <v>0</v>
      </c>
      <c r="I54" s="4">
        <v>0</v>
      </c>
      <c r="J54" s="5">
        <v>0</v>
      </c>
      <c r="K54" s="5">
        <v>4</v>
      </c>
      <c r="L54" s="5">
        <v>5</v>
      </c>
      <c r="M54" s="5">
        <v>0</v>
      </c>
      <c r="N54" s="5">
        <v>2</v>
      </c>
    </row>
    <row r="55" spans="1:14">
      <c r="A55" s="4">
        <v>54</v>
      </c>
      <c r="B55" s="4" t="s">
        <v>18</v>
      </c>
      <c r="C55" s="4" t="s">
        <v>868</v>
      </c>
      <c r="D55" s="4" t="s">
        <v>412</v>
      </c>
      <c r="E55" s="4" t="s">
        <v>872</v>
      </c>
      <c r="F55" s="5">
        <v>0</v>
      </c>
      <c r="G55" s="4">
        <v>85</v>
      </c>
      <c r="H55" s="5">
        <v>0</v>
      </c>
      <c r="I55" s="4">
        <v>0</v>
      </c>
      <c r="J55" s="5">
        <v>0</v>
      </c>
      <c r="K55" s="5">
        <v>6</v>
      </c>
      <c r="L55" s="5">
        <v>2</v>
      </c>
      <c r="M55" s="5">
        <v>0</v>
      </c>
      <c r="N55" s="5">
        <v>4</v>
      </c>
    </row>
    <row r="56" spans="1:14">
      <c r="A56" s="4">
        <v>55</v>
      </c>
      <c r="B56" s="4" t="s">
        <v>18</v>
      </c>
      <c r="C56" s="4" t="s">
        <v>868</v>
      </c>
      <c r="D56" s="4" t="s">
        <v>413</v>
      </c>
      <c r="E56" s="4" t="s">
        <v>872</v>
      </c>
      <c r="F56" s="5">
        <v>0</v>
      </c>
      <c r="G56" s="4">
        <v>26</v>
      </c>
      <c r="H56" s="5">
        <v>0</v>
      </c>
      <c r="I56" s="4">
        <v>0</v>
      </c>
      <c r="J56" s="5">
        <v>0</v>
      </c>
      <c r="K56" s="5">
        <v>2</v>
      </c>
      <c r="L56" s="5">
        <v>0</v>
      </c>
      <c r="M56" s="5">
        <v>0</v>
      </c>
      <c r="N56" s="5">
        <v>0</v>
      </c>
    </row>
    <row r="57" spans="1:14">
      <c r="A57" s="4">
        <v>56</v>
      </c>
      <c r="B57" s="4" t="s">
        <v>18</v>
      </c>
      <c r="C57" s="4" t="s">
        <v>868</v>
      </c>
      <c r="D57" s="4" t="s">
        <v>414</v>
      </c>
      <c r="E57" s="4" t="s">
        <v>733</v>
      </c>
      <c r="F57" s="5">
        <v>0</v>
      </c>
      <c r="G57" s="4">
        <v>68</v>
      </c>
      <c r="H57" s="5">
        <v>0</v>
      </c>
      <c r="I57" s="4">
        <v>0</v>
      </c>
      <c r="J57" s="5">
        <v>0</v>
      </c>
      <c r="K57" s="5">
        <v>1</v>
      </c>
      <c r="L57" s="5">
        <v>0</v>
      </c>
      <c r="M57" s="5">
        <v>0</v>
      </c>
      <c r="N57" s="5">
        <v>0</v>
      </c>
    </row>
    <row r="58" spans="1:14">
      <c r="A58" s="4">
        <v>57</v>
      </c>
      <c r="B58" s="4" t="s">
        <v>18</v>
      </c>
      <c r="C58" s="4" t="s">
        <v>868</v>
      </c>
      <c r="D58" s="4" t="s">
        <v>415</v>
      </c>
      <c r="E58" s="4" t="s">
        <v>870</v>
      </c>
      <c r="F58" s="5">
        <v>0</v>
      </c>
      <c r="G58" s="4">
        <v>65</v>
      </c>
      <c r="H58" s="5">
        <v>0</v>
      </c>
      <c r="I58" s="4">
        <v>0</v>
      </c>
      <c r="J58" s="5">
        <v>0</v>
      </c>
      <c r="K58" s="5">
        <v>2</v>
      </c>
      <c r="L58" s="5">
        <v>2</v>
      </c>
      <c r="M58" s="5">
        <v>0</v>
      </c>
      <c r="N58" s="5">
        <v>0</v>
      </c>
    </row>
    <row r="59" spans="1:14">
      <c r="A59" s="4">
        <v>58</v>
      </c>
      <c r="B59" s="4" t="s">
        <v>18</v>
      </c>
      <c r="C59" s="4" t="s">
        <v>868</v>
      </c>
      <c r="D59" s="4" t="s">
        <v>416</v>
      </c>
      <c r="E59" s="4" t="s">
        <v>734</v>
      </c>
      <c r="F59" s="5">
        <v>0</v>
      </c>
      <c r="G59" s="4">
        <v>71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</row>
    <row r="60" spans="1:14">
      <c r="A60" s="4">
        <v>59</v>
      </c>
      <c r="B60" s="4" t="s">
        <v>18</v>
      </c>
      <c r="C60" s="4" t="s">
        <v>868</v>
      </c>
      <c r="D60" s="4" t="s">
        <v>417</v>
      </c>
      <c r="E60" s="4" t="s">
        <v>735</v>
      </c>
      <c r="F60" s="5">
        <v>0</v>
      </c>
      <c r="G60" s="4">
        <v>161</v>
      </c>
      <c r="H60" s="5">
        <v>0</v>
      </c>
      <c r="I60" s="4">
        <v>0</v>
      </c>
      <c r="J60" s="5">
        <v>0</v>
      </c>
      <c r="K60" s="5">
        <v>1</v>
      </c>
      <c r="L60" s="5">
        <v>1</v>
      </c>
      <c r="M60" s="5">
        <v>0</v>
      </c>
      <c r="N60" s="5">
        <v>1</v>
      </c>
    </row>
    <row r="61" spans="1:14">
      <c r="A61" s="4">
        <v>60</v>
      </c>
      <c r="B61" s="4" t="s">
        <v>18</v>
      </c>
      <c r="C61" s="4" t="s">
        <v>868</v>
      </c>
      <c r="D61" s="4" t="s">
        <v>418</v>
      </c>
      <c r="E61" s="4" t="s">
        <v>736</v>
      </c>
      <c r="F61" s="5">
        <v>0</v>
      </c>
      <c r="G61" s="4">
        <v>101</v>
      </c>
      <c r="H61" s="5">
        <v>0</v>
      </c>
      <c r="I61" s="4">
        <v>0</v>
      </c>
      <c r="J61" s="5">
        <v>0</v>
      </c>
      <c r="K61" s="5">
        <v>1</v>
      </c>
      <c r="L61" s="5">
        <v>1</v>
      </c>
      <c r="M61" s="5">
        <v>0</v>
      </c>
      <c r="N61" s="5">
        <v>0</v>
      </c>
    </row>
    <row r="62" spans="1:14">
      <c r="A62" s="4">
        <v>61</v>
      </c>
      <c r="B62" s="4" t="s">
        <v>18</v>
      </c>
      <c r="C62" s="4" t="s">
        <v>868</v>
      </c>
      <c r="D62" s="4" t="s">
        <v>419</v>
      </c>
      <c r="E62" s="4" t="s">
        <v>737</v>
      </c>
      <c r="F62" s="5">
        <v>0</v>
      </c>
      <c r="G62" s="4">
        <v>64</v>
      </c>
      <c r="H62" s="5">
        <v>0</v>
      </c>
      <c r="I62" s="4">
        <v>0</v>
      </c>
      <c r="J62" s="5">
        <v>0</v>
      </c>
      <c r="K62" s="5">
        <v>1</v>
      </c>
      <c r="L62" s="5">
        <v>0</v>
      </c>
      <c r="M62" s="5">
        <v>0</v>
      </c>
      <c r="N62" s="5">
        <v>0</v>
      </c>
    </row>
    <row r="63" spans="1:14">
      <c r="A63" s="4">
        <v>62</v>
      </c>
      <c r="B63" s="4" t="s">
        <v>18</v>
      </c>
      <c r="C63" s="4" t="s">
        <v>868</v>
      </c>
      <c r="D63" s="4" t="s">
        <v>420</v>
      </c>
      <c r="E63" s="4" t="s">
        <v>738</v>
      </c>
      <c r="F63" s="5">
        <v>0</v>
      </c>
      <c r="G63" s="4">
        <v>243</v>
      </c>
      <c r="H63" s="5">
        <v>0</v>
      </c>
      <c r="I63" s="4">
        <v>0</v>
      </c>
      <c r="J63" s="5">
        <v>0</v>
      </c>
      <c r="K63" s="5">
        <v>0</v>
      </c>
      <c r="L63" s="5">
        <v>1</v>
      </c>
      <c r="M63" s="5">
        <v>0</v>
      </c>
      <c r="N63" s="5">
        <v>0</v>
      </c>
    </row>
    <row r="64" spans="1:14">
      <c r="A64" s="4">
        <v>63</v>
      </c>
      <c r="B64" s="4" t="s">
        <v>18</v>
      </c>
      <c r="C64" s="4" t="s">
        <v>868</v>
      </c>
      <c r="D64" s="4" t="s">
        <v>421</v>
      </c>
      <c r="E64" s="4" t="s">
        <v>871</v>
      </c>
      <c r="F64" s="5">
        <v>0</v>
      </c>
      <c r="G64" s="4">
        <v>76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5">
        <v>0</v>
      </c>
      <c r="N64" s="5">
        <v>0</v>
      </c>
    </row>
    <row r="65" spans="1:14">
      <c r="A65" s="4">
        <v>64</v>
      </c>
      <c r="B65" s="4" t="s">
        <v>18</v>
      </c>
      <c r="C65" s="4" t="s">
        <v>868</v>
      </c>
      <c r="D65" s="4" t="s">
        <v>424</v>
      </c>
      <c r="E65" s="4" t="s">
        <v>741</v>
      </c>
      <c r="F65" s="5">
        <v>0</v>
      </c>
      <c r="G65" s="4">
        <v>186</v>
      </c>
      <c r="H65" s="5">
        <v>0</v>
      </c>
      <c r="I65" s="4">
        <v>0</v>
      </c>
      <c r="J65" s="5">
        <v>0</v>
      </c>
      <c r="K65" s="5">
        <v>0</v>
      </c>
      <c r="L65" s="5">
        <v>2</v>
      </c>
      <c r="M65" s="5">
        <v>0</v>
      </c>
      <c r="N65" s="5">
        <v>0</v>
      </c>
    </row>
    <row r="66" spans="1:14">
      <c r="A66" s="4">
        <v>65</v>
      </c>
      <c r="B66" s="4" t="s">
        <v>18</v>
      </c>
      <c r="C66" s="4" t="s">
        <v>868</v>
      </c>
      <c r="D66" s="4" t="s">
        <v>742</v>
      </c>
      <c r="E66" s="4" t="s">
        <v>872</v>
      </c>
      <c r="F66" s="5">
        <v>0</v>
      </c>
      <c r="G66" s="4">
        <v>66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</row>
    <row r="67" spans="1:14">
      <c r="A67" s="4">
        <v>66</v>
      </c>
      <c r="B67" s="4" t="s">
        <v>18</v>
      </c>
      <c r="C67" s="4" t="s">
        <v>868</v>
      </c>
      <c r="D67" s="4" t="s">
        <v>743</v>
      </c>
      <c r="E67" s="4" t="s">
        <v>873</v>
      </c>
      <c r="F67" s="5">
        <v>0</v>
      </c>
      <c r="G67" s="4">
        <v>33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</row>
    <row r="68" spans="1:14">
      <c r="A68" s="4">
        <v>67</v>
      </c>
      <c r="B68" s="4" t="s">
        <v>18</v>
      </c>
      <c r="C68" s="4" t="s">
        <v>868</v>
      </c>
      <c r="D68" s="4" t="s">
        <v>744</v>
      </c>
      <c r="E68" s="4" t="s">
        <v>874</v>
      </c>
      <c r="F68" s="5">
        <v>0</v>
      </c>
      <c r="G68" s="4">
        <v>91</v>
      </c>
      <c r="H68" s="5">
        <v>0</v>
      </c>
      <c r="I68" s="4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</row>
    <row r="69" spans="1:14">
      <c r="A69" s="4">
        <v>68</v>
      </c>
      <c r="B69" s="4" t="s">
        <v>18</v>
      </c>
      <c r="C69" s="4" t="s">
        <v>868</v>
      </c>
      <c r="D69" s="4" t="s">
        <v>745</v>
      </c>
      <c r="E69" s="4" t="s">
        <v>746</v>
      </c>
      <c r="F69" s="5">
        <v>0</v>
      </c>
      <c r="G69" s="4">
        <v>42</v>
      </c>
      <c r="H69" s="5">
        <v>0</v>
      </c>
      <c r="I69" s="4">
        <v>0</v>
      </c>
      <c r="J69" s="5">
        <v>0</v>
      </c>
      <c r="K69" s="5">
        <v>26</v>
      </c>
      <c r="L69" s="5">
        <v>1</v>
      </c>
      <c r="M69" s="5">
        <v>0</v>
      </c>
      <c r="N69" s="5">
        <v>18</v>
      </c>
    </row>
    <row r="70" spans="1:14">
      <c r="A70" s="4">
        <v>69</v>
      </c>
      <c r="B70" s="4" t="s">
        <v>18</v>
      </c>
      <c r="C70" s="4" t="s">
        <v>868</v>
      </c>
      <c r="D70" s="4" t="s">
        <v>747</v>
      </c>
      <c r="E70" s="4" t="s">
        <v>748</v>
      </c>
      <c r="F70" s="5">
        <v>0</v>
      </c>
      <c r="G70" s="4">
        <v>13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</row>
    <row r="71" spans="1:14">
      <c r="A71" s="4">
        <v>70</v>
      </c>
      <c r="B71" s="4" t="s">
        <v>18</v>
      </c>
      <c r="C71" s="4" t="s">
        <v>868</v>
      </c>
      <c r="D71" s="4" t="s">
        <v>749</v>
      </c>
      <c r="E71" s="4" t="s">
        <v>750</v>
      </c>
      <c r="F71" s="5">
        <v>0</v>
      </c>
      <c r="G71" s="4">
        <v>67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</row>
    <row r="72" spans="1:14">
      <c r="A72" s="4">
        <v>71</v>
      </c>
      <c r="B72" s="4" t="s">
        <v>18</v>
      </c>
      <c r="C72" s="4" t="s">
        <v>868</v>
      </c>
      <c r="D72" s="4" t="s">
        <v>751</v>
      </c>
      <c r="E72" s="4" t="s">
        <v>752</v>
      </c>
      <c r="F72" s="5">
        <v>0</v>
      </c>
      <c r="G72" s="4">
        <v>68</v>
      </c>
      <c r="H72" s="5">
        <v>0</v>
      </c>
      <c r="I72" s="4">
        <v>0</v>
      </c>
      <c r="J72" s="5">
        <v>0</v>
      </c>
      <c r="K72" s="5">
        <v>2</v>
      </c>
      <c r="L72" s="5">
        <v>0</v>
      </c>
      <c r="M72" s="5">
        <v>0</v>
      </c>
      <c r="N72" s="5">
        <v>0</v>
      </c>
    </row>
    <row r="73" spans="1:14">
      <c r="A73" s="4">
        <v>72</v>
      </c>
      <c r="B73" s="4" t="s">
        <v>18</v>
      </c>
      <c r="C73" s="4" t="s">
        <v>868</v>
      </c>
      <c r="D73" s="4" t="s">
        <v>753</v>
      </c>
      <c r="E73" s="4" t="s">
        <v>754</v>
      </c>
      <c r="F73" s="5">
        <v>0</v>
      </c>
      <c r="G73" s="4">
        <v>186</v>
      </c>
      <c r="H73" s="5">
        <v>0</v>
      </c>
      <c r="I73" s="4">
        <v>0</v>
      </c>
      <c r="J73" s="5">
        <v>0</v>
      </c>
      <c r="K73" s="5">
        <v>3</v>
      </c>
      <c r="L73" s="5">
        <v>3</v>
      </c>
      <c r="M73" s="5">
        <v>0</v>
      </c>
      <c r="N73" s="5">
        <v>1</v>
      </c>
    </row>
    <row r="74" spans="1:14">
      <c r="A74" s="4">
        <v>73</v>
      </c>
      <c r="B74" s="4" t="s">
        <v>18</v>
      </c>
      <c r="C74" s="4" t="s">
        <v>868</v>
      </c>
      <c r="D74" s="4" t="s">
        <v>755</v>
      </c>
      <c r="E74" s="4" t="s">
        <v>870</v>
      </c>
      <c r="F74" s="5">
        <v>0</v>
      </c>
      <c r="G74" s="4">
        <v>59</v>
      </c>
      <c r="H74" s="5">
        <v>0</v>
      </c>
      <c r="I74" s="4">
        <v>0</v>
      </c>
      <c r="J74" s="5">
        <v>0</v>
      </c>
      <c r="K74" s="5">
        <v>0</v>
      </c>
      <c r="L74" s="5">
        <v>1</v>
      </c>
      <c r="M74" s="5">
        <v>0</v>
      </c>
      <c r="N74" s="5">
        <v>0</v>
      </c>
    </row>
    <row r="75" spans="1:14">
      <c r="A75" s="4">
        <v>74</v>
      </c>
      <c r="B75" s="4" t="s">
        <v>18</v>
      </c>
      <c r="C75" s="4" t="s">
        <v>868</v>
      </c>
      <c r="D75" s="4" t="s">
        <v>756</v>
      </c>
      <c r="E75" s="4" t="s">
        <v>757</v>
      </c>
      <c r="F75" s="5">
        <v>0</v>
      </c>
      <c r="G75" s="4">
        <v>95</v>
      </c>
      <c r="H75" s="5">
        <v>0</v>
      </c>
      <c r="I75" s="4">
        <v>0</v>
      </c>
      <c r="J75" s="5">
        <v>0</v>
      </c>
      <c r="K75" s="5">
        <v>2</v>
      </c>
      <c r="L75" s="5">
        <v>3</v>
      </c>
      <c r="M75" s="5">
        <v>0</v>
      </c>
      <c r="N75" s="5">
        <v>0</v>
      </c>
    </row>
    <row r="76" spans="1:14">
      <c r="A76" s="4">
        <v>75</v>
      </c>
      <c r="B76" s="4" t="s">
        <v>18</v>
      </c>
      <c r="C76" s="4" t="s">
        <v>868</v>
      </c>
      <c r="D76" s="4" t="s">
        <v>758</v>
      </c>
      <c r="E76" s="4" t="s">
        <v>759</v>
      </c>
      <c r="F76" s="5">
        <v>0</v>
      </c>
      <c r="G76" s="4">
        <v>102</v>
      </c>
      <c r="H76" s="5">
        <v>0</v>
      </c>
      <c r="I76" s="4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</row>
    <row r="77" spans="1:14">
      <c r="A77" s="4">
        <v>76</v>
      </c>
      <c r="B77" s="4" t="s">
        <v>18</v>
      </c>
      <c r="C77" s="4" t="s">
        <v>868</v>
      </c>
      <c r="D77" s="4" t="s">
        <v>760</v>
      </c>
      <c r="E77" s="4" t="s">
        <v>761</v>
      </c>
      <c r="F77" s="5">
        <v>0</v>
      </c>
      <c r="G77" s="4">
        <v>30</v>
      </c>
      <c r="H77" s="5">
        <v>0</v>
      </c>
      <c r="I77" s="4">
        <v>0</v>
      </c>
      <c r="J77" s="5">
        <v>0</v>
      </c>
      <c r="K77" s="5">
        <v>0</v>
      </c>
      <c r="L77" s="5">
        <v>2</v>
      </c>
      <c r="M77" s="5">
        <v>0</v>
      </c>
      <c r="N77" s="5">
        <v>0</v>
      </c>
    </row>
    <row r="78" spans="1:14">
      <c r="A78" s="4">
        <v>77</v>
      </c>
      <c r="B78" s="7" t="s">
        <v>18</v>
      </c>
      <c r="C78" s="4" t="s">
        <v>868</v>
      </c>
      <c r="D78" s="7" t="s">
        <v>771</v>
      </c>
      <c r="E78" s="4" t="s">
        <v>772</v>
      </c>
      <c r="F78" s="5">
        <v>0</v>
      </c>
      <c r="G78" s="4">
        <v>29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</row>
    <row r="79" spans="1:14">
      <c r="A79" s="4">
        <v>78</v>
      </c>
      <c r="B79" s="7" t="s">
        <v>18</v>
      </c>
      <c r="C79" s="4" t="s">
        <v>868</v>
      </c>
      <c r="D79" s="7" t="s">
        <v>773</v>
      </c>
      <c r="E79" s="4" t="s">
        <v>774</v>
      </c>
      <c r="F79" s="5">
        <v>0</v>
      </c>
      <c r="G79" s="4">
        <v>55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</row>
    <row r="80" spans="1:14">
      <c r="A80" s="4">
        <v>79</v>
      </c>
      <c r="B80" s="7" t="s">
        <v>18</v>
      </c>
      <c r="C80" s="4" t="s">
        <v>868</v>
      </c>
      <c r="D80" s="7" t="s">
        <v>775</v>
      </c>
      <c r="E80" s="4" t="s">
        <v>776</v>
      </c>
      <c r="F80" s="5">
        <v>0</v>
      </c>
      <c r="G80" s="4">
        <v>106</v>
      </c>
      <c r="H80" s="5">
        <v>0</v>
      </c>
      <c r="I80" s="4">
        <v>0</v>
      </c>
      <c r="J80" s="5">
        <v>0</v>
      </c>
      <c r="K80" s="5">
        <v>0</v>
      </c>
      <c r="L80" s="5">
        <v>1</v>
      </c>
      <c r="M80" s="5">
        <v>0</v>
      </c>
      <c r="N80" s="5">
        <v>0</v>
      </c>
    </row>
    <row r="81" spans="1:14">
      <c r="A81" s="4">
        <v>80</v>
      </c>
      <c r="B81" s="7" t="s">
        <v>18</v>
      </c>
      <c r="C81" s="4" t="s">
        <v>868</v>
      </c>
      <c r="D81" s="7" t="s">
        <v>777</v>
      </c>
      <c r="E81" s="4" t="s">
        <v>778</v>
      </c>
      <c r="F81" s="5">
        <v>0</v>
      </c>
      <c r="G81" s="4">
        <v>65</v>
      </c>
      <c r="H81" s="5">
        <v>0</v>
      </c>
      <c r="I81" s="4">
        <v>0</v>
      </c>
      <c r="J81" s="5">
        <v>0</v>
      </c>
      <c r="K81" s="5">
        <v>2</v>
      </c>
      <c r="L81" s="5">
        <v>0</v>
      </c>
      <c r="M81" s="5">
        <v>0</v>
      </c>
      <c r="N81" s="5">
        <v>1</v>
      </c>
    </row>
    <row r="82" spans="1:14">
      <c r="A82" s="4">
        <v>81</v>
      </c>
      <c r="B82" s="6" t="s">
        <v>18</v>
      </c>
      <c r="C82" s="4" t="s">
        <v>868</v>
      </c>
      <c r="D82" s="6" t="s">
        <v>797</v>
      </c>
      <c r="E82" s="4" t="s">
        <v>809</v>
      </c>
      <c r="F82" s="5">
        <v>0</v>
      </c>
      <c r="G82" s="4">
        <v>113</v>
      </c>
      <c r="H82" s="5">
        <v>0</v>
      </c>
      <c r="I82" s="4">
        <v>0</v>
      </c>
      <c r="J82" s="5">
        <v>0</v>
      </c>
      <c r="K82" s="5">
        <v>0</v>
      </c>
      <c r="L82" s="5">
        <v>1</v>
      </c>
      <c r="M82" s="5">
        <v>0</v>
      </c>
      <c r="N82" s="5">
        <v>0</v>
      </c>
    </row>
    <row r="83" spans="1:14">
      <c r="A83" s="4">
        <v>82</v>
      </c>
      <c r="B83" s="4" t="s">
        <v>19</v>
      </c>
      <c r="C83" s="4" t="s">
        <v>473</v>
      </c>
      <c r="D83" s="4" t="s">
        <v>177</v>
      </c>
      <c r="E83" s="4" t="s">
        <v>474</v>
      </c>
      <c r="F83" s="5">
        <v>0</v>
      </c>
      <c r="G83" s="4">
        <v>293</v>
      </c>
      <c r="H83" s="5">
        <v>0</v>
      </c>
      <c r="I83" s="4">
        <v>0</v>
      </c>
      <c r="J83" s="5">
        <v>0</v>
      </c>
      <c r="K83" s="5">
        <v>3258</v>
      </c>
      <c r="L83" s="5">
        <v>300</v>
      </c>
      <c r="M83" s="5">
        <v>139</v>
      </c>
      <c r="N83" s="5">
        <v>1305</v>
      </c>
    </row>
    <row r="84" spans="1:14">
      <c r="A84" s="4">
        <v>83</v>
      </c>
      <c r="B84" s="4" t="s">
        <v>20</v>
      </c>
      <c r="C84" s="4" t="s">
        <v>475</v>
      </c>
      <c r="D84" s="4" t="s">
        <v>178</v>
      </c>
      <c r="E84" s="4" t="s">
        <v>476</v>
      </c>
      <c r="F84" s="5">
        <v>0</v>
      </c>
      <c r="G84" s="4">
        <v>1</v>
      </c>
      <c r="H84" s="5">
        <v>0</v>
      </c>
      <c r="I84" s="4">
        <v>0</v>
      </c>
      <c r="J84" s="5">
        <v>0</v>
      </c>
      <c r="K84" s="5">
        <v>28</v>
      </c>
      <c r="L84" s="5">
        <v>1</v>
      </c>
      <c r="M84" s="5">
        <v>1</v>
      </c>
      <c r="N84" s="5">
        <v>15</v>
      </c>
    </row>
    <row r="85" spans="1:14">
      <c r="A85" s="4">
        <v>84</v>
      </c>
      <c r="B85" s="4" t="s">
        <v>21</v>
      </c>
      <c r="C85" s="4" t="s">
        <v>477</v>
      </c>
      <c r="D85" s="4" t="s">
        <v>179</v>
      </c>
      <c r="E85" s="4" t="s">
        <v>478</v>
      </c>
      <c r="F85" s="5">
        <v>0</v>
      </c>
      <c r="G85" s="4">
        <v>0</v>
      </c>
      <c r="H85" s="5">
        <v>0</v>
      </c>
      <c r="I85" s="4">
        <v>0</v>
      </c>
      <c r="J85" s="5">
        <v>0</v>
      </c>
      <c r="K85" s="5">
        <v>26</v>
      </c>
      <c r="L85" s="5">
        <v>0</v>
      </c>
      <c r="M85" s="5">
        <v>0</v>
      </c>
      <c r="N85" s="5">
        <v>17</v>
      </c>
    </row>
    <row r="86" spans="1:14">
      <c r="A86" s="4">
        <v>85</v>
      </c>
      <c r="B86" s="4" t="s">
        <v>22</v>
      </c>
      <c r="C86" s="4" t="s">
        <v>479</v>
      </c>
      <c r="D86" s="4" t="s">
        <v>180</v>
      </c>
      <c r="E86" s="4" t="s">
        <v>480</v>
      </c>
      <c r="F86" s="5">
        <v>0</v>
      </c>
      <c r="G86" s="4">
        <v>781</v>
      </c>
      <c r="H86" s="5">
        <v>0</v>
      </c>
      <c r="I86" s="4">
        <v>0</v>
      </c>
      <c r="J86" s="5">
        <v>0</v>
      </c>
      <c r="K86" s="5">
        <v>11831</v>
      </c>
      <c r="L86" s="5">
        <v>1249</v>
      </c>
      <c r="M86" s="5">
        <v>513</v>
      </c>
      <c r="N86" s="5">
        <v>4593</v>
      </c>
    </row>
    <row r="87" spans="1:14">
      <c r="A87" s="4">
        <v>86</v>
      </c>
      <c r="B87" s="7" t="s">
        <v>22</v>
      </c>
      <c r="C87" s="4" t="s">
        <v>479</v>
      </c>
      <c r="D87" s="7" t="s">
        <v>779</v>
      </c>
      <c r="E87" s="4" t="s">
        <v>780</v>
      </c>
      <c r="F87" s="5">
        <v>0</v>
      </c>
      <c r="G87" s="4">
        <v>20</v>
      </c>
      <c r="H87" s="5">
        <v>0</v>
      </c>
      <c r="I87" s="4">
        <v>0</v>
      </c>
      <c r="J87" s="5">
        <v>0</v>
      </c>
      <c r="K87" s="5">
        <v>744</v>
      </c>
      <c r="L87" s="5">
        <v>20</v>
      </c>
      <c r="M87" s="5">
        <v>17</v>
      </c>
      <c r="N87" s="5">
        <v>382</v>
      </c>
    </row>
    <row r="88" spans="1:14">
      <c r="A88" s="4">
        <v>87</v>
      </c>
      <c r="B88" s="4" t="s">
        <v>23</v>
      </c>
      <c r="C88" s="4" t="s">
        <v>481</v>
      </c>
      <c r="D88" s="4" t="s">
        <v>181</v>
      </c>
      <c r="E88" s="4" t="s">
        <v>875</v>
      </c>
      <c r="F88" s="5">
        <v>0</v>
      </c>
      <c r="G88" s="4">
        <v>9</v>
      </c>
      <c r="H88" s="5">
        <v>0</v>
      </c>
      <c r="I88" s="4">
        <v>0</v>
      </c>
      <c r="J88" s="5">
        <v>0</v>
      </c>
      <c r="K88" s="5">
        <v>869</v>
      </c>
      <c r="L88" s="5">
        <v>37</v>
      </c>
      <c r="M88" s="5">
        <v>51</v>
      </c>
      <c r="N88" s="5">
        <v>373</v>
      </c>
    </row>
    <row r="89" spans="1:14">
      <c r="A89" s="4">
        <v>88</v>
      </c>
      <c r="B89" s="4" t="s">
        <v>23</v>
      </c>
      <c r="C89" s="4" t="s">
        <v>481</v>
      </c>
      <c r="D89" s="4" t="s">
        <v>182</v>
      </c>
      <c r="E89" s="4" t="s">
        <v>482</v>
      </c>
      <c r="F89" s="5">
        <v>0</v>
      </c>
      <c r="G89" s="4">
        <v>53</v>
      </c>
      <c r="H89" s="5">
        <v>0</v>
      </c>
      <c r="I89" s="4">
        <v>0</v>
      </c>
      <c r="J89" s="5">
        <v>0</v>
      </c>
      <c r="K89" s="5">
        <v>6205</v>
      </c>
      <c r="L89" s="5">
        <v>73</v>
      </c>
      <c r="M89" s="5">
        <v>337</v>
      </c>
      <c r="N89" s="5">
        <v>2821</v>
      </c>
    </row>
    <row r="90" spans="1:14">
      <c r="A90" s="4">
        <v>89</v>
      </c>
      <c r="B90" s="4" t="s">
        <v>24</v>
      </c>
      <c r="C90" s="4" t="s">
        <v>483</v>
      </c>
      <c r="D90" s="4" t="s">
        <v>183</v>
      </c>
      <c r="E90" s="4" t="s">
        <v>876</v>
      </c>
      <c r="F90" s="5">
        <v>0</v>
      </c>
      <c r="G90" s="4">
        <v>0</v>
      </c>
      <c r="H90" s="5">
        <v>0</v>
      </c>
      <c r="I90" s="4">
        <v>0</v>
      </c>
      <c r="J90" s="5">
        <v>0</v>
      </c>
      <c r="K90" s="5">
        <v>7</v>
      </c>
      <c r="L90" s="5">
        <v>1</v>
      </c>
      <c r="M90" s="5">
        <v>4</v>
      </c>
      <c r="N90" s="5">
        <v>3</v>
      </c>
    </row>
    <row r="91" spans="1:14">
      <c r="A91" s="4">
        <v>90</v>
      </c>
      <c r="B91" s="4" t="s">
        <v>24</v>
      </c>
      <c r="C91" s="4" t="s">
        <v>483</v>
      </c>
      <c r="D91" s="4" t="s">
        <v>184</v>
      </c>
      <c r="E91" s="4" t="s">
        <v>484</v>
      </c>
      <c r="F91" s="5">
        <v>0</v>
      </c>
      <c r="G91" s="4">
        <v>1</v>
      </c>
      <c r="H91" s="5">
        <v>0</v>
      </c>
      <c r="I91" s="4">
        <v>0</v>
      </c>
      <c r="J91" s="5">
        <v>0</v>
      </c>
      <c r="K91" s="5">
        <v>255</v>
      </c>
      <c r="L91" s="5">
        <v>4</v>
      </c>
      <c r="M91" s="5">
        <v>6</v>
      </c>
      <c r="N91" s="5">
        <v>173</v>
      </c>
    </row>
    <row r="92" spans="1:14">
      <c r="A92" s="4">
        <v>91</v>
      </c>
      <c r="B92" s="4" t="s">
        <v>25</v>
      </c>
      <c r="C92" s="4" t="s">
        <v>485</v>
      </c>
      <c r="D92" s="4" t="s">
        <v>185</v>
      </c>
      <c r="E92" s="4" t="s">
        <v>486</v>
      </c>
      <c r="F92" s="5">
        <v>0</v>
      </c>
      <c r="G92" s="4">
        <v>184</v>
      </c>
      <c r="H92" s="5">
        <v>0</v>
      </c>
      <c r="I92" s="4">
        <v>0</v>
      </c>
      <c r="J92" s="5">
        <v>0</v>
      </c>
      <c r="K92" s="5">
        <v>2621</v>
      </c>
      <c r="L92" s="5">
        <v>1356</v>
      </c>
      <c r="M92" s="5">
        <v>202</v>
      </c>
      <c r="N92" s="5">
        <v>1441</v>
      </c>
    </row>
    <row r="93" spans="1:14">
      <c r="A93" s="4">
        <v>92</v>
      </c>
      <c r="B93" s="4" t="s">
        <v>26</v>
      </c>
      <c r="C93" s="4" t="s">
        <v>487</v>
      </c>
      <c r="D93" s="4" t="s">
        <v>186</v>
      </c>
      <c r="E93" s="4" t="s">
        <v>488</v>
      </c>
      <c r="F93" s="5">
        <v>0</v>
      </c>
      <c r="G93" s="4">
        <v>0</v>
      </c>
      <c r="H93" s="5">
        <v>0</v>
      </c>
      <c r="I93" s="4">
        <v>0</v>
      </c>
      <c r="J93" s="5">
        <v>0</v>
      </c>
      <c r="K93" s="5">
        <v>147</v>
      </c>
      <c r="L93" s="5">
        <v>26</v>
      </c>
      <c r="M93" s="5">
        <v>5</v>
      </c>
      <c r="N93" s="5">
        <v>100</v>
      </c>
    </row>
    <row r="94" spans="1:14">
      <c r="A94" s="4">
        <v>93</v>
      </c>
      <c r="B94" s="4" t="s">
        <v>27</v>
      </c>
      <c r="C94" s="4" t="s">
        <v>489</v>
      </c>
      <c r="D94" s="4" t="s">
        <v>187</v>
      </c>
      <c r="E94" s="4" t="s">
        <v>877</v>
      </c>
      <c r="F94" s="5">
        <v>0</v>
      </c>
      <c r="G94" s="4">
        <v>0</v>
      </c>
      <c r="H94" s="5">
        <v>0</v>
      </c>
      <c r="I94" s="4">
        <v>0</v>
      </c>
      <c r="J94" s="5">
        <v>0</v>
      </c>
      <c r="K94" s="5">
        <v>5</v>
      </c>
      <c r="L94" s="5">
        <v>0</v>
      </c>
      <c r="M94" s="5">
        <v>0</v>
      </c>
      <c r="N94" s="5">
        <v>4</v>
      </c>
    </row>
    <row r="95" spans="1:14">
      <c r="A95" s="4">
        <v>94</v>
      </c>
      <c r="B95" s="4" t="s">
        <v>28</v>
      </c>
      <c r="C95" s="4" t="s">
        <v>490</v>
      </c>
      <c r="D95" s="4" t="s">
        <v>188</v>
      </c>
      <c r="E95" s="4" t="s">
        <v>864</v>
      </c>
      <c r="F95" s="5">
        <v>0</v>
      </c>
      <c r="G95" s="4">
        <v>3</v>
      </c>
      <c r="H95" s="5">
        <v>0</v>
      </c>
      <c r="I95" s="4">
        <v>0</v>
      </c>
      <c r="J95" s="5">
        <v>0</v>
      </c>
      <c r="K95" s="5">
        <v>271</v>
      </c>
      <c r="L95" s="5">
        <v>8</v>
      </c>
      <c r="M95" s="5">
        <v>11</v>
      </c>
      <c r="N95" s="5">
        <v>147</v>
      </c>
    </row>
    <row r="96" spans="1:14">
      <c r="A96" s="4">
        <v>95</v>
      </c>
      <c r="B96" s="4" t="s">
        <v>29</v>
      </c>
      <c r="C96" s="4" t="s">
        <v>491</v>
      </c>
      <c r="D96" s="4" t="s">
        <v>189</v>
      </c>
      <c r="E96" s="4" t="s">
        <v>492</v>
      </c>
      <c r="F96" s="5">
        <v>0</v>
      </c>
      <c r="G96" s="4">
        <v>125</v>
      </c>
      <c r="H96" s="5">
        <v>0</v>
      </c>
      <c r="I96" s="4">
        <v>0</v>
      </c>
      <c r="J96" s="5">
        <v>0</v>
      </c>
      <c r="K96" s="5">
        <v>1511</v>
      </c>
      <c r="L96" s="5">
        <v>155</v>
      </c>
      <c r="M96" s="5">
        <v>15</v>
      </c>
      <c r="N96" s="5">
        <v>803</v>
      </c>
    </row>
    <row r="97" spans="1:14">
      <c r="A97" s="4">
        <v>96</v>
      </c>
      <c r="B97" s="4" t="s">
        <v>30</v>
      </c>
      <c r="C97" s="4" t="s">
        <v>493</v>
      </c>
      <c r="D97" s="4" t="s">
        <v>190</v>
      </c>
      <c r="E97" s="4" t="s">
        <v>494</v>
      </c>
      <c r="F97" s="5">
        <v>0</v>
      </c>
      <c r="G97" s="4">
        <v>0</v>
      </c>
      <c r="H97" s="5">
        <v>0</v>
      </c>
      <c r="I97" s="4">
        <v>0</v>
      </c>
      <c r="J97" s="5">
        <v>0</v>
      </c>
      <c r="K97" s="5">
        <v>14</v>
      </c>
      <c r="L97" s="5">
        <v>0</v>
      </c>
      <c r="M97" s="5">
        <v>1</v>
      </c>
      <c r="N97" s="5">
        <v>4</v>
      </c>
    </row>
    <row r="98" spans="1:14">
      <c r="A98" s="4">
        <v>97</v>
      </c>
      <c r="B98" s="4" t="s">
        <v>31</v>
      </c>
      <c r="C98" s="4" t="s">
        <v>495</v>
      </c>
      <c r="D98" s="4" t="s">
        <v>191</v>
      </c>
      <c r="E98" s="4" t="s">
        <v>496</v>
      </c>
      <c r="F98" s="5">
        <v>0</v>
      </c>
      <c r="G98" s="4">
        <v>0</v>
      </c>
      <c r="H98" s="5">
        <v>0</v>
      </c>
      <c r="I98" s="4">
        <v>0</v>
      </c>
      <c r="J98" s="5">
        <v>0</v>
      </c>
      <c r="K98" s="5">
        <v>4</v>
      </c>
      <c r="L98" s="5">
        <v>1</v>
      </c>
      <c r="M98" s="5">
        <v>0</v>
      </c>
      <c r="N98" s="5">
        <v>1</v>
      </c>
    </row>
    <row r="99" spans="1:14">
      <c r="A99" s="4">
        <v>98</v>
      </c>
      <c r="B99" s="4" t="s">
        <v>32</v>
      </c>
      <c r="C99" s="4" t="s">
        <v>497</v>
      </c>
      <c r="D99" s="4" t="s">
        <v>192</v>
      </c>
      <c r="E99" s="4" t="s">
        <v>498</v>
      </c>
      <c r="F99" s="5">
        <v>0</v>
      </c>
      <c r="G99" s="4">
        <v>3</v>
      </c>
      <c r="H99" s="5">
        <v>0</v>
      </c>
      <c r="I99" s="4">
        <v>0</v>
      </c>
      <c r="J99" s="5">
        <v>0</v>
      </c>
      <c r="K99" s="5">
        <v>4</v>
      </c>
      <c r="L99" s="5">
        <v>0</v>
      </c>
      <c r="M99" s="5">
        <v>0</v>
      </c>
      <c r="N99" s="5">
        <v>1</v>
      </c>
    </row>
    <row r="100" spans="1:14">
      <c r="A100" s="4">
        <v>99</v>
      </c>
      <c r="B100" s="4" t="s">
        <v>33</v>
      </c>
      <c r="C100" s="4" t="s">
        <v>499</v>
      </c>
      <c r="D100" s="4" t="s">
        <v>193</v>
      </c>
      <c r="E100" s="4" t="s">
        <v>500</v>
      </c>
      <c r="F100" s="5">
        <v>0</v>
      </c>
      <c r="G100" s="4">
        <v>4</v>
      </c>
      <c r="H100" s="5">
        <v>0</v>
      </c>
      <c r="I100" s="4">
        <v>0</v>
      </c>
      <c r="J100" s="5">
        <v>0</v>
      </c>
      <c r="K100" s="5">
        <v>2</v>
      </c>
      <c r="L100" s="5">
        <v>0</v>
      </c>
      <c r="M100" s="5">
        <v>0</v>
      </c>
      <c r="N100" s="5">
        <v>0</v>
      </c>
    </row>
    <row r="101" spans="1:14">
      <c r="A101" s="4">
        <v>100</v>
      </c>
      <c r="B101" s="4" t="s">
        <v>34</v>
      </c>
      <c r="C101" s="4" t="s">
        <v>501</v>
      </c>
      <c r="D101" s="4" t="s">
        <v>194</v>
      </c>
      <c r="E101" s="4" t="s">
        <v>502</v>
      </c>
      <c r="F101" s="5">
        <v>0</v>
      </c>
      <c r="G101" s="4">
        <v>0</v>
      </c>
      <c r="H101" s="5">
        <v>0</v>
      </c>
      <c r="I101" s="4">
        <v>0</v>
      </c>
      <c r="J101" s="5">
        <v>0</v>
      </c>
      <c r="K101" s="5">
        <v>2</v>
      </c>
      <c r="L101" s="5">
        <v>0</v>
      </c>
      <c r="M101" s="5">
        <v>0</v>
      </c>
      <c r="N101" s="5">
        <v>0</v>
      </c>
    </row>
    <row r="102" spans="1:14">
      <c r="A102" s="4">
        <v>101</v>
      </c>
      <c r="B102" s="4" t="s">
        <v>35</v>
      </c>
      <c r="C102" s="4" t="s">
        <v>503</v>
      </c>
      <c r="D102" s="4" t="s">
        <v>195</v>
      </c>
      <c r="E102" s="4" t="s">
        <v>504</v>
      </c>
      <c r="F102" s="5">
        <v>0</v>
      </c>
      <c r="G102" s="4">
        <v>1</v>
      </c>
      <c r="H102" s="5">
        <v>0</v>
      </c>
      <c r="I102" s="4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</row>
    <row r="103" spans="1:14">
      <c r="A103" s="4">
        <v>102</v>
      </c>
      <c r="B103" s="4" t="s">
        <v>36</v>
      </c>
      <c r="C103" s="4" t="s">
        <v>505</v>
      </c>
      <c r="D103" s="4" t="s">
        <v>196</v>
      </c>
      <c r="E103" s="4" t="s">
        <v>878</v>
      </c>
      <c r="F103" s="5">
        <v>0</v>
      </c>
      <c r="G103" s="4">
        <v>0</v>
      </c>
      <c r="H103" s="5">
        <v>0</v>
      </c>
      <c r="I103" s="4">
        <v>0</v>
      </c>
      <c r="J103" s="5">
        <v>0</v>
      </c>
      <c r="K103" s="5">
        <v>4</v>
      </c>
      <c r="L103" s="5">
        <v>1</v>
      </c>
      <c r="M103" s="5">
        <v>0</v>
      </c>
      <c r="N103" s="5">
        <v>2</v>
      </c>
    </row>
    <row r="104" spans="1:14">
      <c r="A104" s="4">
        <v>103</v>
      </c>
      <c r="B104" s="4" t="s">
        <v>37</v>
      </c>
      <c r="C104" s="4" t="s">
        <v>506</v>
      </c>
      <c r="D104" s="4" t="s">
        <v>197</v>
      </c>
      <c r="E104" s="4" t="s">
        <v>507</v>
      </c>
      <c r="F104" s="5">
        <v>0</v>
      </c>
      <c r="G104" s="4">
        <v>0</v>
      </c>
      <c r="H104" s="5">
        <v>0</v>
      </c>
      <c r="I104" s="4">
        <v>0</v>
      </c>
      <c r="J104" s="5">
        <v>0</v>
      </c>
      <c r="K104" s="5">
        <v>2</v>
      </c>
      <c r="L104" s="5">
        <v>0</v>
      </c>
      <c r="M104" s="5">
        <v>0</v>
      </c>
      <c r="N104" s="5">
        <v>1</v>
      </c>
    </row>
    <row r="105" spans="1:14">
      <c r="A105" s="4">
        <v>104</v>
      </c>
      <c r="B105" s="4" t="s">
        <v>38</v>
      </c>
      <c r="C105" s="4" t="s">
        <v>508</v>
      </c>
      <c r="D105" s="4" t="s">
        <v>198</v>
      </c>
      <c r="E105" s="4" t="s">
        <v>509</v>
      </c>
      <c r="F105" s="5">
        <v>0</v>
      </c>
      <c r="G105" s="4">
        <v>3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</row>
    <row r="106" spans="1:14">
      <c r="A106" s="4">
        <v>105</v>
      </c>
      <c r="B106" s="4" t="s">
        <v>39</v>
      </c>
      <c r="C106" s="4" t="s">
        <v>510</v>
      </c>
      <c r="D106" s="4" t="s">
        <v>199</v>
      </c>
      <c r="E106" s="4" t="s">
        <v>511</v>
      </c>
      <c r="F106" s="5">
        <v>0</v>
      </c>
      <c r="G106" s="4">
        <v>0</v>
      </c>
      <c r="H106" s="5">
        <v>0</v>
      </c>
      <c r="I106" s="4">
        <v>0</v>
      </c>
      <c r="J106" s="5">
        <v>0</v>
      </c>
      <c r="K106" s="5">
        <v>1</v>
      </c>
      <c r="L106" s="5">
        <v>0</v>
      </c>
      <c r="M106" s="5">
        <v>0</v>
      </c>
      <c r="N106" s="5">
        <v>1</v>
      </c>
    </row>
    <row r="107" spans="1:14">
      <c r="A107" s="4">
        <v>106</v>
      </c>
      <c r="B107" s="4" t="s">
        <v>40</v>
      </c>
      <c r="C107" s="4" t="s">
        <v>512</v>
      </c>
      <c r="D107" s="4" t="s">
        <v>200</v>
      </c>
      <c r="E107" s="4" t="s">
        <v>513</v>
      </c>
      <c r="F107" s="5">
        <v>0</v>
      </c>
      <c r="G107" s="4">
        <v>0</v>
      </c>
      <c r="H107" s="5">
        <v>0</v>
      </c>
      <c r="I107" s="4">
        <v>0</v>
      </c>
      <c r="J107" s="5">
        <v>0</v>
      </c>
      <c r="K107" s="5">
        <v>1</v>
      </c>
      <c r="L107" s="5">
        <v>0</v>
      </c>
      <c r="M107" s="5">
        <v>0</v>
      </c>
      <c r="N107" s="5">
        <v>0</v>
      </c>
    </row>
    <row r="108" spans="1:14">
      <c r="A108" s="4">
        <v>107</v>
      </c>
      <c r="B108" s="4" t="s">
        <v>40</v>
      </c>
      <c r="C108" s="4" t="s">
        <v>512</v>
      </c>
      <c r="D108" s="4" t="s">
        <v>201</v>
      </c>
      <c r="E108" s="4" t="s">
        <v>879</v>
      </c>
      <c r="F108" s="5">
        <v>0</v>
      </c>
      <c r="G108" s="4">
        <v>9</v>
      </c>
      <c r="H108" s="5">
        <v>0</v>
      </c>
      <c r="I108" s="4">
        <v>0</v>
      </c>
      <c r="J108" s="5">
        <v>0</v>
      </c>
      <c r="K108" s="5">
        <v>10</v>
      </c>
      <c r="L108" s="5">
        <v>1</v>
      </c>
      <c r="M108" s="5">
        <v>2</v>
      </c>
      <c r="N108" s="5">
        <v>2</v>
      </c>
    </row>
    <row r="109" spans="1:14">
      <c r="A109" s="4">
        <v>108</v>
      </c>
      <c r="B109" s="4" t="s">
        <v>41</v>
      </c>
      <c r="C109" s="4" t="s">
        <v>880</v>
      </c>
      <c r="D109" s="4" t="s">
        <v>202</v>
      </c>
      <c r="E109" s="4" t="s">
        <v>514</v>
      </c>
      <c r="F109" s="5">
        <v>0</v>
      </c>
      <c r="G109" s="4">
        <v>1</v>
      </c>
      <c r="H109" s="5">
        <v>0</v>
      </c>
      <c r="I109" s="4">
        <v>0</v>
      </c>
      <c r="J109" s="5">
        <v>0</v>
      </c>
      <c r="K109" s="5">
        <v>2</v>
      </c>
      <c r="L109" s="5">
        <v>1</v>
      </c>
      <c r="M109" s="5">
        <v>0</v>
      </c>
      <c r="N109" s="5">
        <v>2</v>
      </c>
    </row>
    <row r="110" spans="1:14">
      <c r="A110" s="4">
        <v>109</v>
      </c>
      <c r="B110" s="4" t="s">
        <v>42</v>
      </c>
      <c r="C110" s="4" t="s">
        <v>515</v>
      </c>
      <c r="D110" s="4" t="s">
        <v>203</v>
      </c>
      <c r="E110" s="4" t="s">
        <v>516</v>
      </c>
      <c r="F110" s="5">
        <v>0</v>
      </c>
      <c r="G110" s="4">
        <v>2</v>
      </c>
      <c r="H110" s="5">
        <v>0</v>
      </c>
      <c r="I110" s="4">
        <v>0</v>
      </c>
      <c r="J110" s="5">
        <v>0</v>
      </c>
      <c r="K110" s="5">
        <v>1</v>
      </c>
      <c r="L110" s="5">
        <v>0</v>
      </c>
      <c r="M110" s="5">
        <v>0</v>
      </c>
      <c r="N110" s="5">
        <v>0</v>
      </c>
    </row>
    <row r="111" spans="1:14">
      <c r="A111" s="4">
        <v>110</v>
      </c>
      <c r="B111" s="4" t="s">
        <v>42</v>
      </c>
      <c r="C111" s="4" t="s">
        <v>515</v>
      </c>
      <c r="D111" s="4" t="s">
        <v>204</v>
      </c>
      <c r="E111" s="4" t="s">
        <v>517</v>
      </c>
      <c r="F111" s="5">
        <v>0</v>
      </c>
      <c r="G111" s="4">
        <v>0</v>
      </c>
      <c r="H111" s="5">
        <v>0</v>
      </c>
      <c r="I111" s="4">
        <v>0</v>
      </c>
      <c r="J111" s="5">
        <v>0</v>
      </c>
      <c r="K111" s="5">
        <v>1</v>
      </c>
      <c r="L111" s="5">
        <v>0</v>
      </c>
      <c r="M111" s="5">
        <v>0</v>
      </c>
      <c r="N111" s="5">
        <v>1</v>
      </c>
    </row>
    <row r="112" spans="1:14">
      <c r="A112" s="4">
        <v>111</v>
      </c>
      <c r="B112" s="4" t="s">
        <v>43</v>
      </c>
      <c r="C112" s="4" t="s">
        <v>518</v>
      </c>
      <c r="D112" s="4" t="s">
        <v>205</v>
      </c>
      <c r="E112" s="4" t="s">
        <v>519</v>
      </c>
      <c r="F112" s="5">
        <v>0</v>
      </c>
      <c r="G112" s="4">
        <v>1</v>
      </c>
      <c r="H112" s="5">
        <v>0</v>
      </c>
      <c r="I112" s="4">
        <v>0</v>
      </c>
      <c r="J112" s="5">
        <v>0</v>
      </c>
      <c r="K112" s="5">
        <v>0</v>
      </c>
      <c r="L112" s="5">
        <v>1</v>
      </c>
      <c r="M112" s="5">
        <v>0</v>
      </c>
      <c r="N112" s="5">
        <v>0</v>
      </c>
    </row>
    <row r="113" spans="1:14">
      <c r="A113" s="4">
        <v>112</v>
      </c>
      <c r="B113" s="4" t="s">
        <v>44</v>
      </c>
      <c r="C113" s="4" t="s">
        <v>520</v>
      </c>
      <c r="D113" s="4" t="s">
        <v>206</v>
      </c>
      <c r="E113" s="4" t="s">
        <v>521</v>
      </c>
      <c r="F113" s="5">
        <v>0</v>
      </c>
      <c r="G113" s="4">
        <v>1</v>
      </c>
      <c r="H113" s="5">
        <v>0</v>
      </c>
      <c r="I113" s="4">
        <v>0</v>
      </c>
      <c r="J113" s="5">
        <v>0</v>
      </c>
      <c r="K113" s="5">
        <v>13</v>
      </c>
      <c r="L113" s="5">
        <v>0</v>
      </c>
      <c r="M113" s="5">
        <v>0</v>
      </c>
      <c r="N113" s="5">
        <v>2</v>
      </c>
    </row>
    <row r="114" spans="1:14">
      <c r="A114" s="4">
        <v>113</v>
      </c>
      <c r="B114" s="4" t="s">
        <v>45</v>
      </c>
      <c r="C114" s="4" t="s">
        <v>522</v>
      </c>
      <c r="D114" s="4" t="s">
        <v>207</v>
      </c>
      <c r="E114" s="4" t="s">
        <v>880</v>
      </c>
      <c r="F114" s="5">
        <v>0</v>
      </c>
      <c r="G114" s="4">
        <v>1</v>
      </c>
      <c r="H114" s="5">
        <v>0</v>
      </c>
      <c r="I114" s="4">
        <v>0</v>
      </c>
      <c r="J114" s="5">
        <v>0</v>
      </c>
      <c r="K114" s="5">
        <v>2</v>
      </c>
      <c r="L114" s="5">
        <v>0</v>
      </c>
      <c r="M114" s="5">
        <v>0</v>
      </c>
      <c r="N114" s="5">
        <v>0</v>
      </c>
    </row>
    <row r="115" spans="1:14">
      <c r="A115" s="4">
        <v>114</v>
      </c>
      <c r="B115" s="4" t="s">
        <v>46</v>
      </c>
      <c r="C115" s="4" t="s">
        <v>523</v>
      </c>
      <c r="D115" s="4" t="s">
        <v>208</v>
      </c>
      <c r="E115" s="4" t="s">
        <v>524</v>
      </c>
      <c r="F115" s="5">
        <v>0</v>
      </c>
      <c r="G115" s="4">
        <v>8</v>
      </c>
      <c r="H115" s="5">
        <v>0</v>
      </c>
      <c r="I115" s="4">
        <v>0</v>
      </c>
      <c r="J115" s="5">
        <v>0</v>
      </c>
      <c r="K115" s="5">
        <v>70</v>
      </c>
      <c r="L115" s="5">
        <v>8</v>
      </c>
      <c r="M115" s="5">
        <v>2</v>
      </c>
      <c r="N115" s="5">
        <v>36</v>
      </c>
    </row>
    <row r="116" spans="1:14">
      <c r="A116" s="4">
        <v>115</v>
      </c>
      <c r="B116" s="4" t="s">
        <v>47</v>
      </c>
      <c r="C116" s="4" t="s">
        <v>525</v>
      </c>
      <c r="D116" s="4" t="s">
        <v>209</v>
      </c>
      <c r="E116" s="4" t="s">
        <v>526</v>
      </c>
      <c r="F116" s="5">
        <v>0</v>
      </c>
      <c r="G116" s="4">
        <v>1</v>
      </c>
      <c r="H116" s="5">
        <v>0</v>
      </c>
      <c r="I116" s="4">
        <v>0</v>
      </c>
      <c r="J116" s="5">
        <v>0</v>
      </c>
      <c r="K116" s="5">
        <v>14</v>
      </c>
      <c r="L116" s="5">
        <v>1</v>
      </c>
      <c r="M116" s="5">
        <v>0</v>
      </c>
      <c r="N116" s="5">
        <v>7</v>
      </c>
    </row>
    <row r="117" spans="1:14">
      <c r="A117" s="4">
        <v>116</v>
      </c>
      <c r="B117" s="4" t="s">
        <v>48</v>
      </c>
      <c r="C117" s="4" t="s">
        <v>527</v>
      </c>
      <c r="D117" s="4" t="s">
        <v>210</v>
      </c>
      <c r="E117" s="4" t="s">
        <v>881</v>
      </c>
      <c r="F117" s="5">
        <v>0</v>
      </c>
      <c r="G117" s="4">
        <v>587</v>
      </c>
      <c r="H117" s="5">
        <v>0</v>
      </c>
      <c r="I117" s="4">
        <v>0</v>
      </c>
      <c r="J117" s="5">
        <v>0</v>
      </c>
      <c r="K117" s="5">
        <v>5833</v>
      </c>
      <c r="L117" s="5">
        <v>561</v>
      </c>
      <c r="M117" s="5">
        <v>139</v>
      </c>
      <c r="N117" s="5">
        <v>1877</v>
      </c>
    </row>
    <row r="118" spans="1:14">
      <c r="A118" s="4">
        <v>117</v>
      </c>
      <c r="B118" s="4" t="s">
        <v>49</v>
      </c>
      <c r="C118" s="4" t="s">
        <v>882</v>
      </c>
      <c r="D118" s="4" t="s">
        <v>211</v>
      </c>
      <c r="E118" s="4" t="s">
        <v>444</v>
      </c>
      <c r="F118" s="5">
        <v>0</v>
      </c>
      <c r="G118" s="4">
        <v>8</v>
      </c>
      <c r="H118" s="5">
        <v>0</v>
      </c>
      <c r="I118" s="4">
        <v>0</v>
      </c>
      <c r="J118" s="5">
        <v>0</v>
      </c>
      <c r="K118" s="5">
        <v>48</v>
      </c>
      <c r="L118" s="5">
        <v>20</v>
      </c>
      <c r="M118" s="5">
        <v>1</v>
      </c>
      <c r="N118" s="5">
        <v>25</v>
      </c>
    </row>
    <row r="119" spans="1:14">
      <c r="A119" s="4">
        <v>118</v>
      </c>
      <c r="B119" s="4" t="s">
        <v>50</v>
      </c>
      <c r="C119" s="4" t="s">
        <v>528</v>
      </c>
      <c r="D119" s="4" t="s">
        <v>212</v>
      </c>
      <c r="E119" s="4" t="s">
        <v>529</v>
      </c>
      <c r="F119" s="5">
        <v>0</v>
      </c>
      <c r="G119" s="4">
        <v>15</v>
      </c>
      <c r="H119" s="5">
        <v>0</v>
      </c>
      <c r="I119" s="4">
        <v>0</v>
      </c>
      <c r="J119" s="5">
        <v>1</v>
      </c>
      <c r="K119" s="5">
        <v>1187</v>
      </c>
      <c r="L119" s="5">
        <v>143</v>
      </c>
      <c r="M119" s="5">
        <v>17</v>
      </c>
      <c r="N119" s="5">
        <v>862</v>
      </c>
    </row>
    <row r="120" spans="1:14">
      <c r="A120" s="4">
        <v>119</v>
      </c>
      <c r="B120" s="4" t="s">
        <v>50</v>
      </c>
      <c r="C120" s="4" t="s">
        <v>528</v>
      </c>
      <c r="D120" s="4" t="s">
        <v>213</v>
      </c>
      <c r="E120" s="4" t="s">
        <v>530</v>
      </c>
      <c r="F120" s="5">
        <v>0</v>
      </c>
      <c r="G120" s="4">
        <v>100</v>
      </c>
      <c r="H120" s="5">
        <v>0</v>
      </c>
      <c r="I120" s="4">
        <v>0</v>
      </c>
      <c r="J120" s="5">
        <v>0</v>
      </c>
      <c r="K120" s="5">
        <v>2336</v>
      </c>
      <c r="L120" s="5">
        <v>223</v>
      </c>
      <c r="M120" s="5">
        <v>22</v>
      </c>
      <c r="N120" s="5">
        <v>1549</v>
      </c>
    </row>
    <row r="121" spans="1:14">
      <c r="A121" s="4">
        <v>120</v>
      </c>
      <c r="B121" s="4" t="s">
        <v>51</v>
      </c>
      <c r="C121" s="4" t="s">
        <v>531</v>
      </c>
      <c r="D121" s="4" t="s">
        <v>214</v>
      </c>
      <c r="E121" s="4" t="s">
        <v>532</v>
      </c>
      <c r="F121" s="5">
        <v>0</v>
      </c>
      <c r="G121" s="4">
        <v>0</v>
      </c>
      <c r="H121" s="5">
        <v>0</v>
      </c>
      <c r="I121" s="4">
        <v>0</v>
      </c>
      <c r="J121" s="5">
        <v>0</v>
      </c>
      <c r="K121" s="5">
        <v>9</v>
      </c>
      <c r="L121" s="5">
        <v>2</v>
      </c>
      <c r="M121" s="5">
        <v>0</v>
      </c>
      <c r="N121" s="5">
        <v>5</v>
      </c>
    </row>
    <row r="122" spans="1:14">
      <c r="A122" s="4">
        <v>121</v>
      </c>
      <c r="B122" s="4" t="s">
        <v>51</v>
      </c>
      <c r="C122" s="4" t="s">
        <v>531</v>
      </c>
      <c r="D122" s="4" t="s">
        <v>215</v>
      </c>
      <c r="E122" s="4" t="s">
        <v>533</v>
      </c>
      <c r="F122" s="5">
        <v>0</v>
      </c>
      <c r="G122" s="4">
        <v>1</v>
      </c>
      <c r="H122" s="5">
        <v>0</v>
      </c>
      <c r="I122" s="4">
        <v>0</v>
      </c>
      <c r="J122" s="5">
        <v>0</v>
      </c>
      <c r="K122" s="5">
        <v>3</v>
      </c>
      <c r="L122" s="5">
        <v>0</v>
      </c>
      <c r="M122" s="5">
        <v>0</v>
      </c>
      <c r="N122" s="5">
        <v>3</v>
      </c>
    </row>
    <row r="123" spans="1:14">
      <c r="A123" s="4">
        <v>122</v>
      </c>
      <c r="B123" s="4" t="s">
        <v>51</v>
      </c>
      <c r="C123" s="4" t="s">
        <v>531</v>
      </c>
      <c r="D123" s="4" t="s">
        <v>216</v>
      </c>
      <c r="E123" s="4" t="s">
        <v>534</v>
      </c>
      <c r="F123" s="5">
        <v>0</v>
      </c>
      <c r="G123" s="4">
        <v>0</v>
      </c>
      <c r="H123" s="5">
        <v>0</v>
      </c>
      <c r="I123" s="4">
        <v>0</v>
      </c>
      <c r="J123" s="5">
        <v>0</v>
      </c>
      <c r="K123" s="5">
        <v>8</v>
      </c>
      <c r="L123" s="5">
        <v>0</v>
      </c>
      <c r="M123" s="5">
        <v>0</v>
      </c>
      <c r="N123" s="5">
        <v>6</v>
      </c>
    </row>
    <row r="124" spans="1:14">
      <c r="A124" s="4">
        <v>123</v>
      </c>
      <c r="B124" s="4" t="s">
        <v>51</v>
      </c>
      <c r="C124" s="4" t="s">
        <v>531</v>
      </c>
      <c r="D124" s="4" t="s">
        <v>217</v>
      </c>
      <c r="E124" s="4" t="s">
        <v>535</v>
      </c>
      <c r="F124" s="5">
        <v>0</v>
      </c>
      <c r="G124" s="4">
        <v>27</v>
      </c>
      <c r="H124" s="5">
        <v>0</v>
      </c>
      <c r="I124" s="4">
        <v>0</v>
      </c>
      <c r="J124" s="5">
        <v>0</v>
      </c>
      <c r="K124" s="5">
        <v>38</v>
      </c>
      <c r="L124" s="5">
        <v>16</v>
      </c>
      <c r="M124" s="5">
        <v>2</v>
      </c>
      <c r="N124" s="5">
        <v>19</v>
      </c>
    </row>
    <row r="125" spans="1:14">
      <c r="A125" s="4">
        <v>124</v>
      </c>
      <c r="B125" s="4" t="s">
        <v>51</v>
      </c>
      <c r="C125" s="4" t="s">
        <v>531</v>
      </c>
      <c r="D125" s="4" t="s">
        <v>218</v>
      </c>
      <c r="E125" s="4" t="s">
        <v>536</v>
      </c>
      <c r="F125" s="5">
        <v>0</v>
      </c>
      <c r="G125" s="4">
        <v>2</v>
      </c>
      <c r="H125" s="5">
        <v>0</v>
      </c>
      <c r="I125" s="4">
        <v>0</v>
      </c>
      <c r="J125" s="5">
        <v>0</v>
      </c>
      <c r="K125" s="5">
        <v>11</v>
      </c>
      <c r="L125" s="5">
        <v>0</v>
      </c>
      <c r="M125" s="5">
        <v>0</v>
      </c>
      <c r="N125" s="5">
        <v>7</v>
      </c>
    </row>
    <row r="126" spans="1:14">
      <c r="A126" s="4">
        <v>125</v>
      </c>
      <c r="B126" s="4" t="s">
        <v>51</v>
      </c>
      <c r="C126" s="4" t="s">
        <v>531</v>
      </c>
      <c r="D126" s="4" t="s">
        <v>219</v>
      </c>
      <c r="E126" s="4" t="s">
        <v>537</v>
      </c>
      <c r="F126" s="5">
        <v>0</v>
      </c>
      <c r="G126" s="4">
        <v>0</v>
      </c>
      <c r="H126" s="5">
        <v>0</v>
      </c>
      <c r="I126" s="4">
        <v>0</v>
      </c>
      <c r="J126" s="5">
        <v>0</v>
      </c>
      <c r="K126" s="5">
        <v>6</v>
      </c>
      <c r="L126" s="5">
        <v>0</v>
      </c>
      <c r="M126" s="5">
        <v>0</v>
      </c>
      <c r="N126" s="5">
        <v>4</v>
      </c>
    </row>
    <row r="127" spans="1:14">
      <c r="A127" s="4">
        <v>126</v>
      </c>
      <c r="B127" s="4" t="s">
        <v>51</v>
      </c>
      <c r="C127" s="4" t="s">
        <v>531</v>
      </c>
      <c r="D127" s="4" t="s">
        <v>220</v>
      </c>
      <c r="E127" s="4" t="s">
        <v>538</v>
      </c>
      <c r="F127" s="5">
        <v>0</v>
      </c>
      <c r="G127" s="4">
        <v>0</v>
      </c>
      <c r="H127" s="5">
        <v>0</v>
      </c>
      <c r="I127" s="4">
        <v>0</v>
      </c>
      <c r="J127" s="5">
        <v>0</v>
      </c>
      <c r="K127" s="5">
        <v>14</v>
      </c>
      <c r="L127" s="5">
        <v>0</v>
      </c>
      <c r="M127" s="5">
        <v>1</v>
      </c>
      <c r="N127" s="5">
        <v>6</v>
      </c>
    </row>
    <row r="128" spans="1:14">
      <c r="A128" s="4">
        <v>127</v>
      </c>
      <c r="B128" s="4" t="s">
        <v>51</v>
      </c>
      <c r="C128" s="4" t="s">
        <v>531</v>
      </c>
      <c r="D128" s="4" t="s">
        <v>221</v>
      </c>
      <c r="E128" s="4" t="s">
        <v>539</v>
      </c>
      <c r="F128" s="5">
        <v>0</v>
      </c>
      <c r="G128" s="4">
        <v>1</v>
      </c>
      <c r="H128" s="5">
        <v>0</v>
      </c>
      <c r="I128" s="4">
        <v>0</v>
      </c>
      <c r="J128" s="5">
        <v>0</v>
      </c>
      <c r="K128" s="5">
        <v>18</v>
      </c>
      <c r="L128" s="5">
        <v>0</v>
      </c>
      <c r="M128" s="5">
        <v>2</v>
      </c>
      <c r="N128" s="5">
        <v>12</v>
      </c>
    </row>
    <row r="129" spans="1:14">
      <c r="A129" s="4">
        <v>128</v>
      </c>
      <c r="B129" s="4" t="s">
        <v>51</v>
      </c>
      <c r="C129" s="4" t="s">
        <v>531</v>
      </c>
      <c r="D129" s="4" t="s">
        <v>222</v>
      </c>
      <c r="E129" s="4" t="s">
        <v>540</v>
      </c>
      <c r="F129" s="5">
        <v>0</v>
      </c>
      <c r="G129" s="4">
        <v>0</v>
      </c>
      <c r="H129" s="5">
        <v>0</v>
      </c>
      <c r="I129" s="4">
        <v>0</v>
      </c>
      <c r="J129" s="5">
        <v>0</v>
      </c>
      <c r="K129" s="5">
        <v>18</v>
      </c>
      <c r="L129" s="5">
        <v>0</v>
      </c>
      <c r="M129" s="5">
        <v>0</v>
      </c>
      <c r="N129" s="5">
        <v>9</v>
      </c>
    </row>
    <row r="130" spans="1:14">
      <c r="A130" s="4">
        <v>129</v>
      </c>
      <c r="B130" s="4" t="s">
        <v>51</v>
      </c>
      <c r="C130" s="4" t="s">
        <v>531</v>
      </c>
      <c r="D130" s="4" t="s">
        <v>223</v>
      </c>
      <c r="E130" s="4" t="s">
        <v>541</v>
      </c>
      <c r="F130" s="5">
        <v>0</v>
      </c>
      <c r="G130" s="4">
        <v>3</v>
      </c>
      <c r="H130" s="5">
        <v>0</v>
      </c>
      <c r="I130" s="4">
        <v>0</v>
      </c>
      <c r="J130" s="5">
        <v>0</v>
      </c>
      <c r="K130" s="5">
        <v>48</v>
      </c>
      <c r="L130" s="5">
        <v>1</v>
      </c>
      <c r="M130" s="5">
        <v>1</v>
      </c>
      <c r="N130" s="5">
        <v>34</v>
      </c>
    </row>
    <row r="131" spans="1:14">
      <c r="A131" s="4">
        <v>130</v>
      </c>
      <c r="B131" s="4" t="s">
        <v>51</v>
      </c>
      <c r="C131" s="4" t="s">
        <v>531</v>
      </c>
      <c r="D131" s="4" t="s">
        <v>224</v>
      </c>
      <c r="E131" s="4" t="s">
        <v>542</v>
      </c>
      <c r="F131" s="5">
        <v>0</v>
      </c>
      <c r="G131" s="4">
        <v>2</v>
      </c>
      <c r="H131" s="5">
        <v>0</v>
      </c>
      <c r="I131" s="4">
        <v>0</v>
      </c>
      <c r="J131" s="5">
        <v>0</v>
      </c>
      <c r="K131" s="5">
        <v>53</v>
      </c>
      <c r="L131" s="5">
        <v>0</v>
      </c>
      <c r="M131" s="5">
        <v>1</v>
      </c>
      <c r="N131" s="5">
        <v>35</v>
      </c>
    </row>
    <row r="132" spans="1:14">
      <c r="A132" s="4">
        <v>131</v>
      </c>
      <c r="B132" s="4" t="s">
        <v>51</v>
      </c>
      <c r="C132" s="4" t="s">
        <v>531</v>
      </c>
      <c r="D132" s="4" t="s">
        <v>225</v>
      </c>
      <c r="E132" s="4" t="s">
        <v>543</v>
      </c>
      <c r="F132" s="5">
        <v>0</v>
      </c>
      <c r="G132" s="4">
        <v>4</v>
      </c>
      <c r="H132" s="5">
        <v>0</v>
      </c>
      <c r="I132" s="4">
        <v>0</v>
      </c>
      <c r="J132" s="5">
        <v>0</v>
      </c>
      <c r="K132" s="5">
        <v>2</v>
      </c>
      <c r="L132" s="5">
        <v>0</v>
      </c>
      <c r="M132" s="5">
        <v>0</v>
      </c>
      <c r="N132" s="5">
        <v>2</v>
      </c>
    </row>
    <row r="133" spans="1:14">
      <c r="A133" s="4">
        <v>132</v>
      </c>
      <c r="B133" s="4" t="s">
        <v>51</v>
      </c>
      <c r="C133" s="4" t="s">
        <v>531</v>
      </c>
      <c r="D133" s="4" t="s">
        <v>226</v>
      </c>
      <c r="E133" s="4" t="s">
        <v>544</v>
      </c>
      <c r="F133" s="5">
        <v>0</v>
      </c>
      <c r="G133" s="4">
        <v>1</v>
      </c>
      <c r="H133" s="5">
        <v>0</v>
      </c>
      <c r="I133" s="4">
        <v>0</v>
      </c>
      <c r="J133" s="5">
        <v>0</v>
      </c>
      <c r="K133" s="5">
        <v>10</v>
      </c>
      <c r="L133" s="5">
        <v>5</v>
      </c>
      <c r="M133" s="5">
        <v>0</v>
      </c>
      <c r="N133" s="5">
        <v>8</v>
      </c>
    </row>
    <row r="134" spans="1:14">
      <c r="A134" s="4">
        <v>133</v>
      </c>
      <c r="B134" s="4" t="s">
        <v>51</v>
      </c>
      <c r="C134" s="4" t="s">
        <v>531</v>
      </c>
      <c r="D134" s="4" t="s">
        <v>227</v>
      </c>
      <c r="E134" s="4" t="s">
        <v>545</v>
      </c>
      <c r="F134" s="5">
        <v>0</v>
      </c>
      <c r="G134" s="4">
        <v>0</v>
      </c>
      <c r="H134" s="5">
        <v>0</v>
      </c>
      <c r="I134" s="4">
        <v>0</v>
      </c>
      <c r="J134" s="5">
        <v>0</v>
      </c>
      <c r="K134" s="5">
        <v>2</v>
      </c>
      <c r="L134" s="5">
        <v>0</v>
      </c>
      <c r="M134" s="5">
        <v>0</v>
      </c>
      <c r="N134" s="5">
        <v>1</v>
      </c>
    </row>
    <row r="135" spans="1:14">
      <c r="A135" s="4">
        <v>134</v>
      </c>
      <c r="B135" s="4" t="s">
        <v>51</v>
      </c>
      <c r="C135" s="4" t="s">
        <v>531</v>
      </c>
      <c r="D135" s="4" t="s">
        <v>228</v>
      </c>
      <c r="E135" s="4" t="s">
        <v>546</v>
      </c>
      <c r="F135" s="5">
        <v>0</v>
      </c>
      <c r="G135" s="4">
        <v>0</v>
      </c>
      <c r="H135" s="5">
        <v>0</v>
      </c>
      <c r="I135" s="4">
        <v>0</v>
      </c>
      <c r="J135" s="5">
        <v>0</v>
      </c>
      <c r="K135" s="5">
        <v>4</v>
      </c>
      <c r="L135" s="5">
        <v>0</v>
      </c>
      <c r="M135" s="5">
        <v>0</v>
      </c>
      <c r="N135" s="5">
        <v>3</v>
      </c>
    </row>
    <row r="136" spans="1:14">
      <c r="A136" s="4">
        <v>135</v>
      </c>
      <c r="B136" s="4" t="s">
        <v>51</v>
      </c>
      <c r="C136" s="4" t="s">
        <v>531</v>
      </c>
      <c r="D136" s="4" t="s">
        <v>229</v>
      </c>
      <c r="E136" s="4" t="s">
        <v>547</v>
      </c>
      <c r="F136" s="5">
        <v>0</v>
      </c>
      <c r="G136" s="4">
        <v>1</v>
      </c>
      <c r="H136" s="5">
        <v>0</v>
      </c>
      <c r="I136" s="4">
        <v>0</v>
      </c>
      <c r="J136" s="5">
        <v>0</v>
      </c>
      <c r="K136" s="5">
        <v>2</v>
      </c>
      <c r="L136" s="5">
        <v>0</v>
      </c>
      <c r="M136" s="5">
        <v>0</v>
      </c>
      <c r="N136" s="5">
        <v>0</v>
      </c>
    </row>
    <row r="137" spans="1:14">
      <c r="A137" s="4">
        <v>136</v>
      </c>
      <c r="B137" s="4" t="s">
        <v>51</v>
      </c>
      <c r="C137" s="4" t="s">
        <v>531</v>
      </c>
      <c r="D137" s="4" t="s">
        <v>230</v>
      </c>
      <c r="E137" s="4" t="s">
        <v>548</v>
      </c>
      <c r="F137" s="5">
        <v>0</v>
      </c>
      <c r="G137" s="4">
        <v>0</v>
      </c>
      <c r="H137" s="5">
        <v>0</v>
      </c>
      <c r="I137" s="4">
        <v>0</v>
      </c>
      <c r="J137" s="5">
        <v>0</v>
      </c>
      <c r="K137" s="5">
        <v>3</v>
      </c>
      <c r="L137" s="5">
        <v>0</v>
      </c>
      <c r="M137" s="5">
        <v>0</v>
      </c>
      <c r="N137" s="5">
        <v>1</v>
      </c>
    </row>
    <row r="138" spans="1:14">
      <c r="A138" s="4">
        <v>137</v>
      </c>
      <c r="B138" s="4" t="s">
        <v>51</v>
      </c>
      <c r="C138" s="4" t="s">
        <v>531</v>
      </c>
      <c r="D138" s="4" t="s">
        <v>762</v>
      </c>
      <c r="E138" s="4" t="s">
        <v>763</v>
      </c>
      <c r="F138" s="5">
        <v>0</v>
      </c>
      <c r="G138" s="4">
        <v>0</v>
      </c>
      <c r="H138" s="5">
        <v>0</v>
      </c>
      <c r="I138" s="4">
        <v>0</v>
      </c>
      <c r="J138" s="5">
        <v>0</v>
      </c>
      <c r="K138" s="5">
        <v>3</v>
      </c>
      <c r="L138" s="5">
        <v>0</v>
      </c>
      <c r="M138" s="5">
        <v>0</v>
      </c>
      <c r="N138" s="5">
        <v>1</v>
      </c>
    </row>
    <row r="139" spans="1:14">
      <c r="A139" s="4">
        <v>138</v>
      </c>
      <c r="B139" s="7" t="s">
        <v>51</v>
      </c>
      <c r="C139" s="4" t="s">
        <v>531</v>
      </c>
      <c r="D139" s="7" t="s">
        <v>781</v>
      </c>
      <c r="E139" s="4" t="s">
        <v>782</v>
      </c>
      <c r="F139" s="5">
        <v>0</v>
      </c>
      <c r="G139" s="4">
        <v>4</v>
      </c>
      <c r="H139" s="5">
        <v>0</v>
      </c>
      <c r="I139" s="4">
        <v>0</v>
      </c>
      <c r="J139" s="5">
        <v>0</v>
      </c>
      <c r="K139" s="5">
        <v>10</v>
      </c>
      <c r="L139" s="5">
        <v>0</v>
      </c>
      <c r="M139" s="5">
        <v>0</v>
      </c>
      <c r="N139" s="5">
        <v>7</v>
      </c>
    </row>
    <row r="140" spans="1:14">
      <c r="A140" s="4">
        <v>139</v>
      </c>
      <c r="B140" s="6" t="s">
        <v>51</v>
      </c>
      <c r="C140" s="4" t="s">
        <v>531</v>
      </c>
      <c r="D140" s="6" t="s">
        <v>814</v>
      </c>
      <c r="E140" s="4" t="s">
        <v>815</v>
      </c>
      <c r="F140" s="5">
        <v>0</v>
      </c>
      <c r="G140" s="4">
        <v>0</v>
      </c>
      <c r="H140" s="5">
        <v>0</v>
      </c>
      <c r="I140" s="4">
        <v>0</v>
      </c>
      <c r="J140" s="5">
        <v>0</v>
      </c>
      <c r="K140" s="5">
        <v>2</v>
      </c>
      <c r="L140" s="5">
        <v>0</v>
      </c>
      <c r="M140" s="5">
        <v>0</v>
      </c>
      <c r="N140" s="5">
        <v>2</v>
      </c>
    </row>
    <row r="141" spans="1:14">
      <c r="A141" s="4">
        <v>140</v>
      </c>
      <c r="B141" s="7" t="s">
        <v>51</v>
      </c>
      <c r="C141" s="4" t="s">
        <v>531</v>
      </c>
      <c r="D141" s="7" t="s">
        <v>854</v>
      </c>
      <c r="E141" s="4" t="s">
        <v>857</v>
      </c>
      <c r="F141" s="5">
        <v>0</v>
      </c>
      <c r="G141" s="4">
        <v>0</v>
      </c>
      <c r="H141" s="5">
        <v>0</v>
      </c>
      <c r="I141" s="4">
        <v>0</v>
      </c>
      <c r="J141" s="5">
        <v>0</v>
      </c>
      <c r="K141" s="5">
        <v>2</v>
      </c>
      <c r="L141" s="5">
        <v>0</v>
      </c>
      <c r="M141" s="5">
        <v>0</v>
      </c>
      <c r="N141" s="5">
        <v>0</v>
      </c>
    </row>
    <row r="142" spans="1:14">
      <c r="A142" s="4">
        <v>141</v>
      </c>
      <c r="B142" s="4" t="s">
        <v>52</v>
      </c>
      <c r="C142" s="4" t="s">
        <v>549</v>
      </c>
      <c r="D142" s="4" t="s">
        <v>231</v>
      </c>
      <c r="E142" s="4" t="s">
        <v>549</v>
      </c>
      <c r="F142" s="5">
        <v>0</v>
      </c>
      <c r="G142" s="4">
        <v>11</v>
      </c>
      <c r="H142" s="5">
        <v>0</v>
      </c>
      <c r="I142" s="4">
        <v>0</v>
      </c>
      <c r="J142" s="5">
        <v>0</v>
      </c>
      <c r="K142" s="5">
        <v>115</v>
      </c>
      <c r="L142" s="5">
        <v>11</v>
      </c>
      <c r="M142" s="5">
        <v>1</v>
      </c>
      <c r="N142" s="5">
        <v>45</v>
      </c>
    </row>
    <row r="143" spans="1:14">
      <c r="A143" s="4">
        <v>142</v>
      </c>
      <c r="B143" s="4" t="s">
        <v>52</v>
      </c>
      <c r="C143" s="4" t="s">
        <v>549</v>
      </c>
      <c r="D143" s="4" t="s">
        <v>232</v>
      </c>
      <c r="E143" s="4" t="s">
        <v>550</v>
      </c>
      <c r="F143" s="5">
        <v>0</v>
      </c>
      <c r="G143" s="4">
        <v>8</v>
      </c>
      <c r="H143" s="5">
        <v>0</v>
      </c>
      <c r="I143" s="4">
        <v>0</v>
      </c>
      <c r="J143" s="5">
        <v>0</v>
      </c>
      <c r="K143" s="5">
        <v>91</v>
      </c>
      <c r="L143" s="5">
        <v>39</v>
      </c>
      <c r="M143" s="5">
        <v>1</v>
      </c>
      <c r="N143" s="5">
        <v>37</v>
      </c>
    </row>
    <row r="144" spans="1:14">
      <c r="A144" s="4">
        <v>143</v>
      </c>
      <c r="B144" s="4" t="s">
        <v>53</v>
      </c>
      <c r="C144" s="4" t="s">
        <v>551</v>
      </c>
      <c r="D144" s="4" t="s">
        <v>233</v>
      </c>
      <c r="E144" s="4" t="s">
        <v>880</v>
      </c>
      <c r="F144" s="5">
        <v>0</v>
      </c>
      <c r="G144" s="4">
        <v>1</v>
      </c>
      <c r="H144" s="5">
        <v>0</v>
      </c>
      <c r="I144" s="4">
        <v>0</v>
      </c>
      <c r="J144" s="5">
        <v>0</v>
      </c>
      <c r="K144" s="5">
        <v>6</v>
      </c>
      <c r="L144" s="5">
        <v>1</v>
      </c>
      <c r="M144" s="5">
        <v>0</v>
      </c>
      <c r="N144" s="5">
        <v>2</v>
      </c>
    </row>
    <row r="145" spans="1:14">
      <c r="A145" s="4">
        <v>144</v>
      </c>
      <c r="B145" s="4" t="s">
        <v>53</v>
      </c>
      <c r="C145" s="4" t="s">
        <v>551</v>
      </c>
      <c r="D145" s="4" t="s">
        <v>234</v>
      </c>
      <c r="E145" s="4" t="s">
        <v>552</v>
      </c>
      <c r="F145" s="5">
        <v>0</v>
      </c>
      <c r="G145" s="4">
        <v>1</v>
      </c>
      <c r="H145" s="5">
        <v>0</v>
      </c>
      <c r="I145" s="4">
        <v>0</v>
      </c>
      <c r="J145" s="5">
        <v>0</v>
      </c>
      <c r="K145" s="5">
        <v>6</v>
      </c>
      <c r="L145" s="5">
        <v>0</v>
      </c>
      <c r="M145" s="5">
        <v>0</v>
      </c>
      <c r="N145" s="5">
        <v>4</v>
      </c>
    </row>
    <row r="146" spans="1:14">
      <c r="A146" s="4">
        <v>145</v>
      </c>
      <c r="B146" s="4" t="s">
        <v>53</v>
      </c>
      <c r="C146" s="4" t="s">
        <v>551</v>
      </c>
      <c r="D146" s="4" t="s">
        <v>235</v>
      </c>
      <c r="E146" s="4" t="s">
        <v>553</v>
      </c>
      <c r="F146" s="5">
        <v>0</v>
      </c>
      <c r="G146" s="4">
        <v>1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</row>
    <row r="147" spans="1:14">
      <c r="A147" s="4">
        <v>146</v>
      </c>
      <c r="B147" s="4" t="s">
        <v>53</v>
      </c>
      <c r="C147" s="4" t="s">
        <v>551</v>
      </c>
      <c r="D147" s="4" t="s">
        <v>236</v>
      </c>
      <c r="E147" s="4" t="s">
        <v>880</v>
      </c>
      <c r="F147" s="5">
        <v>0</v>
      </c>
      <c r="G147" s="4">
        <v>3</v>
      </c>
      <c r="H147" s="5">
        <v>0</v>
      </c>
      <c r="I147" s="4">
        <v>0</v>
      </c>
      <c r="J147" s="5">
        <v>0</v>
      </c>
      <c r="K147" s="5">
        <v>5</v>
      </c>
      <c r="L147" s="5">
        <v>0</v>
      </c>
      <c r="M147" s="5">
        <v>0</v>
      </c>
      <c r="N147" s="5">
        <v>0</v>
      </c>
    </row>
    <row r="148" spans="1:14">
      <c r="A148" s="4">
        <v>147</v>
      </c>
      <c r="B148" s="4" t="s">
        <v>53</v>
      </c>
      <c r="C148" s="4" t="s">
        <v>551</v>
      </c>
      <c r="D148" s="4" t="s">
        <v>237</v>
      </c>
      <c r="E148" s="4" t="s">
        <v>554</v>
      </c>
      <c r="F148" s="5">
        <v>0</v>
      </c>
      <c r="G148" s="4">
        <v>0</v>
      </c>
      <c r="H148" s="5">
        <v>0</v>
      </c>
      <c r="I148" s="4">
        <v>0</v>
      </c>
      <c r="J148" s="5">
        <v>0</v>
      </c>
      <c r="K148" s="5">
        <v>1</v>
      </c>
      <c r="L148" s="5">
        <v>0</v>
      </c>
      <c r="M148" s="5">
        <v>0</v>
      </c>
      <c r="N148" s="5">
        <v>0</v>
      </c>
    </row>
    <row r="149" spans="1:14">
      <c r="A149" s="4">
        <v>148</v>
      </c>
      <c r="B149" s="4" t="s">
        <v>53</v>
      </c>
      <c r="C149" s="4" t="s">
        <v>551</v>
      </c>
      <c r="D149" s="4" t="s">
        <v>238</v>
      </c>
      <c r="E149" s="4" t="s">
        <v>880</v>
      </c>
      <c r="F149" s="5">
        <v>0</v>
      </c>
      <c r="G149" s="4">
        <v>1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</row>
    <row r="150" spans="1:14">
      <c r="A150" s="4">
        <v>149</v>
      </c>
      <c r="B150" s="4" t="s">
        <v>53</v>
      </c>
      <c r="C150" s="4" t="s">
        <v>551</v>
      </c>
      <c r="D150" s="4" t="s">
        <v>239</v>
      </c>
      <c r="E150" s="4" t="s">
        <v>555</v>
      </c>
      <c r="F150" s="5">
        <v>0</v>
      </c>
      <c r="G150" s="4">
        <v>0</v>
      </c>
      <c r="H150" s="5">
        <v>0</v>
      </c>
      <c r="I150" s="4">
        <v>0</v>
      </c>
      <c r="J150" s="5">
        <v>0</v>
      </c>
      <c r="K150" s="5">
        <v>1</v>
      </c>
      <c r="L150" s="5">
        <v>0</v>
      </c>
      <c r="M150" s="5">
        <v>0</v>
      </c>
      <c r="N150" s="5">
        <v>1</v>
      </c>
    </row>
    <row r="151" spans="1:14">
      <c r="A151" s="4">
        <v>150</v>
      </c>
      <c r="B151" s="4" t="s">
        <v>54</v>
      </c>
      <c r="C151" s="4" t="s">
        <v>556</v>
      </c>
      <c r="D151" s="4" t="s">
        <v>240</v>
      </c>
      <c r="E151" s="4" t="s">
        <v>556</v>
      </c>
      <c r="F151" s="5">
        <v>0</v>
      </c>
      <c r="G151" s="4">
        <v>0</v>
      </c>
      <c r="H151" s="5">
        <v>0</v>
      </c>
      <c r="I151" s="4">
        <v>0</v>
      </c>
      <c r="J151" s="5">
        <v>0</v>
      </c>
      <c r="K151" s="5">
        <v>10</v>
      </c>
      <c r="L151" s="5">
        <v>1</v>
      </c>
      <c r="M151" s="5">
        <v>0</v>
      </c>
      <c r="N151" s="5">
        <v>2</v>
      </c>
    </row>
    <row r="152" spans="1:14">
      <c r="A152" s="4">
        <v>151</v>
      </c>
      <c r="B152" s="7" t="s">
        <v>55</v>
      </c>
      <c r="C152" s="4" t="s">
        <v>557</v>
      </c>
      <c r="D152" s="7" t="s">
        <v>783</v>
      </c>
      <c r="E152" s="4" t="s">
        <v>880</v>
      </c>
      <c r="F152" s="5">
        <v>0</v>
      </c>
      <c r="G152" s="4">
        <v>2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</row>
    <row r="153" spans="1:14">
      <c r="A153" s="4">
        <v>152</v>
      </c>
      <c r="B153" s="7" t="s">
        <v>55</v>
      </c>
      <c r="C153" s="4" t="s">
        <v>557</v>
      </c>
      <c r="D153" s="7" t="s">
        <v>784</v>
      </c>
      <c r="E153" s="4" t="s">
        <v>883</v>
      </c>
      <c r="F153" s="5">
        <v>0</v>
      </c>
      <c r="G153" s="4">
        <v>1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</row>
    <row r="154" spans="1:14">
      <c r="A154" s="4">
        <v>153</v>
      </c>
      <c r="B154" s="7" t="s">
        <v>55</v>
      </c>
      <c r="C154" s="4" t="s">
        <v>557</v>
      </c>
      <c r="D154" s="7" t="s">
        <v>785</v>
      </c>
      <c r="E154" s="4" t="s">
        <v>884</v>
      </c>
      <c r="F154" s="5">
        <v>0</v>
      </c>
      <c r="G154" s="4">
        <v>40</v>
      </c>
      <c r="H154" s="5">
        <v>0</v>
      </c>
      <c r="I154" s="4">
        <v>0</v>
      </c>
      <c r="J154" s="5">
        <v>0</v>
      </c>
      <c r="K154" s="5">
        <v>0</v>
      </c>
      <c r="L154" s="5">
        <v>1</v>
      </c>
      <c r="M154" s="5">
        <v>0</v>
      </c>
      <c r="N154" s="5">
        <v>0</v>
      </c>
    </row>
    <row r="155" spans="1:14">
      <c r="A155" s="4">
        <v>154</v>
      </c>
      <c r="B155" s="7" t="s">
        <v>55</v>
      </c>
      <c r="C155" s="4" t="s">
        <v>557</v>
      </c>
      <c r="D155" s="7" t="s">
        <v>786</v>
      </c>
      <c r="E155" s="4" t="s">
        <v>885</v>
      </c>
      <c r="F155" s="5">
        <v>0</v>
      </c>
      <c r="G155" s="4">
        <v>18</v>
      </c>
      <c r="H155" s="5">
        <v>0</v>
      </c>
      <c r="I155" s="4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</row>
    <row r="156" spans="1:14">
      <c r="A156" s="4">
        <v>155</v>
      </c>
      <c r="B156" s="6" t="s">
        <v>55</v>
      </c>
      <c r="C156" s="4" t="s">
        <v>557</v>
      </c>
      <c r="D156" s="6" t="s">
        <v>798</v>
      </c>
      <c r="E156" s="4" t="s">
        <v>886</v>
      </c>
      <c r="F156" s="5">
        <v>0</v>
      </c>
      <c r="G156" s="4">
        <v>111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</row>
    <row r="157" spans="1:14">
      <c r="A157" s="4">
        <v>156</v>
      </c>
      <c r="B157" s="6" t="s">
        <v>55</v>
      </c>
      <c r="C157" s="4" t="s">
        <v>557</v>
      </c>
      <c r="D157" s="6" t="s">
        <v>799</v>
      </c>
      <c r="E157" s="4" t="s">
        <v>887</v>
      </c>
      <c r="F157" s="5">
        <v>0</v>
      </c>
      <c r="G157" s="4">
        <v>6</v>
      </c>
      <c r="H157" s="5">
        <v>0</v>
      </c>
      <c r="I157" s="4">
        <v>0</v>
      </c>
      <c r="J157" s="5">
        <v>0</v>
      </c>
      <c r="K157" s="5">
        <v>1</v>
      </c>
      <c r="L157" s="5">
        <v>0</v>
      </c>
      <c r="M157" s="5">
        <v>0</v>
      </c>
      <c r="N157" s="5">
        <v>0</v>
      </c>
    </row>
    <row r="158" spans="1:14">
      <c r="A158" s="4">
        <v>157</v>
      </c>
      <c r="B158" s="6" t="s">
        <v>55</v>
      </c>
      <c r="C158" s="4" t="s">
        <v>557</v>
      </c>
      <c r="D158" s="6" t="s">
        <v>800</v>
      </c>
      <c r="E158" s="4" t="s">
        <v>888</v>
      </c>
      <c r="F158" s="5">
        <v>0</v>
      </c>
      <c r="G158" s="4">
        <v>2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</row>
    <row r="159" spans="1:14">
      <c r="A159" s="4">
        <v>158</v>
      </c>
      <c r="B159" s="6" t="s">
        <v>55</v>
      </c>
      <c r="C159" s="4" t="s">
        <v>557</v>
      </c>
      <c r="D159" s="6" t="s">
        <v>816</v>
      </c>
      <c r="E159" s="4" t="s">
        <v>889</v>
      </c>
      <c r="F159" s="5">
        <v>0</v>
      </c>
      <c r="G159" s="4">
        <v>5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</row>
    <row r="160" spans="1:14">
      <c r="A160" s="4">
        <v>159</v>
      </c>
      <c r="B160" s="6" t="s">
        <v>55</v>
      </c>
      <c r="C160" s="4" t="s">
        <v>557</v>
      </c>
      <c r="D160" s="6" t="s">
        <v>817</v>
      </c>
      <c r="E160" s="4" t="s">
        <v>880</v>
      </c>
      <c r="F160" s="5">
        <v>0</v>
      </c>
      <c r="G160" s="4">
        <v>19</v>
      </c>
      <c r="H160" s="5">
        <v>0</v>
      </c>
      <c r="I160" s="4">
        <v>0</v>
      </c>
      <c r="J160" s="5">
        <v>0</v>
      </c>
      <c r="K160" s="5">
        <v>1</v>
      </c>
      <c r="L160" s="5">
        <v>0</v>
      </c>
      <c r="M160" s="5">
        <v>0</v>
      </c>
      <c r="N160" s="5">
        <v>0</v>
      </c>
    </row>
    <row r="161" spans="1:14">
      <c r="A161" s="4">
        <v>160</v>
      </c>
      <c r="B161" s="6" t="s">
        <v>55</v>
      </c>
      <c r="C161" s="4" t="s">
        <v>557</v>
      </c>
      <c r="D161" s="6" t="s">
        <v>818</v>
      </c>
      <c r="E161" s="4" t="s">
        <v>890</v>
      </c>
      <c r="F161" s="5">
        <v>0</v>
      </c>
      <c r="G161" s="4">
        <v>15</v>
      </c>
      <c r="H161" s="5">
        <v>0</v>
      </c>
      <c r="I161" s="4">
        <v>0</v>
      </c>
      <c r="J161" s="5">
        <v>0</v>
      </c>
      <c r="K161" s="5">
        <v>0</v>
      </c>
      <c r="L161" s="5">
        <v>2</v>
      </c>
      <c r="M161" s="5">
        <v>0</v>
      </c>
      <c r="N161" s="5">
        <v>0</v>
      </c>
    </row>
    <row r="162" spans="1:14">
      <c r="A162" s="4">
        <v>161</v>
      </c>
      <c r="B162" s="6" t="s">
        <v>819</v>
      </c>
      <c r="C162" s="4" t="s">
        <v>820</v>
      </c>
      <c r="D162" s="6" t="s">
        <v>821</v>
      </c>
      <c r="E162" s="4" t="s">
        <v>820</v>
      </c>
      <c r="F162" s="5">
        <v>0</v>
      </c>
      <c r="G162" s="4">
        <v>5</v>
      </c>
      <c r="H162" s="5">
        <v>0</v>
      </c>
      <c r="I162" s="4">
        <v>0</v>
      </c>
      <c r="J162" s="5">
        <v>0</v>
      </c>
      <c r="K162" s="5">
        <v>146</v>
      </c>
      <c r="L162" s="5">
        <v>2</v>
      </c>
      <c r="M162" s="5">
        <v>2</v>
      </c>
      <c r="N162" s="5">
        <v>67</v>
      </c>
    </row>
    <row r="163" spans="1:14">
      <c r="A163" s="4">
        <v>162</v>
      </c>
      <c r="B163" s="6" t="s">
        <v>859</v>
      </c>
      <c r="C163" s="4" t="s">
        <v>891</v>
      </c>
      <c r="D163" s="6" t="s">
        <v>861</v>
      </c>
      <c r="E163" s="4" t="s">
        <v>891</v>
      </c>
      <c r="F163" s="5">
        <v>0</v>
      </c>
      <c r="G163" s="4">
        <v>0</v>
      </c>
      <c r="H163" s="5">
        <v>0</v>
      </c>
      <c r="I163" s="4">
        <v>0</v>
      </c>
      <c r="J163" s="5">
        <v>0</v>
      </c>
      <c r="K163" s="5">
        <v>19</v>
      </c>
      <c r="L163" s="5">
        <v>0</v>
      </c>
      <c r="M163" s="5">
        <v>0</v>
      </c>
      <c r="N163" s="5">
        <v>8</v>
      </c>
    </row>
    <row r="164" spans="1:14">
      <c r="A164" s="4">
        <v>163</v>
      </c>
      <c r="B164" s="7" t="s">
        <v>787</v>
      </c>
      <c r="C164" s="4" t="s">
        <v>788</v>
      </c>
      <c r="D164" s="7" t="s">
        <v>789</v>
      </c>
      <c r="E164" s="4" t="s">
        <v>790</v>
      </c>
      <c r="F164" s="5">
        <v>0</v>
      </c>
      <c r="G164" s="4">
        <v>0</v>
      </c>
      <c r="H164" s="5">
        <v>0</v>
      </c>
      <c r="I164" s="4">
        <v>0</v>
      </c>
      <c r="J164" s="5">
        <v>0</v>
      </c>
      <c r="K164" s="5">
        <v>53</v>
      </c>
      <c r="L164" s="5">
        <v>0</v>
      </c>
      <c r="M164" s="5">
        <v>2</v>
      </c>
      <c r="N164" s="5">
        <v>14</v>
      </c>
    </row>
    <row r="165" spans="1:14">
      <c r="A165" s="4">
        <v>164</v>
      </c>
      <c r="B165" s="4" t="s">
        <v>407</v>
      </c>
      <c r="C165" s="4" t="s">
        <v>892</v>
      </c>
      <c r="D165" s="4" t="s">
        <v>422</v>
      </c>
      <c r="E165" s="4" t="s">
        <v>893</v>
      </c>
      <c r="F165" s="5">
        <v>0</v>
      </c>
      <c r="G165" s="4">
        <v>3</v>
      </c>
      <c r="H165" s="5">
        <v>0</v>
      </c>
      <c r="I165" s="4">
        <v>0</v>
      </c>
      <c r="J165" s="5">
        <v>0</v>
      </c>
      <c r="K165" s="5">
        <v>9</v>
      </c>
      <c r="L165" s="5">
        <v>0</v>
      </c>
      <c r="M165" s="5">
        <v>0</v>
      </c>
      <c r="N165" s="5">
        <v>1</v>
      </c>
    </row>
    <row r="166" spans="1:14">
      <c r="A166" s="4">
        <v>165</v>
      </c>
      <c r="B166" s="4" t="s">
        <v>56</v>
      </c>
      <c r="C166" s="4" t="s">
        <v>558</v>
      </c>
      <c r="D166" s="4" t="s">
        <v>241</v>
      </c>
      <c r="E166" s="4" t="s">
        <v>559</v>
      </c>
      <c r="F166" s="5">
        <v>0</v>
      </c>
      <c r="G166" s="4">
        <v>29</v>
      </c>
      <c r="H166" s="5">
        <v>0</v>
      </c>
      <c r="I166" s="4">
        <v>0</v>
      </c>
      <c r="J166" s="5">
        <v>0</v>
      </c>
      <c r="K166" s="5">
        <v>1054</v>
      </c>
      <c r="L166" s="5">
        <v>23</v>
      </c>
      <c r="M166" s="5">
        <v>38</v>
      </c>
      <c r="N166" s="5">
        <v>440</v>
      </c>
    </row>
    <row r="167" spans="1:14">
      <c r="A167" s="4">
        <v>166</v>
      </c>
      <c r="B167" s="4" t="s">
        <v>57</v>
      </c>
      <c r="C167" s="4" t="s">
        <v>804</v>
      </c>
      <c r="D167" s="4" t="s">
        <v>242</v>
      </c>
      <c r="E167" s="4" t="s">
        <v>804</v>
      </c>
      <c r="F167" s="5">
        <v>0</v>
      </c>
      <c r="G167" s="4">
        <v>27</v>
      </c>
      <c r="H167" s="5">
        <v>0</v>
      </c>
      <c r="I167" s="4">
        <v>0</v>
      </c>
      <c r="J167" s="5">
        <v>0</v>
      </c>
      <c r="K167" s="5">
        <v>1150</v>
      </c>
      <c r="L167" s="5">
        <v>29</v>
      </c>
      <c r="M167" s="5">
        <v>32</v>
      </c>
      <c r="N167" s="5">
        <v>500</v>
      </c>
    </row>
    <row r="168" spans="1:14">
      <c r="A168" s="4">
        <v>167</v>
      </c>
      <c r="B168" s="4" t="s">
        <v>58</v>
      </c>
      <c r="C168" s="4" t="s">
        <v>560</v>
      </c>
      <c r="D168" s="4" t="s">
        <v>243</v>
      </c>
      <c r="E168" s="4" t="s">
        <v>560</v>
      </c>
      <c r="F168" s="5">
        <v>0</v>
      </c>
      <c r="G168" s="4">
        <v>8</v>
      </c>
      <c r="H168" s="5">
        <v>0</v>
      </c>
      <c r="I168" s="4">
        <v>0</v>
      </c>
      <c r="J168" s="5">
        <v>0</v>
      </c>
      <c r="K168" s="5">
        <v>317</v>
      </c>
      <c r="L168" s="5">
        <v>138</v>
      </c>
      <c r="M168" s="5">
        <v>6</v>
      </c>
      <c r="N168" s="5">
        <v>176</v>
      </c>
    </row>
    <row r="169" spans="1:14">
      <c r="A169" s="4">
        <v>168</v>
      </c>
      <c r="B169" s="4" t="s">
        <v>58</v>
      </c>
      <c r="C169" s="4" t="s">
        <v>560</v>
      </c>
      <c r="D169" s="4" t="s">
        <v>244</v>
      </c>
      <c r="E169" s="4" t="s">
        <v>561</v>
      </c>
      <c r="F169" s="5">
        <v>0</v>
      </c>
      <c r="G169" s="4">
        <v>0</v>
      </c>
      <c r="H169" s="5">
        <v>0</v>
      </c>
      <c r="I169" s="4">
        <v>0</v>
      </c>
      <c r="J169" s="5">
        <v>0</v>
      </c>
      <c r="K169" s="5">
        <v>19</v>
      </c>
      <c r="L169" s="5">
        <v>37</v>
      </c>
      <c r="M169" s="5">
        <v>0</v>
      </c>
      <c r="N169" s="5">
        <v>13</v>
      </c>
    </row>
    <row r="170" spans="1:14">
      <c r="A170" s="4">
        <v>169</v>
      </c>
      <c r="B170" s="4" t="s">
        <v>59</v>
      </c>
      <c r="C170" s="4" t="s">
        <v>562</v>
      </c>
      <c r="D170" s="4" t="s">
        <v>245</v>
      </c>
      <c r="E170" s="4" t="s">
        <v>562</v>
      </c>
      <c r="F170" s="5">
        <v>0</v>
      </c>
      <c r="G170" s="4">
        <v>37</v>
      </c>
      <c r="H170" s="5">
        <v>0</v>
      </c>
      <c r="I170" s="4">
        <v>0</v>
      </c>
      <c r="J170" s="5">
        <v>0</v>
      </c>
      <c r="K170" s="5">
        <v>1402</v>
      </c>
      <c r="L170" s="5">
        <v>95</v>
      </c>
      <c r="M170" s="5">
        <v>47</v>
      </c>
      <c r="N170" s="5">
        <v>875</v>
      </c>
    </row>
    <row r="171" spans="1:14">
      <c r="A171" s="4">
        <v>170</v>
      </c>
      <c r="B171" s="4" t="s">
        <v>59</v>
      </c>
      <c r="C171" s="4" t="s">
        <v>562</v>
      </c>
      <c r="D171" s="4" t="s">
        <v>246</v>
      </c>
      <c r="E171" s="4" t="s">
        <v>563</v>
      </c>
      <c r="F171" s="5">
        <v>0</v>
      </c>
      <c r="G171" s="4">
        <v>2</v>
      </c>
      <c r="H171" s="5">
        <v>0</v>
      </c>
      <c r="I171" s="4">
        <v>0</v>
      </c>
      <c r="J171" s="5">
        <v>0</v>
      </c>
      <c r="K171" s="5">
        <v>203</v>
      </c>
      <c r="L171" s="5">
        <v>5</v>
      </c>
      <c r="M171" s="5">
        <v>14</v>
      </c>
      <c r="N171" s="5">
        <v>131</v>
      </c>
    </row>
    <row r="172" spans="1:14">
      <c r="A172" s="4">
        <v>171</v>
      </c>
      <c r="B172" s="4" t="s">
        <v>60</v>
      </c>
      <c r="C172" s="4" t="s">
        <v>564</v>
      </c>
      <c r="D172" s="4" t="s">
        <v>247</v>
      </c>
      <c r="E172" s="4" t="s">
        <v>565</v>
      </c>
      <c r="F172" s="5">
        <v>0</v>
      </c>
      <c r="G172" s="4">
        <v>32</v>
      </c>
      <c r="H172" s="5">
        <v>0</v>
      </c>
      <c r="I172" s="4">
        <v>0</v>
      </c>
      <c r="J172" s="5">
        <v>0</v>
      </c>
      <c r="K172" s="5">
        <v>411</v>
      </c>
      <c r="L172" s="5">
        <v>52</v>
      </c>
      <c r="M172" s="5">
        <v>25</v>
      </c>
      <c r="N172" s="5">
        <v>191</v>
      </c>
    </row>
    <row r="173" spans="1:14">
      <c r="A173" s="4">
        <v>172</v>
      </c>
      <c r="B173" s="4" t="s">
        <v>61</v>
      </c>
      <c r="C173" s="4" t="s">
        <v>566</v>
      </c>
      <c r="D173" s="4" t="s">
        <v>248</v>
      </c>
      <c r="E173" s="4" t="s">
        <v>566</v>
      </c>
      <c r="F173" s="5">
        <v>0</v>
      </c>
      <c r="G173" s="4">
        <v>0</v>
      </c>
      <c r="H173" s="5">
        <v>0</v>
      </c>
      <c r="I173" s="4">
        <v>0</v>
      </c>
      <c r="J173" s="5">
        <v>0</v>
      </c>
      <c r="K173" s="5">
        <v>109</v>
      </c>
      <c r="L173" s="5">
        <v>15</v>
      </c>
      <c r="M173" s="5">
        <v>3</v>
      </c>
      <c r="N173" s="5">
        <v>63</v>
      </c>
    </row>
    <row r="174" spans="1:14">
      <c r="A174" s="4">
        <v>173</v>
      </c>
      <c r="B174" s="4" t="s">
        <v>62</v>
      </c>
      <c r="C174" s="4" t="s">
        <v>567</v>
      </c>
      <c r="D174" s="4" t="s">
        <v>249</v>
      </c>
      <c r="E174" s="4" t="s">
        <v>567</v>
      </c>
      <c r="F174" s="5">
        <v>0</v>
      </c>
      <c r="G174" s="4">
        <v>5</v>
      </c>
      <c r="H174" s="5">
        <v>0</v>
      </c>
      <c r="I174" s="4">
        <v>0</v>
      </c>
      <c r="J174" s="5">
        <v>0</v>
      </c>
      <c r="K174" s="5">
        <v>85</v>
      </c>
      <c r="L174" s="5">
        <v>30</v>
      </c>
      <c r="M174" s="5">
        <v>1</v>
      </c>
      <c r="N174" s="5">
        <v>37</v>
      </c>
    </row>
    <row r="175" spans="1:14">
      <c r="A175" s="4">
        <v>174</v>
      </c>
      <c r="B175" s="4" t="s">
        <v>63</v>
      </c>
      <c r="C175" s="4" t="s">
        <v>568</v>
      </c>
      <c r="D175" s="4" t="s">
        <v>250</v>
      </c>
      <c r="E175" s="4" t="s">
        <v>569</v>
      </c>
      <c r="F175" s="5">
        <v>0</v>
      </c>
      <c r="G175" s="4">
        <v>16</v>
      </c>
      <c r="H175" s="5">
        <v>0</v>
      </c>
      <c r="I175" s="4">
        <v>0</v>
      </c>
      <c r="J175" s="5">
        <v>0</v>
      </c>
      <c r="K175" s="5">
        <v>274</v>
      </c>
      <c r="L175" s="5">
        <v>27</v>
      </c>
      <c r="M175" s="5">
        <v>6</v>
      </c>
      <c r="N175" s="5">
        <v>166</v>
      </c>
    </row>
    <row r="176" spans="1:14">
      <c r="A176" s="4">
        <v>175</v>
      </c>
      <c r="B176" s="4" t="s">
        <v>64</v>
      </c>
      <c r="C176" s="4" t="s">
        <v>570</v>
      </c>
      <c r="D176" s="4" t="s">
        <v>251</v>
      </c>
      <c r="E176" s="4" t="s">
        <v>571</v>
      </c>
      <c r="F176" s="5">
        <v>0</v>
      </c>
      <c r="G176" s="4">
        <v>1</v>
      </c>
      <c r="H176" s="5">
        <v>0</v>
      </c>
      <c r="I176" s="4">
        <v>0</v>
      </c>
      <c r="J176" s="5">
        <v>0</v>
      </c>
      <c r="K176" s="5">
        <v>82</v>
      </c>
      <c r="L176" s="5">
        <v>10</v>
      </c>
      <c r="M176" s="5">
        <v>5</v>
      </c>
      <c r="N176" s="5">
        <v>45</v>
      </c>
    </row>
    <row r="177" spans="1:14">
      <c r="A177" s="4">
        <v>176</v>
      </c>
      <c r="B177" s="4" t="s">
        <v>65</v>
      </c>
      <c r="C177" s="4" t="s">
        <v>572</v>
      </c>
      <c r="D177" s="4" t="s">
        <v>252</v>
      </c>
      <c r="E177" s="4" t="s">
        <v>572</v>
      </c>
      <c r="F177" s="5">
        <v>0</v>
      </c>
      <c r="G177" s="4">
        <v>22</v>
      </c>
      <c r="H177" s="5">
        <v>0</v>
      </c>
      <c r="I177" s="4">
        <v>0</v>
      </c>
      <c r="J177" s="5">
        <v>0</v>
      </c>
      <c r="K177" s="5">
        <v>236</v>
      </c>
      <c r="L177" s="5">
        <v>59</v>
      </c>
      <c r="M177" s="5">
        <v>5</v>
      </c>
      <c r="N177" s="5">
        <v>121</v>
      </c>
    </row>
    <row r="178" spans="1:14">
      <c r="A178" s="4">
        <v>177</v>
      </c>
      <c r="B178" s="4" t="s">
        <v>66</v>
      </c>
      <c r="C178" s="4" t="s">
        <v>573</v>
      </c>
      <c r="D178" s="4" t="s">
        <v>253</v>
      </c>
      <c r="E178" s="4" t="s">
        <v>573</v>
      </c>
      <c r="F178" s="5">
        <v>0</v>
      </c>
      <c r="G178" s="4">
        <v>91</v>
      </c>
      <c r="H178" s="5">
        <v>0</v>
      </c>
      <c r="I178" s="4">
        <v>0</v>
      </c>
      <c r="J178" s="5">
        <v>0</v>
      </c>
      <c r="K178" s="5">
        <v>1415</v>
      </c>
      <c r="L178" s="5">
        <v>263</v>
      </c>
      <c r="M178" s="5">
        <v>50</v>
      </c>
      <c r="N178" s="5">
        <v>685</v>
      </c>
    </row>
    <row r="179" spans="1:14">
      <c r="A179" s="4">
        <v>178</v>
      </c>
      <c r="B179" s="4" t="s">
        <v>67</v>
      </c>
      <c r="C179" s="4" t="s">
        <v>574</v>
      </c>
      <c r="D179" s="4" t="s">
        <v>254</v>
      </c>
      <c r="E179" s="4" t="s">
        <v>575</v>
      </c>
      <c r="F179" s="5">
        <v>0</v>
      </c>
      <c r="G179" s="4">
        <v>172</v>
      </c>
      <c r="H179" s="5">
        <v>0</v>
      </c>
      <c r="I179" s="4">
        <v>0</v>
      </c>
      <c r="J179" s="5">
        <v>0</v>
      </c>
      <c r="K179" s="5">
        <v>2177</v>
      </c>
      <c r="L179" s="5">
        <v>379</v>
      </c>
      <c r="M179" s="5">
        <v>89</v>
      </c>
      <c r="N179" s="5">
        <v>966</v>
      </c>
    </row>
    <row r="180" spans="1:14">
      <c r="A180" s="4">
        <v>179</v>
      </c>
      <c r="B180" s="4" t="s">
        <v>68</v>
      </c>
      <c r="C180" s="4" t="s">
        <v>576</v>
      </c>
      <c r="D180" s="4" t="s">
        <v>255</v>
      </c>
      <c r="E180" s="4" t="s">
        <v>576</v>
      </c>
      <c r="F180" s="5">
        <v>0</v>
      </c>
      <c r="G180" s="4">
        <v>3</v>
      </c>
      <c r="H180" s="5">
        <v>0</v>
      </c>
      <c r="I180" s="4">
        <v>0</v>
      </c>
      <c r="J180" s="5">
        <v>0</v>
      </c>
      <c r="K180" s="5">
        <v>75</v>
      </c>
      <c r="L180" s="5">
        <v>7</v>
      </c>
      <c r="M180" s="5">
        <v>6</v>
      </c>
      <c r="N180" s="5">
        <v>28</v>
      </c>
    </row>
    <row r="181" spans="1:14">
      <c r="A181" s="4">
        <v>180</v>
      </c>
      <c r="B181" s="4" t="s">
        <v>69</v>
      </c>
      <c r="C181" s="4" t="s">
        <v>577</v>
      </c>
      <c r="D181" s="4" t="s">
        <v>256</v>
      </c>
      <c r="E181" s="4" t="s">
        <v>578</v>
      </c>
      <c r="F181" s="5">
        <v>0</v>
      </c>
      <c r="G181" s="4">
        <v>102</v>
      </c>
      <c r="H181" s="5">
        <v>0</v>
      </c>
      <c r="I181" s="4">
        <v>0</v>
      </c>
      <c r="J181" s="5">
        <v>0</v>
      </c>
      <c r="K181" s="5">
        <v>500</v>
      </c>
      <c r="L181" s="5">
        <v>186</v>
      </c>
      <c r="M181" s="5">
        <v>24</v>
      </c>
      <c r="N181" s="5">
        <v>245</v>
      </c>
    </row>
    <row r="182" spans="1:14">
      <c r="A182" s="4">
        <v>181</v>
      </c>
      <c r="B182" s="4" t="s">
        <v>70</v>
      </c>
      <c r="C182" s="4" t="s">
        <v>579</v>
      </c>
      <c r="D182" s="4" t="s">
        <v>257</v>
      </c>
      <c r="E182" s="4" t="s">
        <v>579</v>
      </c>
      <c r="F182" s="5">
        <v>0</v>
      </c>
      <c r="G182" s="4">
        <v>5</v>
      </c>
      <c r="H182" s="5">
        <v>0</v>
      </c>
      <c r="I182" s="4">
        <v>0</v>
      </c>
      <c r="J182" s="5">
        <v>0</v>
      </c>
      <c r="K182" s="5">
        <v>433</v>
      </c>
      <c r="L182" s="5">
        <v>8</v>
      </c>
      <c r="M182" s="5">
        <v>26</v>
      </c>
      <c r="N182" s="5">
        <v>191</v>
      </c>
    </row>
    <row r="183" spans="1:14">
      <c r="A183" s="4">
        <v>182</v>
      </c>
      <c r="B183" s="4" t="s">
        <v>71</v>
      </c>
      <c r="C183" s="4" t="s">
        <v>580</v>
      </c>
      <c r="D183" s="4" t="s">
        <v>258</v>
      </c>
      <c r="E183" s="4" t="s">
        <v>581</v>
      </c>
      <c r="F183" s="5">
        <v>0</v>
      </c>
      <c r="G183" s="4">
        <v>4</v>
      </c>
      <c r="H183" s="5">
        <v>0</v>
      </c>
      <c r="I183" s="4">
        <v>0</v>
      </c>
      <c r="J183" s="5">
        <v>0</v>
      </c>
      <c r="K183" s="5">
        <v>181</v>
      </c>
      <c r="L183" s="5">
        <v>19</v>
      </c>
      <c r="M183" s="5">
        <v>9</v>
      </c>
      <c r="N183" s="5">
        <v>94</v>
      </c>
    </row>
    <row r="184" spans="1:14">
      <c r="A184" s="4">
        <v>183</v>
      </c>
      <c r="B184" s="4" t="s">
        <v>72</v>
      </c>
      <c r="C184" s="4" t="s">
        <v>582</v>
      </c>
      <c r="D184" s="4" t="s">
        <v>259</v>
      </c>
      <c r="E184" s="4" t="s">
        <v>583</v>
      </c>
      <c r="F184" s="5">
        <v>0</v>
      </c>
      <c r="G184" s="4">
        <v>1</v>
      </c>
      <c r="H184" s="5">
        <v>0</v>
      </c>
      <c r="I184" s="4">
        <v>0</v>
      </c>
      <c r="J184" s="5">
        <v>0</v>
      </c>
      <c r="K184" s="5">
        <v>50</v>
      </c>
      <c r="L184" s="5">
        <v>3</v>
      </c>
      <c r="M184" s="5">
        <v>6</v>
      </c>
      <c r="N184" s="5">
        <v>17</v>
      </c>
    </row>
    <row r="185" spans="1:14">
      <c r="A185" s="4">
        <v>184</v>
      </c>
      <c r="B185" s="4" t="s">
        <v>73</v>
      </c>
      <c r="C185" s="4" t="s">
        <v>584</v>
      </c>
      <c r="D185" s="4" t="s">
        <v>260</v>
      </c>
      <c r="E185" s="4" t="s">
        <v>584</v>
      </c>
      <c r="F185" s="5">
        <v>0</v>
      </c>
      <c r="G185" s="4">
        <v>0</v>
      </c>
      <c r="H185" s="5">
        <v>0</v>
      </c>
      <c r="I185" s="4">
        <v>0</v>
      </c>
      <c r="J185" s="5">
        <v>0</v>
      </c>
      <c r="K185" s="5">
        <v>75</v>
      </c>
      <c r="L185" s="5">
        <v>7</v>
      </c>
      <c r="M185" s="5">
        <v>0</v>
      </c>
      <c r="N185" s="5">
        <v>31</v>
      </c>
    </row>
    <row r="186" spans="1:14">
      <c r="A186" s="4">
        <v>185</v>
      </c>
      <c r="B186" s="4" t="s">
        <v>74</v>
      </c>
      <c r="C186" s="4" t="s">
        <v>585</v>
      </c>
      <c r="D186" s="4" t="s">
        <v>261</v>
      </c>
      <c r="E186" s="4" t="s">
        <v>585</v>
      </c>
      <c r="F186" s="5">
        <v>0</v>
      </c>
      <c r="G186" s="4">
        <v>1</v>
      </c>
      <c r="H186" s="5">
        <v>0</v>
      </c>
      <c r="I186" s="4">
        <v>0</v>
      </c>
      <c r="J186" s="5">
        <v>0</v>
      </c>
      <c r="K186" s="5">
        <v>80</v>
      </c>
      <c r="L186" s="5">
        <v>10</v>
      </c>
      <c r="M186" s="5">
        <v>7</v>
      </c>
      <c r="N186" s="5">
        <v>37</v>
      </c>
    </row>
    <row r="187" spans="1:14">
      <c r="A187" s="4">
        <v>186</v>
      </c>
      <c r="B187" s="4" t="s">
        <v>75</v>
      </c>
      <c r="C187" s="4" t="s">
        <v>586</v>
      </c>
      <c r="D187" s="4" t="s">
        <v>262</v>
      </c>
      <c r="E187" s="4" t="s">
        <v>586</v>
      </c>
      <c r="F187" s="5">
        <v>0</v>
      </c>
      <c r="G187" s="4">
        <v>2</v>
      </c>
      <c r="H187" s="5">
        <v>0</v>
      </c>
      <c r="I187" s="4">
        <v>0</v>
      </c>
      <c r="J187" s="5">
        <v>0</v>
      </c>
      <c r="K187" s="5">
        <v>101</v>
      </c>
      <c r="L187" s="5">
        <v>15</v>
      </c>
      <c r="M187" s="5">
        <v>2</v>
      </c>
      <c r="N187" s="5">
        <v>47</v>
      </c>
    </row>
    <row r="188" spans="1:14">
      <c r="A188" s="4">
        <v>187</v>
      </c>
      <c r="B188" s="4" t="s">
        <v>76</v>
      </c>
      <c r="C188" s="4" t="s">
        <v>587</v>
      </c>
      <c r="D188" s="4" t="s">
        <v>263</v>
      </c>
      <c r="E188" s="4" t="s">
        <v>587</v>
      </c>
      <c r="F188" s="5">
        <v>0</v>
      </c>
      <c r="G188" s="4">
        <v>1</v>
      </c>
      <c r="H188" s="5">
        <v>0</v>
      </c>
      <c r="I188" s="4">
        <v>0</v>
      </c>
      <c r="J188" s="5">
        <v>0</v>
      </c>
      <c r="K188" s="5">
        <v>26</v>
      </c>
      <c r="L188" s="5">
        <v>0</v>
      </c>
      <c r="M188" s="5">
        <v>0</v>
      </c>
      <c r="N188" s="5">
        <v>16</v>
      </c>
    </row>
    <row r="189" spans="1:14">
      <c r="A189" s="4">
        <v>188</v>
      </c>
      <c r="B189" s="4" t="s">
        <v>77</v>
      </c>
      <c r="C189" s="4" t="s">
        <v>588</v>
      </c>
      <c r="D189" s="4" t="s">
        <v>264</v>
      </c>
      <c r="E189" s="4" t="s">
        <v>588</v>
      </c>
      <c r="F189" s="5">
        <v>0</v>
      </c>
      <c r="G189" s="4">
        <v>16</v>
      </c>
      <c r="H189" s="5">
        <v>0</v>
      </c>
      <c r="I189" s="4">
        <v>0</v>
      </c>
      <c r="J189" s="5">
        <v>0</v>
      </c>
      <c r="K189" s="5">
        <v>116</v>
      </c>
      <c r="L189" s="5">
        <v>23</v>
      </c>
      <c r="M189" s="5">
        <v>6</v>
      </c>
      <c r="N189" s="5">
        <v>46</v>
      </c>
    </row>
    <row r="190" spans="1:14">
      <c r="A190" s="4">
        <v>189</v>
      </c>
      <c r="B190" s="4" t="s">
        <v>78</v>
      </c>
      <c r="C190" s="4" t="s">
        <v>589</v>
      </c>
      <c r="D190" s="4" t="s">
        <v>265</v>
      </c>
      <c r="E190" s="4" t="s">
        <v>589</v>
      </c>
      <c r="F190" s="5">
        <v>0</v>
      </c>
      <c r="G190" s="4">
        <v>58</v>
      </c>
      <c r="H190" s="5">
        <v>0</v>
      </c>
      <c r="I190" s="4">
        <v>0</v>
      </c>
      <c r="J190" s="5">
        <v>0</v>
      </c>
      <c r="K190" s="5">
        <v>482</v>
      </c>
      <c r="L190" s="5">
        <v>218</v>
      </c>
      <c r="M190" s="5">
        <v>16</v>
      </c>
      <c r="N190" s="5">
        <v>256</v>
      </c>
    </row>
    <row r="191" spans="1:14">
      <c r="A191" s="4">
        <v>190</v>
      </c>
      <c r="B191" s="4" t="s">
        <v>79</v>
      </c>
      <c r="C191" s="4" t="s">
        <v>590</v>
      </c>
      <c r="D191" s="4" t="s">
        <v>266</v>
      </c>
      <c r="E191" s="4" t="s">
        <v>591</v>
      </c>
      <c r="F191" s="5">
        <v>0</v>
      </c>
      <c r="G191" s="4">
        <v>15</v>
      </c>
      <c r="H191" s="5">
        <v>0</v>
      </c>
      <c r="I191" s="4">
        <v>0</v>
      </c>
      <c r="J191" s="5">
        <v>0</v>
      </c>
      <c r="K191" s="5">
        <v>313</v>
      </c>
      <c r="L191" s="5">
        <v>179</v>
      </c>
      <c r="M191" s="5">
        <v>6</v>
      </c>
      <c r="N191" s="5">
        <v>125</v>
      </c>
    </row>
    <row r="192" spans="1:14">
      <c r="A192" s="4">
        <v>191</v>
      </c>
      <c r="B192" s="4" t="s">
        <v>79</v>
      </c>
      <c r="C192" s="4" t="s">
        <v>590</v>
      </c>
      <c r="D192" s="4" t="s">
        <v>267</v>
      </c>
      <c r="E192" s="4" t="s">
        <v>592</v>
      </c>
      <c r="F192" s="5">
        <v>0</v>
      </c>
      <c r="G192" s="4">
        <v>0</v>
      </c>
      <c r="H192" s="5">
        <v>0</v>
      </c>
      <c r="I192" s="4">
        <v>0</v>
      </c>
      <c r="J192" s="5">
        <v>0</v>
      </c>
      <c r="K192" s="5">
        <v>67</v>
      </c>
      <c r="L192" s="5">
        <v>2</v>
      </c>
      <c r="M192" s="5">
        <v>2</v>
      </c>
      <c r="N192" s="5">
        <v>29</v>
      </c>
    </row>
    <row r="193" spans="1:14">
      <c r="A193" s="4">
        <v>192</v>
      </c>
      <c r="B193" s="4" t="s">
        <v>80</v>
      </c>
      <c r="C193" s="4" t="s">
        <v>593</v>
      </c>
      <c r="D193" s="4" t="s">
        <v>268</v>
      </c>
      <c r="E193" s="4" t="s">
        <v>594</v>
      </c>
      <c r="F193" s="5">
        <v>0</v>
      </c>
      <c r="G193" s="4">
        <v>189</v>
      </c>
      <c r="H193" s="5">
        <v>0</v>
      </c>
      <c r="I193" s="4">
        <v>0</v>
      </c>
      <c r="J193" s="5">
        <v>0</v>
      </c>
      <c r="K193" s="5">
        <v>1508</v>
      </c>
      <c r="L193" s="5">
        <v>157</v>
      </c>
      <c r="M193" s="5">
        <v>43</v>
      </c>
      <c r="N193" s="5">
        <v>732</v>
      </c>
    </row>
    <row r="194" spans="1:14">
      <c r="A194" s="4">
        <v>193</v>
      </c>
      <c r="B194" s="4" t="s">
        <v>80</v>
      </c>
      <c r="C194" s="4" t="s">
        <v>593</v>
      </c>
      <c r="D194" s="4" t="s">
        <v>269</v>
      </c>
      <c r="E194" s="4" t="s">
        <v>805</v>
      </c>
      <c r="F194" s="5">
        <v>0</v>
      </c>
      <c r="G194" s="4">
        <v>14</v>
      </c>
      <c r="H194" s="5">
        <v>0</v>
      </c>
      <c r="I194" s="4">
        <v>0</v>
      </c>
      <c r="J194" s="5">
        <v>0</v>
      </c>
      <c r="K194" s="5">
        <v>509</v>
      </c>
      <c r="L194" s="5">
        <v>20</v>
      </c>
      <c r="M194" s="5">
        <v>22</v>
      </c>
      <c r="N194" s="5">
        <v>242</v>
      </c>
    </row>
    <row r="195" spans="1:14">
      <c r="A195" s="4">
        <v>194</v>
      </c>
      <c r="B195" s="4" t="s">
        <v>80</v>
      </c>
      <c r="C195" s="4" t="s">
        <v>593</v>
      </c>
      <c r="D195" s="4" t="s">
        <v>270</v>
      </c>
      <c r="E195" s="4" t="s">
        <v>806</v>
      </c>
      <c r="F195" s="5">
        <v>0</v>
      </c>
      <c r="G195" s="4">
        <v>173</v>
      </c>
      <c r="H195" s="5">
        <v>0</v>
      </c>
      <c r="I195" s="4">
        <v>0</v>
      </c>
      <c r="J195" s="5">
        <v>0</v>
      </c>
      <c r="K195" s="5">
        <v>583</v>
      </c>
      <c r="L195" s="5">
        <v>40</v>
      </c>
      <c r="M195" s="5">
        <v>7</v>
      </c>
      <c r="N195" s="5">
        <v>248</v>
      </c>
    </row>
    <row r="196" spans="1:14">
      <c r="A196" s="4">
        <v>195</v>
      </c>
      <c r="B196" s="4" t="s">
        <v>80</v>
      </c>
      <c r="C196" s="4" t="s">
        <v>593</v>
      </c>
      <c r="D196" s="4" t="s">
        <v>271</v>
      </c>
      <c r="E196" s="4" t="s">
        <v>595</v>
      </c>
      <c r="F196" s="5">
        <v>0</v>
      </c>
      <c r="G196" s="4">
        <v>0</v>
      </c>
      <c r="H196" s="5">
        <v>0</v>
      </c>
      <c r="I196" s="4">
        <v>0</v>
      </c>
      <c r="J196" s="5">
        <v>0</v>
      </c>
      <c r="K196" s="5">
        <v>77</v>
      </c>
      <c r="L196" s="5">
        <v>0</v>
      </c>
      <c r="M196" s="5">
        <v>1</v>
      </c>
      <c r="N196" s="5">
        <v>31</v>
      </c>
    </row>
    <row r="197" spans="1:14">
      <c r="A197" s="4">
        <v>196</v>
      </c>
      <c r="B197" s="4" t="s">
        <v>81</v>
      </c>
      <c r="C197" s="4" t="s">
        <v>596</v>
      </c>
      <c r="D197" s="4" t="s">
        <v>272</v>
      </c>
      <c r="E197" s="4" t="s">
        <v>597</v>
      </c>
      <c r="F197" s="5">
        <v>0</v>
      </c>
      <c r="G197" s="4">
        <v>27</v>
      </c>
      <c r="H197" s="5">
        <v>0</v>
      </c>
      <c r="I197" s="4">
        <v>0</v>
      </c>
      <c r="J197" s="5">
        <v>0</v>
      </c>
      <c r="K197" s="5">
        <v>256</v>
      </c>
      <c r="L197" s="5">
        <v>52</v>
      </c>
      <c r="M197" s="5">
        <v>8</v>
      </c>
      <c r="N197" s="5">
        <v>125</v>
      </c>
    </row>
    <row r="198" spans="1:14">
      <c r="A198" s="4">
        <v>197</v>
      </c>
      <c r="B198" s="4" t="s">
        <v>81</v>
      </c>
      <c r="C198" s="4" t="s">
        <v>596</v>
      </c>
      <c r="D198" s="4" t="s">
        <v>273</v>
      </c>
      <c r="E198" s="4" t="s">
        <v>598</v>
      </c>
      <c r="F198" s="5">
        <v>0</v>
      </c>
      <c r="G198" s="4">
        <v>2</v>
      </c>
      <c r="H198" s="5">
        <v>0</v>
      </c>
      <c r="I198" s="4">
        <v>0</v>
      </c>
      <c r="J198" s="5">
        <v>0</v>
      </c>
      <c r="K198" s="5">
        <v>7</v>
      </c>
      <c r="L198" s="5">
        <v>2</v>
      </c>
      <c r="M198" s="5">
        <v>0</v>
      </c>
      <c r="N198" s="5">
        <v>1</v>
      </c>
    </row>
    <row r="199" spans="1:14">
      <c r="A199" s="4">
        <v>198</v>
      </c>
      <c r="B199" s="4" t="s">
        <v>81</v>
      </c>
      <c r="C199" s="4" t="s">
        <v>596</v>
      </c>
      <c r="D199" s="4" t="s">
        <v>274</v>
      </c>
      <c r="E199" s="4" t="s">
        <v>599</v>
      </c>
      <c r="F199" s="5">
        <v>0</v>
      </c>
      <c r="G199" s="4">
        <v>26</v>
      </c>
      <c r="H199" s="5">
        <v>0</v>
      </c>
      <c r="I199" s="4">
        <v>0</v>
      </c>
      <c r="J199" s="5">
        <v>0</v>
      </c>
      <c r="K199" s="5">
        <v>248</v>
      </c>
      <c r="L199" s="5">
        <v>12</v>
      </c>
      <c r="M199" s="5">
        <v>5</v>
      </c>
      <c r="N199" s="5">
        <v>60</v>
      </c>
    </row>
    <row r="200" spans="1:14">
      <c r="A200" s="4">
        <v>199</v>
      </c>
      <c r="B200" s="4" t="s">
        <v>82</v>
      </c>
      <c r="C200" s="4" t="s">
        <v>600</v>
      </c>
      <c r="D200" s="4" t="s">
        <v>275</v>
      </c>
      <c r="E200" s="4" t="s">
        <v>601</v>
      </c>
      <c r="F200" s="5">
        <v>0</v>
      </c>
      <c r="G200" s="4">
        <v>51</v>
      </c>
      <c r="H200" s="5">
        <v>0</v>
      </c>
      <c r="I200" s="4">
        <v>0</v>
      </c>
      <c r="J200" s="5">
        <v>0</v>
      </c>
      <c r="K200" s="5">
        <v>930</v>
      </c>
      <c r="L200" s="5">
        <v>77</v>
      </c>
      <c r="M200" s="5">
        <v>18</v>
      </c>
      <c r="N200" s="5">
        <v>517</v>
      </c>
    </row>
    <row r="201" spans="1:14">
      <c r="A201" s="4">
        <v>200</v>
      </c>
      <c r="B201" s="4" t="s">
        <v>83</v>
      </c>
      <c r="C201" s="4" t="s">
        <v>602</v>
      </c>
      <c r="D201" s="4" t="s">
        <v>276</v>
      </c>
      <c r="E201" s="4" t="s">
        <v>603</v>
      </c>
      <c r="F201" s="5">
        <v>0</v>
      </c>
      <c r="G201" s="4">
        <v>187</v>
      </c>
      <c r="H201" s="5">
        <v>0</v>
      </c>
      <c r="I201" s="4">
        <v>0</v>
      </c>
      <c r="J201" s="5">
        <v>0</v>
      </c>
      <c r="K201" s="5">
        <v>454</v>
      </c>
      <c r="L201" s="5">
        <v>230</v>
      </c>
      <c r="M201" s="5">
        <v>11</v>
      </c>
      <c r="N201" s="5">
        <v>200</v>
      </c>
    </row>
    <row r="202" spans="1:14">
      <c r="A202" s="4">
        <v>201</v>
      </c>
      <c r="B202" s="4" t="s">
        <v>84</v>
      </c>
      <c r="C202" s="4" t="s">
        <v>604</v>
      </c>
      <c r="D202" s="4" t="s">
        <v>277</v>
      </c>
      <c r="E202" s="4" t="s">
        <v>605</v>
      </c>
      <c r="F202" s="5">
        <v>0</v>
      </c>
      <c r="G202" s="4">
        <v>853</v>
      </c>
      <c r="H202" s="5">
        <v>0</v>
      </c>
      <c r="I202" s="4">
        <v>0</v>
      </c>
      <c r="J202" s="5">
        <v>0</v>
      </c>
      <c r="K202" s="5">
        <v>3449</v>
      </c>
      <c r="L202" s="5">
        <v>850</v>
      </c>
      <c r="M202" s="5">
        <v>133</v>
      </c>
      <c r="N202" s="5">
        <v>1424</v>
      </c>
    </row>
    <row r="203" spans="1:14">
      <c r="A203" s="4">
        <v>202</v>
      </c>
      <c r="B203" s="4" t="s">
        <v>85</v>
      </c>
      <c r="C203" s="4" t="s">
        <v>606</v>
      </c>
      <c r="D203" s="4" t="s">
        <v>278</v>
      </c>
      <c r="E203" s="4" t="s">
        <v>607</v>
      </c>
      <c r="F203" s="5">
        <v>0</v>
      </c>
      <c r="G203" s="4">
        <v>0</v>
      </c>
      <c r="H203" s="5">
        <v>0</v>
      </c>
      <c r="I203" s="4">
        <v>0</v>
      </c>
      <c r="J203" s="5">
        <v>0</v>
      </c>
      <c r="K203" s="5">
        <v>416</v>
      </c>
      <c r="L203" s="5">
        <v>25</v>
      </c>
      <c r="M203" s="5">
        <v>13</v>
      </c>
      <c r="N203" s="5">
        <v>251</v>
      </c>
    </row>
    <row r="204" spans="1:14">
      <c r="A204" s="4">
        <v>203</v>
      </c>
      <c r="B204" s="4" t="s">
        <v>85</v>
      </c>
      <c r="C204" s="4" t="s">
        <v>606</v>
      </c>
      <c r="D204" s="4" t="s">
        <v>279</v>
      </c>
      <c r="E204" s="4" t="s">
        <v>608</v>
      </c>
      <c r="F204" s="5">
        <v>0</v>
      </c>
      <c r="G204" s="4">
        <v>0</v>
      </c>
      <c r="H204" s="5">
        <v>0</v>
      </c>
      <c r="I204" s="4">
        <v>0</v>
      </c>
      <c r="J204" s="5">
        <v>0</v>
      </c>
      <c r="K204" s="5">
        <v>27</v>
      </c>
      <c r="L204" s="5">
        <v>6</v>
      </c>
      <c r="M204" s="5">
        <v>1</v>
      </c>
      <c r="N204" s="5">
        <v>14</v>
      </c>
    </row>
    <row r="205" spans="1:14">
      <c r="A205" s="4">
        <v>204</v>
      </c>
      <c r="B205" s="4" t="s">
        <v>85</v>
      </c>
      <c r="C205" s="4" t="s">
        <v>606</v>
      </c>
      <c r="D205" s="4" t="s">
        <v>280</v>
      </c>
      <c r="E205" s="4" t="s">
        <v>609</v>
      </c>
      <c r="F205" s="5">
        <v>0</v>
      </c>
      <c r="G205" s="4">
        <v>11</v>
      </c>
      <c r="H205" s="5">
        <v>0</v>
      </c>
      <c r="I205" s="4">
        <v>0</v>
      </c>
      <c r="J205" s="5">
        <v>0</v>
      </c>
      <c r="K205" s="5">
        <v>291</v>
      </c>
      <c r="L205" s="5">
        <v>5</v>
      </c>
      <c r="M205" s="5">
        <v>11</v>
      </c>
      <c r="N205" s="5">
        <v>108</v>
      </c>
    </row>
    <row r="206" spans="1:14">
      <c r="A206" s="4">
        <v>205</v>
      </c>
      <c r="B206" s="4" t="s">
        <v>85</v>
      </c>
      <c r="C206" s="4" t="s">
        <v>606</v>
      </c>
      <c r="D206" s="4" t="s">
        <v>281</v>
      </c>
      <c r="E206" s="4" t="s">
        <v>610</v>
      </c>
      <c r="F206" s="5">
        <v>0</v>
      </c>
      <c r="G206" s="4">
        <v>51</v>
      </c>
      <c r="H206" s="5">
        <v>0</v>
      </c>
      <c r="I206" s="4">
        <v>0</v>
      </c>
      <c r="J206" s="5">
        <v>0</v>
      </c>
      <c r="K206" s="5">
        <v>127</v>
      </c>
      <c r="L206" s="5">
        <v>11</v>
      </c>
      <c r="M206" s="5">
        <v>2</v>
      </c>
      <c r="N206" s="5">
        <v>50</v>
      </c>
    </row>
    <row r="207" spans="1:14">
      <c r="A207" s="4">
        <v>206</v>
      </c>
      <c r="B207" s="4" t="s">
        <v>85</v>
      </c>
      <c r="C207" s="4" t="s">
        <v>606</v>
      </c>
      <c r="D207" s="4" t="s">
        <v>282</v>
      </c>
      <c r="E207" s="4" t="s">
        <v>611</v>
      </c>
      <c r="F207" s="5">
        <v>0</v>
      </c>
      <c r="G207" s="4">
        <v>15</v>
      </c>
      <c r="H207" s="5">
        <v>0</v>
      </c>
      <c r="I207" s="4">
        <v>0</v>
      </c>
      <c r="J207" s="5">
        <v>0</v>
      </c>
      <c r="K207" s="5">
        <v>215</v>
      </c>
      <c r="L207" s="5">
        <v>7</v>
      </c>
      <c r="M207" s="5">
        <v>3</v>
      </c>
      <c r="N207" s="5">
        <v>99</v>
      </c>
    </row>
    <row r="208" spans="1:14">
      <c r="A208" s="4">
        <v>207</v>
      </c>
      <c r="B208" s="4" t="s">
        <v>85</v>
      </c>
      <c r="C208" s="4" t="s">
        <v>606</v>
      </c>
      <c r="D208" s="4" t="s">
        <v>283</v>
      </c>
      <c r="E208" s="4" t="s">
        <v>612</v>
      </c>
      <c r="F208" s="5">
        <v>0</v>
      </c>
      <c r="G208" s="4">
        <v>1</v>
      </c>
      <c r="H208" s="5">
        <v>0</v>
      </c>
      <c r="I208" s="4">
        <v>0</v>
      </c>
      <c r="J208" s="5">
        <v>0</v>
      </c>
      <c r="K208" s="5">
        <v>104</v>
      </c>
      <c r="L208" s="5">
        <v>2</v>
      </c>
      <c r="M208" s="5">
        <v>0</v>
      </c>
      <c r="N208" s="5">
        <v>53</v>
      </c>
    </row>
    <row r="209" spans="1:14">
      <c r="A209" s="4">
        <v>208</v>
      </c>
      <c r="B209" s="4" t="s">
        <v>85</v>
      </c>
      <c r="C209" s="4" t="s">
        <v>606</v>
      </c>
      <c r="D209" s="4" t="s">
        <v>284</v>
      </c>
      <c r="E209" s="4" t="s">
        <v>613</v>
      </c>
      <c r="F209" s="5">
        <v>0</v>
      </c>
      <c r="G209" s="4">
        <v>0</v>
      </c>
      <c r="H209" s="5">
        <v>0</v>
      </c>
      <c r="I209" s="4">
        <v>0</v>
      </c>
      <c r="J209" s="5">
        <v>0</v>
      </c>
      <c r="K209" s="5">
        <v>3</v>
      </c>
      <c r="L209" s="5">
        <v>0</v>
      </c>
      <c r="M209" s="5">
        <v>0</v>
      </c>
      <c r="N209" s="5">
        <v>2</v>
      </c>
    </row>
    <row r="210" spans="1:14">
      <c r="A210" s="4">
        <v>209</v>
      </c>
      <c r="B210" s="4" t="s">
        <v>85</v>
      </c>
      <c r="C210" s="4" t="s">
        <v>606</v>
      </c>
      <c r="D210" s="4" t="s">
        <v>285</v>
      </c>
      <c r="E210" s="4" t="s">
        <v>614</v>
      </c>
      <c r="F210" s="5">
        <v>0</v>
      </c>
      <c r="G210" s="4">
        <v>4</v>
      </c>
      <c r="H210" s="5">
        <v>0</v>
      </c>
      <c r="I210" s="4">
        <v>0</v>
      </c>
      <c r="J210" s="5">
        <v>0</v>
      </c>
      <c r="K210" s="5">
        <v>158</v>
      </c>
      <c r="L210" s="5">
        <v>71</v>
      </c>
      <c r="M210" s="5">
        <v>2</v>
      </c>
      <c r="N210" s="5">
        <v>63</v>
      </c>
    </row>
    <row r="211" spans="1:14">
      <c r="A211" s="4">
        <v>210</v>
      </c>
      <c r="B211" s="4" t="s">
        <v>85</v>
      </c>
      <c r="C211" s="4" t="s">
        <v>606</v>
      </c>
      <c r="D211" s="4" t="s">
        <v>286</v>
      </c>
      <c r="E211" s="4" t="s">
        <v>615</v>
      </c>
      <c r="F211" s="5">
        <v>0</v>
      </c>
      <c r="G211" s="4">
        <v>2</v>
      </c>
      <c r="H211" s="5">
        <v>0</v>
      </c>
      <c r="I211" s="4">
        <v>0</v>
      </c>
      <c r="J211" s="5">
        <v>0</v>
      </c>
      <c r="K211" s="5">
        <v>147</v>
      </c>
      <c r="L211" s="5">
        <v>20</v>
      </c>
      <c r="M211" s="5">
        <v>2</v>
      </c>
      <c r="N211" s="5">
        <v>60</v>
      </c>
    </row>
    <row r="212" spans="1:14">
      <c r="A212" s="4">
        <v>211</v>
      </c>
      <c r="B212" s="4" t="s">
        <v>85</v>
      </c>
      <c r="C212" s="4" t="s">
        <v>606</v>
      </c>
      <c r="D212" s="4" t="s">
        <v>287</v>
      </c>
      <c r="E212" s="4" t="s">
        <v>616</v>
      </c>
      <c r="F212" s="5">
        <v>0</v>
      </c>
      <c r="G212" s="4">
        <v>7</v>
      </c>
      <c r="H212" s="5">
        <v>0</v>
      </c>
      <c r="I212" s="4">
        <v>0</v>
      </c>
      <c r="J212" s="5">
        <v>0</v>
      </c>
      <c r="K212" s="5">
        <v>567</v>
      </c>
      <c r="L212" s="5">
        <v>15</v>
      </c>
      <c r="M212" s="5">
        <v>12</v>
      </c>
      <c r="N212" s="5">
        <v>281</v>
      </c>
    </row>
    <row r="213" spans="1:14">
      <c r="A213" s="4">
        <v>212</v>
      </c>
      <c r="B213" s="4" t="s">
        <v>85</v>
      </c>
      <c r="C213" s="4" t="s">
        <v>606</v>
      </c>
      <c r="D213" s="4" t="s">
        <v>288</v>
      </c>
      <c r="E213" s="4" t="s">
        <v>617</v>
      </c>
      <c r="F213" s="5">
        <v>0</v>
      </c>
      <c r="G213" s="4">
        <v>10</v>
      </c>
      <c r="H213" s="5">
        <v>0</v>
      </c>
      <c r="I213" s="4">
        <v>0</v>
      </c>
      <c r="J213" s="5">
        <v>0</v>
      </c>
      <c r="K213" s="5">
        <v>1179</v>
      </c>
      <c r="L213" s="5">
        <v>69</v>
      </c>
      <c r="M213" s="5">
        <v>65</v>
      </c>
      <c r="N213" s="5">
        <v>724</v>
      </c>
    </row>
    <row r="214" spans="1:14">
      <c r="A214" s="4">
        <v>213</v>
      </c>
      <c r="B214" s="4" t="s">
        <v>85</v>
      </c>
      <c r="C214" s="4" t="s">
        <v>606</v>
      </c>
      <c r="D214" s="4" t="s">
        <v>289</v>
      </c>
      <c r="E214" s="4" t="s">
        <v>618</v>
      </c>
      <c r="F214" s="5">
        <v>0</v>
      </c>
      <c r="G214" s="4">
        <v>26</v>
      </c>
      <c r="H214" s="5">
        <v>0</v>
      </c>
      <c r="I214" s="4">
        <v>0</v>
      </c>
      <c r="J214" s="5">
        <v>0</v>
      </c>
      <c r="K214" s="5">
        <v>4101</v>
      </c>
      <c r="L214" s="5">
        <v>143</v>
      </c>
      <c r="M214" s="5">
        <v>177</v>
      </c>
      <c r="N214" s="5">
        <v>1686</v>
      </c>
    </row>
    <row r="215" spans="1:14">
      <c r="A215" s="4">
        <v>214</v>
      </c>
      <c r="B215" s="4" t="s">
        <v>85</v>
      </c>
      <c r="C215" s="4" t="s">
        <v>606</v>
      </c>
      <c r="D215" s="4" t="s">
        <v>290</v>
      </c>
      <c r="E215" s="4" t="s">
        <v>619</v>
      </c>
      <c r="F215" s="5">
        <v>0</v>
      </c>
      <c r="G215" s="4">
        <v>13</v>
      </c>
      <c r="H215" s="5">
        <v>0</v>
      </c>
      <c r="I215" s="4">
        <v>0</v>
      </c>
      <c r="J215" s="5">
        <v>0</v>
      </c>
      <c r="K215" s="5">
        <v>952</v>
      </c>
      <c r="L215" s="5">
        <v>38</v>
      </c>
      <c r="M215" s="5">
        <v>40</v>
      </c>
      <c r="N215" s="5">
        <v>448</v>
      </c>
    </row>
    <row r="216" spans="1:14">
      <c r="A216" s="4">
        <v>215</v>
      </c>
      <c r="B216" s="4" t="s">
        <v>85</v>
      </c>
      <c r="C216" s="4" t="s">
        <v>606</v>
      </c>
      <c r="D216" s="4" t="s">
        <v>291</v>
      </c>
      <c r="E216" s="4" t="s">
        <v>620</v>
      </c>
      <c r="F216" s="5">
        <v>0</v>
      </c>
      <c r="G216" s="4">
        <v>10</v>
      </c>
      <c r="H216" s="5">
        <v>0</v>
      </c>
      <c r="I216" s="4">
        <v>0</v>
      </c>
      <c r="J216" s="5">
        <v>0</v>
      </c>
      <c r="K216" s="5">
        <v>428</v>
      </c>
      <c r="L216" s="5">
        <v>34</v>
      </c>
      <c r="M216" s="5">
        <v>3</v>
      </c>
      <c r="N216" s="5">
        <v>243</v>
      </c>
    </row>
    <row r="217" spans="1:14">
      <c r="A217" s="4">
        <v>216</v>
      </c>
      <c r="B217" s="4" t="s">
        <v>85</v>
      </c>
      <c r="C217" s="4" t="s">
        <v>606</v>
      </c>
      <c r="D217" s="4" t="s">
        <v>292</v>
      </c>
      <c r="E217" s="4" t="s">
        <v>621</v>
      </c>
      <c r="F217" s="5">
        <v>0</v>
      </c>
      <c r="G217" s="4">
        <v>15</v>
      </c>
      <c r="H217" s="5">
        <v>0</v>
      </c>
      <c r="I217" s="4">
        <v>0</v>
      </c>
      <c r="J217" s="5">
        <v>0</v>
      </c>
      <c r="K217" s="5">
        <v>994</v>
      </c>
      <c r="L217" s="5">
        <v>97</v>
      </c>
      <c r="M217" s="5">
        <v>35</v>
      </c>
      <c r="N217" s="5">
        <v>499</v>
      </c>
    </row>
    <row r="218" spans="1:14">
      <c r="A218" s="4">
        <v>217</v>
      </c>
      <c r="B218" s="4" t="s">
        <v>85</v>
      </c>
      <c r="C218" s="4" t="s">
        <v>606</v>
      </c>
      <c r="D218" s="4" t="s">
        <v>293</v>
      </c>
      <c r="E218" s="4" t="s">
        <v>622</v>
      </c>
      <c r="F218" s="5">
        <v>0</v>
      </c>
      <c r="G218" s="4">
        <v>6</v>
      </c>
      <c r="H218" s="5">
        <v>0</v>
      </c>
      <c r="I218" s="4">
        <v>0</v>
      </c>
      <c r="J218" s="5">
        <v>0</v>
      </c>
      <c r="K218" s="5">
        <v>315</v>
      </c>
      <c r="L218" s="5">
        <v>25</v>
      </c>
      <c r="M218" s="5">
        <v>2</v>
      </c>
      <c r="N218" s="5">
        <v>220</v>
      </c>
    </row>
    <row r="219" spans="1:14">
      <c r="A219" s="4">
        <v>218</v>
      </c>
      <c r="B219" s="4" t="s">
        <v>85</v>
      </c>
      <c r="C219" s="4" t="s">
        <v>606</v>
      </c>
      <c r="D219" s="4" t="s">
        <v>294</v>
      </c>
      <c r="E219" s="4" t="s">
        <v>623</v>
      </c>
      <c r="F219" s="5">
        <v>0</v>
      </c>
      <c r="G219" s="4">
        <v>42</v>
      </c>
      <c r="H219" s="5">
        <v>0</v>
      </c>
      <c r="I219" s="4">
        <v>0</v>
      </c>
      <c r="J219" s="5">
        <v>0</v>
      </c>
      <c r="K219" s="5">
        <v>994</v>
      </c>
      <c r="L219" s="5">
        <v>44</v>
      </c>
      <c r="M219" s="5">
        <v>28</v>
      </c>
      <c r="N219" s="5">
        <v>471</v>
      </c>
    </row>
    <row r="220" spans="1:14">
      <c r="A220" s="4">
        <v>219</v>
      </c>
      <c r="B220" s="4" t="s">
        <v>85</v>
      </c>
      <c r="C220" s="4" t="s">
        <v>606</v>
      </c>
      <c r="D220" s="4" t="s">
        <v>295</v>
      </c>
      <c r="E220" s="4" t="s">
        <v>624</v>
      </c>
      <c r="F220" s="5">
        <v>0</v>
      </c>
      <c r="G220" s="4">
        <v>28</v>
      </c>
      <c r="H220" s="5">
        <v>0</v>
      </c>
      <c r="I220" s="4">
        <v>0</v>
      </c>
      <c r="J220" s="5">
        <v>0</v>
      </c>
      <c r="K220" s="5">
        <v>51</v>
      </c>
      <c r="L220" s="5">
        <v>2</v>
      </c>
      <c r="M220" s="5">
        <v>0</v>
      </c>
      <c r="N220" s="5">
        <v>30</v>
      </c>
    </row>
    <row r="221" spans="1:14">
      <c r="A221" s="4">
        <v>220</v>
      </c>
      <c r="B221" s="4" t="s">
        <v>85</v>
      </c>
      <c r="C221" s="4" t="s">
        <v>606</v>
      </c>
      <c r="D221" s="4" t="s">
        <v>296</v>
      </c>
      <c r="E221" s="4" t="s">
        <v>625</v>
      </c>
      <c r="F221" s="5">
        <v>0</v>
      </c>
      <c r="G221" s="4">
        <v>6</v>
      </c>
      <c r="H221" s="5">
        <v>0</v>
      </c>
      <c r="I221" s="4">
        <v>0</v>
      </c>
      <c r="J221" s="5">
        <v>0</v>
      </c>
      <c r="K221" s="5">
        <v>1006</v>
      </c>
      <c r="L221" s="5">
        <v>20</v>
      </c>
      <c r="M221" s="5">
        <v>37</v>
      </c>
      <c r="N221" s="5">
        <v>662</v>
      </c>
    </row>
    <row r="222" spans="1:14">
      <c r="A222" s="4">
        <v>221</v>
      </c>
      <c r="B222" s="4" t="s">
        <v>85</v>
      </c>
      <c r="C222" s="4" t="s">
        <v>606</v>
      </c>
      <c r="D222" s="4" t="s">
        <v>297</v>
      </c>
      <c r="E222" s="4" t="s">
        <v>626</v>
      </c>
      <c r="F222" s="5">
        <v>0</v>
      </c>
      <c r="G222" s="4">
        <v>107</v>
      </c>
      <c r="H222" s="5">
        <v>0</v>
      </c>
      <c r="I222" s="4">
        <v>0</v>
      </c>
      <c r="J222" s="5">
        <v>0</v>
      </c>
      <c r="K222" s="5">
        <v>539</v>
      </c>
      <c r="L222" s="5">
        <v>27</v>
      </c>
      <c r="M222" s="5">
        <v>7</v>
      </c>
      <c r="N222" s="5">
        <v>221</v>
      </c>
    </row>
    <row r="223" spans="1:14">
      <c r="A223" s="4">
        <v>222</v>
      </c>
      <c r="B223" s="4" t="s">
        <v>85</v>
      </c>
      <c r="C223" s="4" t="s">
        <v>606</v>
      </c>
      <c r="D223" s="4" t="s">
        <v>298</v>
      </c>
      <c r="E223" s="4" t="s">
        <v>627</v>
      </c>
      <c r="F223" s="5">
        <v>0</v>
      </c>
      <c r="G223" s="4">
        <v>32</v>
      </c>
      <c r="H223" s="5">
        <v>0</v>
      </c>
      <c r="I223" s="4">
        <v>0</v>
      </c>
      <c r="J223" s="5">
        <v>0</v>
      </c>
      <c r="K223" s="5">
        <v>847</v>
      </c>
      <c r="L223" s="5">
        <v>84</v>
      </c>
      <c r="M223" s="5">
        <v>9</v>
      </c>
      <c r="N223" s="5">
        <v>458</v>
      </c>
    </row>
    <row r="224" spans="1:14">
      <c r="A224" s="4">
        <v>223</v>
      </c>
      <c r="B224" s="4" t="s">
        <v>85</v>
      </c>
      <c r="C224" s="4" t="s">
        <v>606</v>
      </c>
      <c r="D224" s="4" t="s">
        <v>299</v>
      </c>
      <c r="E224" s="4" t="s">
        <v>628</v>
      </c>
      <c r="F224" s="5">
        <v>0</v>
      </c>
      <c r="G224" s="4">
        <v>84</v>
      </c>
      <c r="H224" s="5">
        <v>0</v>
      </c>
      <c r="I224" s="4">
        <v>0</v>
      </c>
      <c r="J224" s="5">
        <v>0</v>
      </c>
      <c r="K224" s="5">
        <v>670</v>
      </c>
      <c r="L224" s="5">
        <v>70</v>
      </c>
      <c r="M224" s="5">
        <v>7</v>
      </c>
      <c r="N224" s="5">
        <v>243</v>
      </c>
    </row>
    <row r="225" spans="1:14">
      <c r="A225" s="4">
        <v>224</v>
      </c>
      <c r="B225" s="4" t="s">
        <v>85</v>
      </c>
      <c r="C225" s="4" t="s">
        <v>606</v>
      </c>
      <c r="D225" s="4" t="s">
        <v>300</v>
      </c>
      <c r="E225" s="4" t="s">
        <v>629</v>
      </c>
      <c r="F225" s="5">
        <v>0</v>
      </c>
      <c r="G225" s="4">
        <v>12</v>
      </c>
      <c r="H225" s="5">
        <v>0</v>
      </c>
      <c r="I225" s="4">
        <v>0</v>
      </c>
      <c r="J225" s="5">
        <v>0</v>
      </c>
      <c r="K225" s="5">
        <v>918</v>
      </c>
      <c r="L225" s="5">
        <v>20</v>
      </c>
      <c r="M225" s="5">
        <v>18</v>
      </c>
      <c r="N225" s="5">
        <v>403</v>
      </c>
    </row>
    <row r="226" spans="1:14">
      <c r="A226" s="4">
        <v>225</v>
      </c>
      <c r="B226" s="4" t="s">
        <v>85</v>
      </c>
      <c r="C226" s="4" t="s">
        <v>606</v>
      </c>
      <c r="D226" s="4" t="s">
        <v>301</v>
      </c>
      <c r="E226" s="4" t="s">
        <v>630</v>
      </c>
      <c r="F226" s="5">
        <v>0</v>
      </c>
      <c r="G226" s="4">
        <v>40</v>
      </c>
      <c r="H226" s="5">
        <v>0</v>
      </c>
      <c r="I226" s="4">
        <v>0</v>
      </c>
      <c r="J226" s="5">
        <v>0</v>
      </c>
      <c r="K226" s="5">
        <v>1345</v>
      </c>
      <c r="L226" s="5">
        <v>33</v>
      </c>
      <c r="M226" s="5">
        <v>50</v>
      </c>
      <c r="N226" s="5">
        <v>638</v>
      </c>
    </row>
    <row r="227" spans="1:14">
      <c r="A227" s="4">
        <v>226</v>
      </c>
      <c r="B227" s="4" t="s">
        <v>85</v>
      </c>
      <c r="C227" s="4" t="s">
        <v>606</v>
      </c>
      <c r="D227" s="4" t="s">
        <v>302</v>
      </c>
      <c r="E227" s="4" t="s">
        <v>631</v>
      </c>
      <c r="F227" s="5">
        <v>0</v>
      </c>
      <c r="G227" s="4">
        <v>3</v>
      </c>
      <c r="H227" s="5">
        <v>0</v>
      </c>
      <c r="I227" s="4">
        <v>0</v>
      </c>
      <c r="J227" s="5">
        <v>0</v>
      </c>
      <c r="K227" s="5">
        <v>195</v>
      </c>
      <c r="L227" s="5">
        <v>11</v>
      </c>
      <c r="M227" s="5">
        <v>0</v>
      </c>
      <c r="N227" s="5">
        <v>137</v>
      </c>
    </row>
    <row r="228" spans="1:14">
      <c r="A228" s="4">
        <v>227</v>
      </c>
      <c r="B228" s="4" t="s">
        <v>85</v>
      </c>
      <c r="C228" s="4" t="s">
        <v>606</v>
      </c>
      <c r="D228" s="4" t="s">
        <v>764</v>
      </c>
      <c r="E228" s="4" t="s">
        <v>765</v>
      </c>
      <c r="F228" s="5">
        <v>0</v>
      </c>
      <c r="G228" s="4">
        <v>11</v>
      </c>
      <c r="H228" s="5">
        <v>0</v>
      </c>
      <c r="I228" s="4">
        <v>0</v>
      </c>
      <c r="J228" s="5">
        <v>0</v>
      </c>
      <c r="K228" s="5">
        <v>324</v>
      </c>
      <c r="L228" s="5">
        <v>7</v>
      </c>
      <c r="M228" s="5">
        <v>9</v>
      </c>
      <c r="N228" s="5">
        <v>170</v>
      </c>
    </row>
    <row r="229" spans="1:14">
      <c r="A229" s="4">
        <v>228</v>
      </c>
      <c r="B229" s="4" t="s">
        <v>86</v>
      </c>
      <c r="C229" s="4" t="s">
        <v>632</v>
      </c>
      <c r="D229" s="4" t="s">
        <v>303</v>
      </c>
      <c r="E229" s="4" t="s">
        <v>633</v>
      </c>
      <c r="F229" s="5">
        <v>0</v>
      </c>
      <c r="G229" s="4">
        <v>5</v>
      </c>
      <c r="H229" s="5">
        <v>0</v>
      </c>
      <c r="I229" s="4">
        <v>0</v>
      </c>
      <c r="J229" s="5">
        <v>0</v>
      </c>
      <c r="K229" s="5">
        <v>45</v>
      </c>
      <c r="L229" s="5">
        <v>13</v>
      </c>
      <c r="M229" s="5">
        <v>0</v>
      </c>
      <c r="N229" s="5">
        <v>21</v>
      </c>
    </row>
    <row r="230" spans="1:14">
      <c r="A230" s="4">
        <v>229</v>
      </c>
      <c r="B230" s="4" t="s">
        <v>86</v>
      </c>
      <c r="C230" s="4" t="s">
        <v>632</v>
      </c>
      <c r="D230" s="4" t="s">
        <v>304</v>
      </c>
      <c r="E230" s="4" t="s">
        <v>634</v>
      </c>
      <c r="F230" s="5">
        <v>0</v>
      </c>
      <c r="G230" s="4">
        <v>0</v>
      </c>
      <c r="H230" s="5">
        <v>0</v>
      </c>
      <c r="I230" s="4">
        <v>0</v>
      </c>
      <c r="J230" s="5">
        <v>0</v>
      </c>
      <c r="K230" s="5">
        <v>25</v>
      </c>
      <c r="L230" s="5">
        <v>0</v>
      </c>
      <c r="M230" s="5">
        <v>0</v>
      </c>
      <c r="N230" s="5">
        <v>16</v>
      </c>
    </row>
    <row r="231" spans="1:14">
      <c r="A231" s="4">
        <v>230</v>
      </c>
      <c r="B231" s="7" t="s">
        <v>86</v>
      </c>
      <c r="C231" s="4" t="s">
        <v>632</v>
      </c>
      <c r="D231" s="7" t="s">
        <v>855</v>
      </c>
      <c r="E231" s="4" t="s">
        <v>858</v>
      </c>
      <c r="F231" s="5">
        <v>0</v>
      </c>
      <c r="G231" s="4">
        <v>15</v>
      </c>
      <c r="H231" s="5">
        <v>0</v>
      </c>
      <c r="I231" s="4">
        <v>0</v>
      </c>
      <c r="J231" s="5">
        <v>0</v>
      </c>
      <c r="K231" s="5">
        <v>0</v>
      </c>
      <c r="L231" s="5">
        <v>3</v>
      </c>
      <c r="M231" s="5">
        <v>0</v>
      </c>
      <c r="N231" s="5">
        <v>0</v>
      </c>
    </row>
    <row r="232" spans="1:14">
      <c r="A232" s="4">
        <v>231</v>
      </c>
      <c r="B232" s="4" t="s">
        <v>87</v>
      </c>
      <c r="C232" s="4" t="s">
        <v>635</v>
      </c>
      <c r="D232" s="4" t="s">
        <v>305</v>
      </c>
      <c r="E232" s="4" t="s">
        <v>636</v>
      </c>
      <c r="F232" s="5">
        <v>0</v>
      </c>
      <c r="G232" s="4">
        <v>106</v>
      </c>
      <c r="H232" s="5">
        <v>0</v>
      </c>
      <c r="I232" s="4">
        <v>0</v>
      </c>
      <c r="J232" s="5">
        <v>0</v>
      </c>
      <c r="K232" s="5">
        <v>1300</v>
      </c>
      <c r="L232" s="5">
        <v>154</v>
      </c>
      <c r="M232" s="5">
        <v>39</v>
      </c>
      <c r="N232" s="5">
        <v>548</v>
      </c>
    </row>
    <row r="233" spans="1:14">
      <c r="A233" s="4">
        <v>232</v>
      </c>
      <c r="B233" s="4" t="s">
        <v>87</v>
      </c>
      <c r="C233" s="4" t="s">
        <v>635</v>
      </c>
      <c r="D233" s="4" t="s">
        <v>306</v>
      </c>
      <c r="E233" s="4" t="s">
        <v>637</v>
      </c>
      <c r="F233" s="5">
        <v>0</v>
      </c>
      <c r="G233" s="4">
        <v>42</v>
      </c>
      <c r="H233" s="5">
        <v>0</v>
      </c>
      <c r="I233" s="4">
        <v>0</v>
      </c>
      <c r="J233" s="5">
        <v>0</v>
      </c>
      <c r="K233" s="5">
        <v>161</v>
      </c>
      <c r="L233" s="5">
        <v>44</v>
      </c>
      <c r="M233" s="5">
        <v>4</v>
      </c>
      <c r="N233" s="5">
        <v>54</v>
      </c>
    </row>
    <row r="234" spans="1:14">
      <c r="A234" s="4">
        <v>233</v>
      </c>
      <c r="B234" s="4" t="s">
        <v>88</v>
      </c>
      <c r="C234" s="4" t="s">
        <v>638</v>
      </c>
      <c r="D234" s="4" t="s">
        <v>307</v>
      </c>
      <c r="E234" s="4" t="s">
        <v>639</v>
      </c>
      <c r="F234" s="5">
        <v>0</v>
      </c>
      <c r="G234" s="4">
        <v>57</v>
      </c>
      <c r="H234" s="5">
        <v>0</v>
      </c>
      <c r="I234" s="4">
        <v>0</v>
      </c>
      <c r="J234" s="5">
        <v>0</v>
      </c>
      <c r="K234" s="5">
        <v>1823</v>
      </c>
      <c r="L234" s="5">
        <v>179</v>
      </c>
      <c r="M234" s="5">
        <v>66</v>
      </c>
      <c r="N234" s="5">
        <v>844</v>
      </c>
    </row>
    <row r="235" spans="1:14">
      <c r="A235" s="4">
        <v>234</v>
      </c>
      <c r="B235" s="4" t="s">
        <v>88</v>
      </c>
      <c r="C235" s="4" t="s">
        <v>638</v>
      </c>
      <c r="D235" s="4" t="s">
        <v>308</v>
      </c>
      <c r="E235" s="4" t="s">
        <v>807</v>
      </c>
      <c r="F235" s="5">
        <v>0</v>
      </c>
      <c r="G235" s="4">
        <v>19</v>
      </c>
      <c r="H235" s="5">
        <v>0</v>
      </c>
      <c r="I235" s="4">
        <v>0</v>
      </c>
      <c r="J235" s="5">
        <v>0</v>
      </c>
      <c r="K235" s="5">
        <v>1939</v>
      </c>
      <c r="L235" s="5">
        <v>29</v>
      </c>
      <c r="M235" s="5">
        <v>76</v>
      </c>
      <c r="N235" s="5">
        <v>716</v>
      </c>
    </row>
    <row r="236" spans="1:14">
      <c r="A236" s="4">
        <v>235</v>
      </c>
      <c r="B236" s="6" t="s">
        <v>88</v>
      </c>
      <c r="C236" s="4" t="s">
        <v>638</v>
      </c>
      <c r="D236" s="6" t="s">
        <v>801</v>
      </c>
      <c r="E236" s="4" t="s">
        <v>810</v>
      </c>
      <c r="F236" s="5">
        <v>0</v>
      </c>
      <c r="G236" s="4">
        <v>1</v>
      </c>
      <c r="H236" s="5">
        <v>0</v>
      </c>
      <c r="I236" s="4">
        <v>0</v>
      </c>
      <c r="J236" s="5">
        <v>0</v>
      </c>
      <c r="K236" s="5">
        <v>30</v>
      </c>
      <c r="L236" s="5">
        <v>0</v>
      </c>
      <c r="M236" s="5">
        <v>0</v>
      </c>
      <c r="N236" s="5">
        <v>21</v>
      </c>
    </row>
    <row r="237" spans="1:14">
      <c r="A237" s="4">
        <v>236</v>
      </c>
      <c r="B237" s="4" t="s">
        <v>89</v>
      </c>
      <c r="C237" s="4" t="s">
        <v>640</v>
      </c>
      <c r="D237" s="4" t="s">
        <v>309</v>
      </c>
      <c r="E237" s="4" t="s">
        <v>641</v>
      </c>
      <c r="F237" s="5">
        <v>0</v>
      </c>
      <c r="G237" s="4">
        <v>82</v>
      </c>
      <c r="H237" s="5">
        <v>0</v>
      </c>
      <c r="I237" s="4">
        <v>0</v>
      </c>
      <c r="J237" s="5">
        <v>0</v>
      </c>
      <c r="K237" s="5">
        <v>1967</v>
      </c>
      <c r="L237" s="5">
        <v>103</v>
      </c>
      <c r="M237" s="5">
        <v>56</v>
      </c>
      <c r="N237" s="5">
        <v>918</v>
      </c>
    </row>
    <row r="238" spans="1:14">
      <c r="A238" s="4">
        <v>237</v>
      </c>
      <c r="B238" s="4" t="s">
        <v>89</v>
      </c>
      <c r="C238" s="4" t="s">
        <v>640</v>
      </c>
      <c r="D238" s="4" t="s">
        <v>310</v>
      </c>
      <c r="E238" s="4" t="s">
        <v>642</v>
      </c>
      <c r="F238" s="5">
        <v>0</v>
      </c>
      <c r="G238" s="4">
        <v>3</v>
      </c>
      <c r="H238" s="5">
        <v>0</v>
      </c>
      <c r="I238" s="4">
        <v>0</v>
      </c>
      <c r="J238" s="5">
        <v>0</v>
      </c>
      <c r="K238" s="5">
        <v>375</v>
      </c>
      <c r="L238" s="5">
        <v>16</v>
      </c>
      <c r="M238" s="5">
        <v>21</v>
      </c>
      <c r="N238" s="5">
        <v>209</v>
      </c>
    </row>
    <row r="239" spans="1:14">
      <c r="A239" s="4">
        <v>238</v>
      </c>
      <c r="B239" s="4" t="s">
        <v>89</v>
      </c>
      <c r="C239" s="4" t="s">
        <v>640</v>
      </c>
      <c r="D239" s="4" t="s">
        <v>311</v>
      </c>
      <c r="E239" s="4" t="s">
        <v>643</v>
      </c>
      <c r="F239" s="5">
        <v>0</v>
      </c>
      <c r="G239" s="4">
        <v>6</v>
      </c>
      <c r="H239" s="5">
        <v>0</v>
      </c>
      <c r="I239" s="4">
        <v>0</v>
      </c>
      <c r="J239" s="5">
        <v>0</v>
      </c>
      <c r="K239" s="5">
        <v>1171</v>
      </c>
      <c r="L239" s="5">
        <v>20</v>
      </c>
      <c r="M239" s="5">
        <v>45</v>
      </c>
      <c r="N239" s="5">
        <v>490</v>
      </c>
    </row>
    <row r="240" spans="1:14">
      <c r="A240" s="4">
        <v>239</v>
      </c>
      <c r="B240" s="4" t="s">
        <v>90</v>
      </c>
      <c r="C240" s="4" t="s">
        <v>644</v>
      </c>
      <c r="D240" s="4" t="s">
        <v>312</v>
      </c>
      <c r="E240" s="4" t="s">
        <v>645</v>
      </c>
      <c r="F240" s="5">
        <v>0</v>
      </c>
      <c r="G240" s="4">
        <v>7</v>
      </c>
      <c r="H240" s="5">
        <v>0</v>
      </c>
      <c r="I240" s="4">
        <v>0</v>
      </c>
      <c r="J240" s="5">
        <v>0</v>
      </c>
      <c r="K240" s="5">
        <v>68</v>
      </c>
      <c r="L240" s="5">
        <v>0</v>
      </c>
      <c r="M240" s="5">
        <v>3</v>
      </c>
      <c r="N240" s="5">
        <v>37</v>
      </c>
    </row>
    <row r="241" spans="1:14">
      <c r="A241" s="4">
        <v>240</v>
      </c>
      <c r="B241" s="4" t="s">
        <v>90</v>
      </c>
      <c r="C241" s="4" t="s">
        <v>644</v>
      </c>
      <c r="D241" s="4" t="s">
        <v>313</v>
      </c>
      <c r="E241" s="4" t="s">
        <v>646</v>
      </c>
      <c r="F241" s="5">
        <v>0</v>
      </c>
      <c r="G241" s="4">
        <v>0</v>
      </c>
      <c r="H241" s="5">
        <v>0</v>
      </c>
      <c r="I241" s="4">
        <v>0</v>
      </c>
      <c r="J241" s="5">
        <v>0</v>
      </c>
      <c r="K241" s="5">
        <v>3</v>
      </c>
      <c r="L241" s="5">
        <v>5</v>
      </c>
      <c r="M241" s="5">
        <v>0</v>
      </c>
      <c r="N241" s="5">
        <v>2</v>
      </c>
    </row>
    <row r="242" spans="1:14">
      <c r="A242" s="4">
        <v>241</v>
      </c>
      <c r="B242" s="4" t="s">
        <v>91</v>
      </c>
      <c r="C242" s="4" t="s">
        <v>647</v>
      </c>
      <c r="D242" s="4" t="s">
        <v>314</v>
      </c>
      <c r="E242" s="4" t="s">
        <v>648</v>
      </c>
      <c r="F242" s="5">
        <v>0</v>
      </c>
      <c r="G242" s="4">
        <v>12</v>
      </c>
      <c r="H242" s="5">
        <v>0</v>
      </c>
      <c r="I242" s="4">
        <v>0</v>
      </c>
      <c r="J242" s="5">
        <v>0</v>
      </c>
      <c r="K242" s="5">
        <v>451</v>
      </c>
      <c r="L242" s="5">
        <v>103</v>
      </c>
      <c r="M242" s="5">
        <v>12</v>
      </c>
      <c r="N242" s="5">
        <v>212</v>
      </c>
    </row>
    <row r="243" spans="1:14">
      <c r="A243" s="4">
        <v>242</v>
      </c>
      <c r="B243" s="4" t="s">
        <v>92</v>
      </c>
      <c r="C243" s="4" t="s">
        <v>649</v>
      </c>
      <c r="D243" s="4" t="s">
        <v>315</v>
      </c>
      <c r="E243" s="4" t="s">
        <v>650</v>
      </c>
      <c r="F243" s="5">
        <v>0</v>
      </c>
      <c r="G243" s="4">
        <v>227</v>
      </c>
      <c r="H243" s="5">
        <v>0</v>
      </c>
      <c r="I243" s="4">
        <v>0</v>
      </c>
      <c r="J243" s="5">
        <v>0</v>
      </c>
      <c r="K243" s="5">
        <v>1546</v>
      </c>
      <c r="L243" s="5">
        <v>124</v>
      </c>
      <c r="M243" s="5">
        <v>36</v>
      </c>
      <c r="N243" s="5">
        <v>739</v>
      </c>
    </row>
    <row r="244" spans="1:14">
      <c r="A244" s="4">
        <v>243</v>
      </c>
      <c r="B244" s="4" t="s">
        <v>93</v>
      </c>
      <c r="C244" s="4" t="s">
        <v>651</v>
      </c>
      <c r="D244" s="4" t="s">
        <v>316</v>
      </c>
      <c r="E244" s="4" t="s">
        <v>652</v>
      </c>
      <c r="F244" s="5">
        <v>0</v>
      </c>
      <c r="G244" s="4">
        <v>4</v>
      </c>
      <c r="H244" s="5">
        <v>0</v>
      </c>
      <c r="I244" s="4">
        <v>0</v>
      </c>
      <c r="J244" s="5">
        <v>0</v>
      </c>
      <c r="K244" s="5">
        <v>665</v>
      </c>
      <c r="L244" s="5">
        <v>25</v>
      </c>
      <c r="M244" s="5">
        <v>11</v>
      </c>
      <c r="N244" s="5">
        <v>347</v>
      </c>
    </row>
    <row r="245" spans="1:14">
      <c r="A245" s="4">
        <v>244</v>
      </c>
      <c r="B245" s="4" t="s">
        <v>93</v>
      </c>
      <c r="C245" s="4" t="s">
        <v>651</v>
      </c>
      <c r="D245" s="4" t="s">
        <v>317</v>
      </c>
      <c r="E245" s="4" t="s">
        <v>653</v>
      </c>
      <c r="F245" s="5">
        <v>0</v>
      </c>
      <c r="G245" s="4">
        <v>9</v>
      </c>
      <c r="H245" s="5">
        <v>0</v>
      </c>
      <c r="I245" s="4">
        <v>0</v>
      </c>
      <c r="J245" s="5">
        <v>0</v>
      </c>
      <c r="K245" s="5">
        <v>145</v>
      </c>
      <c r="L245" s="5">
        <v>7</v>
      </c>
      <c r="M245" s="5">
        <v>3</v>
      </c>
      <c r="N245" s="5">
        <v>64</v>
      </c>
    </row>
    <row r="246" spans="1:14">
      <c r="A246" s="4">
        <v>245</v>
      </c>
      <c r="B246" s="4" t="s">
        <v>94</v>
      </c>
      <c r="C246" s="4" t="s">
        <v>808</v>
      </c>
      <c r="D246" s="4" t="s">
        <v>318</v>
      </c>
      <c r="E246" s="4" t="s">
        <v>808</v>
      </c>
      <c r="F246" s="5">
        <v>0</v>
      </c>
      <c r="G246" s="4">
        <v>50</v>
      </c>
      <c r="H246" s="5">
        <v>0</v>
      </c>
      <c r="I246" s="4">
        <v>0</v>
      </c>
      <c r="J246" s="5">
        <v>0</v>
      </c>
      <c r="K246" s="5">
        <v>1199</v>
      </c>
      <c r="L246" s="5">
        <v>74</v>
      </c>
      <c r="M246" s="5">
        <v>24</v>
      </c>
      <c r="N246" s="5">
        <v>603</v>
      </c>
    </row>
    <row r="247" spans="1:14">
      <c r="A247" s="4">
        <v>246</v>
      </c>
      <c r="B247" s="4" t="s">
        <v>95</v>
      </c>
      <c r="C247" s="4" t="s">
        <v>654</v>
      </c>
      <c r="D247" s="4" t="s">
        <v>319</v>
      </c>
      <c r="E247" s="4" t="s">
        <v>655</v>
      </c>
      <c r="F247" s="5">
        <v>0</v>
      </c>
      <c r="G247" s="4">
        <v>13</v>
      </c>
      <c r="H247" s="5">
        <v>0</v>
      </c>
      <c r="I247" s="4">
        <v>0</v>
      </c>
      <c r="J247" s="5">
        <v>0</v>
      </c>
      <c r="K247" s="5">
        <v>385</v>
      </c>
      <c r="L247" s="5">
        <v>23</v>
      </c>
      <c r="M247" s="5">
        <v>10</v>
      </c>
      <c r="N247" s="5">
        <v>158</v>
      </c>
    </row>
    <row r="248" spans="1:14">
      <c r="A248" s="4">
        <v>247</v>
      </c>
      <c r="B248" s="4" t="s">
        <v>96</v>
      </c>
      <c r="C248" s="4" t="s">
        <v>656</v>
      </c>
      <c r="D248" s="4" t="s">
        <v>320</v>
      </c>
      <c r="E248" s="4" t="s">
        <v>657</v>
      </c>
      <c r="F248" s="5">
        <v>0</v>
      </c>
      <c r="G248" s="4">
        <v>100</v>
      </c>
      <c r="H248" s="5">
        <v>0</v>
      </c>
      <c r="I248" s="4">
        <v>0</v>
      </c>
      <c r="J248" s="5">
        <v>0</v>
      </c>
      <c r="K248" s="5">
        <v>533</v>
      </c>
      <c r="L248" s="5">
        <v>59</v>
      </c>
      <c r="M248" s="5">
        <v>9</v>
      </c>
      <c r="N248" s="5">
        <v>226</v>
      </c>
    </row>
    <row r="249" spans="1:14">
      <c r="A249" s="4">
        <v>248</v>
      </c>
      <c r="B249" s="4" t="s">
        <v>97</v>
      </c>
      <c r="C249" s="4" t="s">
        <v>658</v>
      </c>
      <c r="D249" s="4" t="s">
        <v>321</v>
      </c>
      <c r="E249" s="4" t="s">
        <v>658</v>
      </c>
      <c r="F249" s="5">
        <v>0</v>
      </c>
      <c r="G249" s="4">
        <v>75</v>
      </c>
      <c r="H249" s="5">
        <v>0</v>
      </c>
      <c r="I249" s="4">
        <v>0</v>
      </c>
      <c r="J249" s="5">
        <v>0</v>
      </c>
      <c r="K249" s="5">
        <v>845</v>
      </c>
      <c r="L249" s="5">
        <v>66</v>
      </c>
      <c r="M249" s="5">
        <v>12</v>
      </c>
      <c r="N249" s="5">
        <v>348</v>
      </c>
    </row>
    <row r="250" spans="1:14">
      <c r="A250" s="4">
        <v>249</v>
      </c>
      <c r="B250" s="4" t="s">
        <v>408</v>
      </c>
      <c r="C250" s="4" t="s">
        <v>739</v>
      </c>
      <c r="D250" s="4" t="s">
        <v>423</v>
      </c>
      <c r="E250" s="4" t="s">
        <v>740</v>
      </c>
      <c r="F250" s="5">
        <v>0</v>
      </c>
      <c r="G250" s="4">
        <v>0</v>
      </c>
      <c r="H250" s="5">
        <v>0</v>
      </c>
      <c r="I250" s="4">
        <v>0</v>
      </c>
      <c r="J250" s="5">
        <v>0</v>
      </c>
      <c r="K250" s="5">
        <v>1</v>
      </c>
      <c r="L250" s="5">
        <v>0</v>
      </c>
      <c r="M250" s="5">
        <v>0</v>
      </c>
      <c r="N250" s="5">
        <v>0</v>
      </c>
    </row>
    <row r="251" spans="1:14">
      <c r="A251" s="4">
        <v>250</v>
      </c>
      <c r="B251" s="4" t="s">
        <v>766</v>
      </c>
      <c r="C251" s="4" t="s">
        <v>767</v>
      </c>
      <c r="D251" s="4" t="s">
        <v>768</v>
      </c>
      <c r="E251" s="4" t="s">
        <v>767</v>
      </c>
      <c r="F251" s="5">
        <v>0</v>
      </c>
      <c r="G251" s="4">
        <v>0</v>
      </c>
      <c r="H251" s="5">
        <v>0</v>
      </c>
      <c r="I251" s="4">
        <v>0</v>
      </c>
      <c r="J251" s="5">
        <v>0</v>
      </c>
      <c r="K251" s="5">
        <v>49</v>
      </c>
      <c r="L251" s="5">
        <v>0</v>
      </c>
      <c r="M251" s="5">
        <v>1</v>
      </c>
      <c r="N251" s="5">
        <v>25</v>
      </c>
    </row>
    <row r="252" spans="1:14">
      <c r="A252" s="4">
        <v>251</v>
      </c>
      <c r="B252" s="6" t="s">
        <v>802</v>
      </c>
      <c r="C252" s="4" t="s">
        <v>811</v>
      </c>
      <c r="D252" s="6" t="s">
        <v>803</v>
      </c>
      <c r="E252" s="4" t="s">
        <v>811</v>
      </c>
      <c r="F252" s="5">
        <v>0</v>
      </c>
      <c r="G252" s="4">
        <v>0</v>
      </c>
      <c r="H252" s="5">
        <v>0</v>
      </c>
      <c r="I252" s="4">
        <v>0</v>
      </c>
      <c r="J252" s="5">
        <v>0</v>
      </c>
      <c r="K252" s="5">
        <v>169</v>
      </c>
      <c r="L252" s="5">
        <v>2</v>
      </c>
      <c r="M252" s="5">
        <v>11</v>
      </c>
      <c r="N252" s="5">
        <v>76</v>
      </c>
    </row>
    <row r="253" spans="1:14">
      <c r="A253" s="4">
        <v>252</v>
      </c>
      <c r="B253" s="4" t="s">
        <v>98</v>
      </c>
      <c r="C253" s="4" t="s">
        <v>659</v>
      </c>
      <c r="D253" s="4" t="s">
        <v>322</v>
      </c>
      <c r="E253" s="4" t="s">
        <v>659</v>
      </c>
      <c r="F253" s="5">
        <v>0</v>
      </c>
      <c r="G253" s="4">
        <v>28</v>
      </c>
      <c r="H253" s="5">
        <v>0</v>
      </c>
      <c r="I253" s="4">
        <v>0</v>
      </c>
      <c r="J253" s="5">
        <v>0</v>
      </c>
      <c r="K253" s="5">
        <v>181</v>
      </c>
      <c r="L253" s="5">
        <v>5</v>
      </c>
      <c r="M253" s="5">
        <v>4</v>
      </c>
      <c r="N253" s="5">
        <v>80</v>
      </c>
    </row>
    <row r="254" spans="1:14">
      <c r="A254" s="4">
        <v>253</v>
      </c>
      <c r="B254" s="4" t="s">
        <v>99</v>
      </c>
      <c r="C254" s="4" t="s">
        <v>660</v>
      </c>
      <c r="D254" s="4" t="s">
        <v>323</v>
      </c>
      <c r="E254" s="4" t="s">
        <v>661</v>
      </c>
      <c r="F254" s="5">
        <v>0</v>
      </c>
      <c r="G254" s="4">
        <v>0</v>
      </c>
      <c r="H254" s="5">
        <v>0</v>
      </c>
      <c r="I254" s="4">
        <v>0</v>
      </c>
      <c r="J254" s="5">
        <v>0</v>
      </c>
      <c r="K254" s="5">
        <v>2</v>
      </c>
      <c r="L254" s="5">
        <v>2</v>
      </c>
      <c r="M254" s="5">
        <v>0</v>
      </c>
      <c r="N254" s="5">
        <v>1</v>
      </c>
    </row>
    <row r="255" spans="1:14">
      <c r="A255" s="4">
        <v>254</v>
      </c>
      <c r="B255" s="4" t="s">
        <v>99</v>
      </c>
      <c r="C255" s="4" t="s">
        <v>660</v>
      </c>
      <c r="D255" s="4" t="s">
        <v>324</v>
      </c>
      <c r="E255" s="4" t="s">
        <v>663</v>
      </c>
      <c r="F255" s="5">
        <v>0</v>
      </c>
      <c r="G255" s="4">
        <v>0</v>
      </c>
      <c r="H255" s="5">
        <v>0</v>
      </c>
      <c r="I255" s="4">
        <v>0</v>
      </c>
      <c r="J255" s="5">
        <v>0</v>
      </c>
      <c r="K255" s="5">
        <v>213</v>
      </c>
      <c r="L255" s="5">
        <v>44</v>
      </c>
      <c r="M255" s="5">
        <v>11</v>
      </c>
      <c r="N255" s="5">
        <v>80</v>
      </c>
    </row>
    <row r="256" spans="1:14">
      <c r="A256" s="4">
        <v>255</v>
      </c>
      <c r="B256" s="4" t="s">
        <v>99</v>
      </c>
      <c r="C256" s="4" t="s">
        <v>660</v>
      </c>
      <c r="D256" s="4" t="s">
        <v>325</v>
      </c>
      <c r="E256" s="4" t="s">
        <v>664</v>
      </c>
      <c r="F256" s="5">
        <v>0</v>
      </c>
      <c r="G256" s="4">
        <v>1</v>
      </c>
      <c r="H256" s="5">
        <v>0</v>
      </c>
      <c r="I256" s="4">
        <v>0</v>
      </c>
      <c r="J256" s="5">
        <v>0</v>
      </c>
      <c r="K256" s="5">
        <v>4</v>
      </c>
      <c r="L256" s="5">
        <v>1</v>
      </c>
      <c r="M256" s="5">
        <v>0</v>
      </c>
      <c r="N256" s="5">
        <v>4</v>
      </c>
    </row>
    <row r="257" spans="1:14">
      <c r="A257" s="4">
        <v>256</v>
      </c>
      <c r="B257" s="4" t="s">
        <v>99</v>
      </c>
      <c r="C257" s="4" t="s">
        <v>660</v>
      </c>
      <c r="D257" s="4" t="s">
        <v>326</v>
      </c>
      <c r="E257" s="4" t="s">
        <v>665</v>
      </c>
      <c r="F257" s="5">
        <v>0</v>
      </c>
      <c r="G257" s="4">
        <v>0</v>
      </c>
      <c r="H257" s="5">
        <v>0</v>
      </c>
      <c r="I257" s="4">
        <v>0</v>
      </c>
      <c r="J257" s="5">
        <v>0</v>
      </c>
      <c r="K257" s="5">
        <v>1</v>
      </c>
      <c r="L257" s="5">
        <v>1</v>
      </c>
      <c r="M257" s="5">
        <v>1</v>
      </c>
      <c r="N257" s="5">
        <v>0</v>
      </c>
    </row>
    <row r="258" spans="1:14">
      <c r="A258" s="4">
        <v>257</v>
      </c>
      <c r="B258" s="4" t="s">
        <v>99</v>
      </c>
      <c r="C258" s="4" t="s">
        <v>660</v>
      </c>
      <c r="D258" s="4" t="s">
        <v>327</v>
      </c>
      <c r="E258" s="4" t="s">
        <v>852</v>
      </c>
      <c r="F258" s="5">
        <v>0</v>
      </c>
      <c r="G258" s="4">
        <v>5</v>
      </c>
      <c r="H258" s="5">
        <v>0</v>
      </c>
      <c r="I258" s="4">
        <v>0</v>
      </c>
      <c r="J258" s="5">
        <v>0</v>
      </c>
      <c r="K258" s="5">
        <v>49</v>
      </c>
      <c r="L258" s="5">
        <v>11</v>
      </c>
      <c r="M258" s="5">
        <v>2</v>
      </c>
      <c r="N258" s="5">
        <v>27</v>
      </c>
    </row>
    <row r="259" spans="1:14">
      <c r="A259" s="4">
        <v>258</v>
      </c>
      <c r="B259" s="4" t="s">
        <v>99</v>
      </c>
      <c r="C259" s="4" t="s">
        <v>660</v>
      </c>
      <c r="D259" s="4" t="s">
        <v>328</v>
      </c>
      <c r="E259" s="4" t="s">
        <v>666</v>
      </c>
      <c r="F259" s="5">
        <v>0</v>
      </c>
      <c r="G259" s="4">
        <v>0</v>
      </c>
      <c r="H259" s="5">
        <v>0</v>
      </c>
      <c r="I259" s="4">
        <v>0</v>
      </c>
      <c r="J259" s="5">
        <v>0</v>
      </c>
      <c r="K259" s="5">
        <v>1</v>
      </c>
      <c r="L259" s="5">
        <v>1</v>
      </c>
      <c r="M259" s="5">
        <v>0</v>
      </c>
      <c r="N259" s="5">
        <v>1</v>
      </c>
    </row>
    <row r="260" spans="1:14">
      <c r="A260" s="4">
        <v>259</v>
      </c>
      <c r="B260" s="4" t="s">
        <v>99</v>
      </c>
      <c r="C260" s="4" t="s">
        <v>660</v>
      </c>
      <c r="D260" s="4" t="s">
        <v>329</v>
      </c>
      <c r="E260" s="4" t="s">
        <v>667</v>
      </c>
      <c r="F260" s="5">
        <v>0</v>
      </c>
      <c r="G260" s="4">
        <v>0</v>
      </c>
      <c r="H260" s="5">
        <v>0</v>
      </c>
      <c r="I260" s="4">
        <v>0</v>
      </c>
      <c r="J260" s="5">
        <v>0</v>
      </c>
      <c r="K260" s="5">
        <v>32</v>
      </c>
      <c r="L260" s="5">
        <v>2</v>
      </c>
      <c r="M260" s="5">
        <v>2</v>
      </c>
      <c r="N260" s="5">
        <v>17</v>
      </c>
    </row>
    <row r="261" spans="1:14">
      <c r="A261" s="4">
        <v>260</v>
      </c>
      <c r="B261" s="4" t="s">
        <v>99</v>
      </c>
      <c r="C261" s="4" t="s">
        <v>660</v>
      </c>
      <c r="D261" s="4" t="s">
        <v>330</v>
      </c>
      <c r="E261" s="4" t="s">
        <v>668</v>
      </c>
      <c r="F261" s="5">
        <v>0</v>
      </c>
      <c r="G261" s="4">
        <v>28</v>
      </c>
      <c r="H261" s="5">
        <v>0</v>
      </c>
      <c r="I261" s="4">
        <v>0</v>
      </c>
      <c r="J261" s="5">
        <v>0</v>
      </c>
      <c r="K261" s="5">
        <v>2</v>
      </c>
      <c r="L261" s="5">
        <v>2</v>
      </c>
      <c r="M261" s="5">
        <v>0</v>
      </c>
      <c r="N261" s="5">
        <v>1</v>
      </c>
    </row>
    <row r="262" spans="1:14">
      <c r="A262" s="4">
        <v>261</v>
      </c>
      <c r="B262" s="4" t="s">
        <v>99</v>
      </c>
      <c r="C262" s="4" t="s">
        <v>660</v>
      </c>
      <c r="D262" s="4" t="s">
        <v>331</v>
      </c>
      <c r="E262" s="4" t="s">
        <v>669</v>
      </c>
      <c r="F262" s="5">
        <v>0</v>
      </c>
      <c r="G262" s="4">
        <v>0</v>
      </c>
      <c r="H262" s="5">
        <v>0</v>
      </c>
      <c r="I262" s="4">
        <v>0</v>
      </c>
      <c r="J262" s="5">
        <v>0</v>
      </c>
      <c r="K262" s="5">
        <v>20</v>
      </c>
      <c r="L262" s="5">
        <v>0</v>
      </c>
      <c r="M262" s="5">
        <v>1</v>
      </c>
      <c r="N262" s="5">
        <v>9</v>
      </c>
    </row>
    <row r="263" spans="1:14">
      <c r="A263" s="4">
        <v>262</v>
      </c>
      <c r="B263" s="4" t="s">
        <v>99</v>
      </c>
      <c r="C263" s="4" t="s">
        <v>660</v>
      </c>
      <c r="D263" s="4" t="s">
        <v>332</v>
      </c>
      <c r="E263" s="4" t="s">
        <v>670</v>
      </c>
      <c r="F263" s="5">
        <v>0</v>
      </c>
      <c r="G263" s="4">
        <v>1</v>
      </c>
      <c r="H263" s="5">
        <v>0</v>
      </c>
      <c r="I263" s="4">
        <v>0</v>
      </c>
      <c r="J263" s="5">
        <v>0</v>
      </c>
      <c r="K263" s="5">
        <v>25</v>
      </c>
      <c r="L263" s="5">
        <v>7</v>
      </c>
      <c r="M263" s="5">
        <v>0</v>
      </c>
      <c r="N263" s="5">
        <v>7</v>
      </c>
    </row>
    <row r="264" spans="1:14">
      <c r="A264" s="4">
        <v>263</v>
      </c>
      <c r="B264" s="4" t="s">
        <v>99</v>
      </c>
      <c r="C264" s="4" t="s">
        <v>660</v>
      </c>
      <c r="D264" s="4" t="s">
        <v>333</v>
      </c>
      <c r="E264" s="4" t="s">
        <v>671</v>
      </c>
      <c r="F264" s="5">
        <v>0</v>
      </c>
      <c r="G264" s="4">
        <v>1</v>
      </c>
      <c r="H264" s="5">
        <v>0</v>
      </c>
      <c r="I264" s="4">
        <v>0</v>
      </c>
      <c r="J264" s="5">
        <v>0</v>
      </c>
      <c r="K264" s="5">
        <v>6</v>
      </c>
      <c r="L264" s="5">
        <v>0</v>
      </c>
      <c r="M264" s="5">
        <v>0</v>
      </c>
      <c r="N264" s="5">
        <v>6</v>
      </c>
    </row>
    <row r="265" spans="1:14">
      <c r="A265" s="4">
        <v>264</v>
      </c>
      <c r="B265" s="4" t="s">
        <v>99</v>
      </c>
      <c r="C265" s="4" t="s">
        <v>660</v>
      </c>
      <c r="D265" s="4" t="s">
        <v>334</v>
      </c>
      <c r="E265" s="4" t="s">
        <v>672</v>
      </c>
      <c r="F265" s="5">
        <v>0</v>
      </c>
      <c r="G265" s="4">
        <v>1</v>
      </c>
      <c r="H265" s="5">
        <v>0</v>
      </c>
      <c r="I265" s="4">
        <v>0</v>
      </c>
      <c r="J265" s="5">
        <v>0</v>
      </c>
      <c r="K265" s="5">
        <v>60</v>
      </c>
      <c r="L265" s="5">
        <v>6</v>
      </c>
      <c r="M265" s="5">
        <v>0</v>
      </c>
      <c r="N265" s="5">
        <v>32</v>
      </c>
    </row>
    <row r="266" spans="1:14">
      <c r="A266" s="4">
        <v>265</v>
      </c>
      <c r="B266" s="4" t="s">
        <v>99</v>
      </c>
      <c r="C266" s="4" t="s">
        <v>660</v>
      </c>
      <c r="D266" s="4" t="s">
        <v>335</v>
      </c>
      <c r="E266" s="4" t="s">
        <v>673</v>
      </c>
      <c r="F266" s="5">
        <v>0</v>
      </c>
      <c r="G266" s="4">
        <v>1</v>
      </c>
      <c r="H266" s="5">
        <v>0</v>
      </c>
      <c r="I266" s="4">
        <v>0</v>
      </c>
      <c r="J266" s="5">
        <v>0</v>
      </c>
      <c r="K266" s="5">
        <v>28</v>
      </c>
      <c r="L266" s="5">
        <v>4</v>
      </c>
      <c r="M266" s="5">
        <v>2</v>
      </c>
      <c r="N266" s="5">
        <v>13</v>
      </c>
    </row>
    <row r="267" spans="1:14">
      <c r="A267" s="4">
        <v>266</v>
      </c>
      <c r="B267" s="4" t="s">
        <v>99</v>
      </c>
      <c r="C267" s="4" t="s">
        <v>660</v>
      </c>
      <c r="D267" s="4" t="s">
        <v>336</v>
      </c>
      <c r="E267" s="4" t="s">
        <v>674</v>
      </c>
      <c r="F267" s="5">
        <v>0</v>
      </c>
      <c r="G267" s="4">
        <v>51</v>
      </c>
      <c r="H267" s="5">
        <v>0</v>
      </c>
      <c r="I267" s="4">
        <v>0</v>
      </c>
      <c r="J267" s="5">
        <v>0</v>
      </c>
      <c r="K267" s="5">
        <v>201</v>
      </c>
      <c r="L267" s="5">
        <v>54</v>
      </c>
      <c r="M267" s="5">
        <v>4</v>
      </c>
      <c r="N267" s="5">
        <v>84</v>
      </c>
    </row>
    <row r="268" spans="1:14">
      <c r="A268" s="4">
        <v>267</v>
      </c>
      <c r="B268" s="4" t="s">
        <v>99</v>
      </c>
      <c r="C268" s="4" t="s">
        <v>660</v>
      </c>
      <c r="D268" s="4" t="s">
        <v>337</v>
      </c>
      <c r="E268" s="4" t="s">
        <v>675</v>
      </c>
      <c r="F268" s="5">
        <v>0</v>
      </c>
      <c r="G268" s="4">
        <v>1</v>
      </c>
      <c r="H268" s="5">
        <v>0</v>
      </c>
      <c r="I268" s="4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</row>
    <row r="269" spans="1:14">
      <c r="A269" s="4">
        <v>268</v>
      </c>
      <c r="B269" s="4" t="s">
        <v>99</v>
      </c>
      <c r="C269" s="4" t="s">
        <v>660</v>
      </c>
      <c r="D269" s="4" t="s">
        <v>338</v>
      </c>
      <c r="E269" s="4" t="s">
        <v>676</v>
      </c>
      <c r="F269" s="5">
        <v>0</v>
      </c>
      <c r="G269" s="4">
        <v>0</v>
      </c>
      <c r="H269" s="5">
        <v>0</v>
      </c>
      <c r="I269" s="4">
        <v>0</v>
      </c>
      <c r="J269" s="5">
        <v>0</v>
      </c>
      <c r="K269" s="5">
        <v>4</v>
      </c>
      <c r="L269" s="5">
        <v>4</v>
      </c>
      <c r="M269" s="5">
        <v>0</v>
      </c>
      <c r="N269" s="5">
        <v>0</v>
      </c>
    </row>
    <row r="270" spans="1:14">
      <c r="A270" s="4">
        <v>269</v>
      </c>
      <c r="B270" s="4" t="s">
        <v>99</v>
      </c>
      <c r="C270" s="4" t="s">
        <v>660</v>
      </c>
      <c r="D270" s="4" t="s">
        <v>402</v>
      </c>
      <c r="E270" s="4" t="s">
        <v>728</v>
      </c>
      <c r="F270" s="5">
        <v>0</v>
      </c>
      <c r="G270" s="4">
        <v>0</v>
      </c>
      <c r="H270" s="5">
        <v>0</v>
      </c>
      <c r="I270" s="4">
        <v>0</v>
      </c>
      <c r="J270" s="5">
        <v>0</v>
      </c>
      <c r="K270" s="5">
        <v>1</v>
      </c>
      <c r="L270" s="5">
        <v>2</v>
      </c>
      <c r="M270" s="5">
        <v>0</v>
      </c>
      <c r="N270" s="5">
        <v>1</v>
      </c>
    </row>
    <row r="271" spans="1:14">
      <c r="A271" s="4">
        <v>270</v>
      </c>
      <c r="B271" s="4" t="s">
        <v>99</v>
      </c>
      <c r="C271" s="4" t="s">
        <v>660</v>
      </c>
      <c r="D271" s="4" t="s">
        <v>403</v>
      </c>
      <c r="E271" s="4" t="s">
        <v>729</v>
      </c>
      <c r="F271" s="5">
        <v>0</v>
      </c>
      <c r="G271" s="4">
        <v>0</v>
      </c>
      <c r="H271" s="5">
        <v>0</v>
      </c>
      <c r="I271" s="4">
        <v>0</v>
      </c>
      <c r="J271" s="5">
        <v>0</v>
      </c>
      <c r="K271" s="5">
        <v>0</v>
      </c>
      <c r="L271" s="5">
        <v>2</v>
      </c>
      <c r="M271" s="5">
        <v>0</v>
      </c>
      <c r="N271" s="5">
        <v>0</v>
      </c>
    </row>
    <row r="272" spans="1:14">
      <c r="A272" s="4">
        <v>271</v>
      </c>
      <c r="B272" s="4" t="s">
        <v>99</v>
      </c>
      <c r="C272" s="4" t="s">
        <v>660</v>
      </c>
      <c r="D272" s="4" t="s">
        <v>404</v>
      </c>
      <c r="E272" s="4" t="s">
        <v>730</v>
      </c>
      <c r="F272" s="5">
        <v>0</v>
      </c>
      <c r="G272" s="4">
        <v>4</v>
      </c>
      <c r="H272" s="5">
        <v>0</v>
      </c>
      <c r="I272" s="4">
        <v>0</v>
      </c>
      <c r="J272" s="5">
        <v>0</v>
      </c>
      <c r="K272" s="5">
        <v>39</v>
      </c>
      <c r="L272" s="5">
        <v>3</v>
      </c>
      <c r="M272" s="5">
        <v>2</v>
      </c>
      <c r="N272" s="5">
        <v>17</v>
      </c>
    </row>
    <row r="273" spans="1:14">
      <c r="A273" s="4">
        <v>272</v>
      </c>
      <c r="B273" s="4" t="s">
        <v>99</v>
      </c>
      <c r="C273" s="4" t="s">
        <v>660</v>
      </c>
      <c r="D273" s="4" t="s">
        <v>405</v>
      </c>
      <c r="E273" s="4" t="s">
        <v>731</v>
      </c>
      <c r="F273" s="5">
        <v>0</v>
      </c>
      <c r="G273" s="4">
        <v>1</v>
      </c>
      <c r="H273" s="5">
        <v>0</v>
      </c>
      <c r="I273" s="4">
        <v>0</v>
      </c>
      <c r="J273" s="5">
        <v>0</v>
      </c>
      <c r="K273" s="5">
        <v>13</v>
      </c>
      <c r="L273" s="5">
        <v>0</v>
      </c>
      <c r="M273" s="5">
        <v>0</v>
      </c>
      <c r="N273" s="5">
        <v>7</v>
      </c>
    </row>
    <row r="274" spans="1:14">
      <c r="A274" s="4">
        <v>273</v>
      </c>
      <c r="B274" s="4" t="s">
        <v>99</v>
      </c>
      <c r="C274" s="4" t="s">
        <v>660</v>
      </c>
      <c r="D274" s="4" t="s">
        <v>769</v>
      </c>
      <c r="E274" s="4" t="s">
        <v>770</v>
      </c>
      <c r="F274" s="5">
        <v>0</v>
      </c>
      <c r="G274" s="4">
        <v>0</v>
      </c>
      <c r="H274" s="5">
        <v>0</v>
      </c>
      <c r="I274" s="4">
        <v>0</v>
      </c>
      <c r="J274" s="5">
        <v>0</v>
      </c>
      <c r="K274" s="5">
        <v>10</v>
      </c>
      <c r="L274" s="5">
        <v>2</v>
      </c>
      <c r="M274" s="5">
        <v>1</v>
      </c>
      <c r="N274" s="5">
        <v>8</v>
      </c>
    </row>
    <row r="275" spans="1:14">
      <c r="A275" s="4">
        <v>274</v>
      </c>
      <c r="B275" s="6" t="s">
        <v>844</v>
      </c>
      <c r="C275" s="4" t="s">
        <v>845</v>
      </c>
      <c r="D275" s="6" t="s">
        <v>862</v>
      </c>
      <c r="E275" s="4" t="s">
        <v>894</v>
      </c>
      <c r="F275" s="5">
        <v>0</v>
      </c>
      <c r="G275" s="4">
        <v>0</v>
      </c>
      <c r="H275" s="5">
        <v>0</v>
      </c>
      <c r="I275" s="4">
        <v>0</v>
      </c>
      <c r="J275" s="5">
        <v>0</v>
      </c>
      <c r="K275" s="5">
        <v>2</v>
      </c>
      <c r="L275" s="5">
        <v>0</v>
      </c>
      <c r="M275" s="5">
        <v>0</v>
      </c>
      <c r="N275" s="5">
        <v>0</v>
      </c>
    </row>
    <row r="276" spans="1:14">
      <c r="A276" s="4">
        <v>275</v>
      </c>
      <c r="B276" s="6" t="s">
        <v>844</v>
      </c>
      <c r="C276" s="4" t="s">
        <v>845</v>
      </c>
      <c r="D276" s="6" t="s">
        <v>863</v>
      </c>
      <c r="E276" s="4" t="s">
        <v>895</v>
      </c>
      <c r="F276" s="5">
        <v>0</v>
      </c>
      <c r="G276" s="4">
        <v>0</v>
      </c>
      <c r="H276" s="5">
        <v>0</v>
      </c>
      <c r="I276" s="4">
        <v>0</v>
      </c>
      <c r="J276" s="5">
        <v>0</v>
      </c>
      <c r="K276" s="5">
        <v>1</v>
      </c>
      <c r="L276" s="5">
        <v>0</v>
      </c>
      <c r="M276" s="5">
        <v>0</v>
      </c>
      <c r="N276" s="5">
        <v>1</v>
      </c>
    </row>
    <row r="277" spans="1:14">
      <c r="A277" s="4">
        <v>276</v>
      </c>
      <c r="B277" s="6" t="s">
        <v>822</v>
      </c>
      <c r="C277" s="4" t="s">
        <v>661</v>
      </c>
      <c r="D277" s="6" t="s">
        <v>823</v>
      </c>
      <c r="E277" s="4" t="s">
        <v>824</v>
      </c>
      <c r="F277" s="5">
        <v>0</v>
      </c>
      <c r="G277" s="4">
        <v>1</v>
      </c>
      <c r="H277" s="5">
        <v>0</v>
      </c>
      <c r="I277" s="4">
        <v>0</v>
      </c>
      <c r="J277" s="5">
        <v>0</v>
      </c>
      <c r="K277" s="5">
        <v>153</v>
      </c>
      <c r="L277" s="5">
        <v>5</v>
      </c>
      <c r="M277" s="5">
        <v>7</v>
      </c>
      <c r="N277" s="5">
        <v>100</v>
      </c>
    </row>
    <row r="278" spans="1:14">
      <c r="A278" s="4">
        <v>277</v>
      </c>
      <c r="B278" s="7" t="s">
        <v>791</v>
      </c>
      <c r="C278" s="4" t="s">
        <v>662</v>
      </c>
      <c r="D278" s="7" t="s">
        <v>792</v>
      </c>
      <c r="E278" s="4" t="s">
        <v>793</v>
      </c>
      <c r="F278" s="5">
        <v>0</v>
      </c>
      <c r="G278" s="4">
        <v>1</v>
      </c>
      <c r="H278" s="5">
        <v>0</v>
      </c>
      <c r="I278" s="4">
        <v>0</v>
      </c>
      <c r="J278" s="5">
        <v>0</v>
      </c>
      <c r="K278" s="5">
        <v>36</v>
      </c>
      <c r="L278" s="5">
        <v>3</v>
      </c>
      <c r="M278" s="5">
        <v>1</v>
      </c>
      <c r="N278" s="5">
        <v>24</v>
      </c>
    </row>
    <row r="279" spans="1:14">
      <c r="A279" s="4">
        <v>278</v>
      </c>
      <c r="B279" s="6" t="s">
        <v>825</v>
      </c>
      <c r="C279" s="4" t="s">
        <v>666</v>
      </c>
      <c r="D279" s="6" t="s">
        <v>826</v>
      </c>
      <c r="E279" s="4" t="s">
        <v>827</v>
      </c>
      <c r="F279" s="5">
        <v>0</v>
      </c>
      <c r="G279" s="4">
        <v>0</v>
      </c>
      <c r="H279" s="5">
        <v>0</v>
      </c>
      <c r="I279" s="4">
        <v>0</v>
      </c>
      <c r="J279" s="5">
        <v>0</v>
      </c>
      <c r="K279" s="5">
        <v>39</v>
      </c>
      <c r="L279" s="5">
        <v>1</v>
      </c>
      <c r="M279" s="5">
        <v>0</v>
      </c>
      <c r="N279" s="5">
        <v>18</v>
      </c>
    </row>
    <row r="280" spans="1:14">
      <c r="A280" s="4">
        <v>279</v>
      </c>
      <c r="B280" s="6" t="s">
        <v>828</v>
      </c>
      <c r="C280" s="4" t="s">
        <v>829</v>
      </c>
      <c r="D280" s="6" t="s">
        <v>830</v>
      </c>
      <c r="E280" s="4" t="s">
        <v>829</v>
      </c>
      <c r="F280" s="5">
        <v>0</v>
      </c>
      <c r="G280" s="4">
        <v>0</v>
      </c>
      <c r="H280" s="5">
        <v>0</v>
      </c>
      <c r="I280" s="4">
        <v>0</v>
      </c>
      <c r="J280" s="5">
        <v>0</v>
      </c>
      <c r="K280" s="5">
        <v>32</v>
      </c>
      <c r="L280" s="5">
        <v>24</v>
      </c>
      <c r="M280" s="5">
        <v>5</v>
      </c>
      <c r="N280" s="5">
        <v>19</v>
      </c>
    </row>
    <row r="281" spans="1:14">
      <c r="A281" s="4">
        <v>280</v>
      </c>
      <c r="B281" s="6" t="s">
        <v>831</v>
      </c>
      <c r="C281" s="4" t="s">
        <v>832</v>
      </c>
      <c r="D281" s="6" t="s">
        <v>833</v>
      </c>
      <c r="E281" s="4" t="s">
        <v>834</v>
      </c>
      <c r="F281" s="5">
        <v>0</v>
      </c>
      <c r="G281" s="4">
        <v>0</v>
      </c>
      <c r="H281" s="5">
        <v>0</v>
      </c>
      <c r="I281" s="4">
        <v>0</v>
      </c>
      <c r="J281" s="5">
        <v>0</v>
      </c>
      <c r="K281" s="5">
        <v>25</v>
      </c>
      <c r="L281" s="5">
        <v>4</v>
      </c>
      <c r="M281" s="5">
        <v>0</v>
      </c>
      <c r="N281" s="5">
        <v>15</v>
      </c>
    </row>
    <row r="282" spans="1:14">
      <c r="A282" s="4">
        <v>281</v>
      </c>
      <c r="B282" s="6" t="s">
        <v>846</v>
      </c>
      <c r="C282" s="4" t="s">
        <v>847</v>
      </c>
      <c r="D282" s="6" t="s">
        <v>848</v>
      </c>
      <c r="E282" s="4" t="s">
        <v>847</v>
      </c>
      <c r="F282" s="5">
        <v>0</v>
      </c>
      <c r="G282" s="4">
        <v>0</v>
      </c>
      <c r="H282" s="5">
        <v>0</v>
      </c>
      <c r="I282" s="4">
        <v>0</v>
      </c>
      <c r="J282" s="5">
        <v>0</v>
      </c>
      <c r="K282" s="5">
        <v>8</v>
      </c>
      <c r="L282" s="5">
        <v>0</v>
      </c>
      <c r="M282" s="5">
        <v>0</v>
      </c>
      <c r="N282" s="5">
        <v>7</v>
      </c>
    </row>
    <row r="283" spans="1:14">
      <c r="A283" s="4">
        <v>282</v>
      </c>
      <c r="B283" s="6" t="s">
        <v>835</v>
      </c>
      <c r="C283" s="4" t="s">
        <v>836</v>
      </c>
      <c r="D283" s="6" t="s">
        <v>837</v>
      </c>
      <c r="E283" s="4" t="s">
        <v>836</v>
      </c>
      <c r="F283" s="5">
        <v>0</v>
      </c>
      <c r="G283" s="4">
        <v>2</v>
      </c>
      <c r="H283" s="5">
        <v>0</v>
      </c>
      <c r="I283" s="4">
        <v>0</v>
      </c>
      <c r="J283" s="5">
        <v>0</v>
      </c>
      <c r="K283" s="5">
        <v>35</v>
      </c>
      <c r="L283" s="5">
        <v>4</v>
      </c>
      <c r="M283" s="5">
        <v>1</v>
      </c>
      <c r="N283" s="5">
        <v>18</v>
      </c>
    </row>
    <row r="284" spans="1:14">
      <c r="A284" s="4">
        <v>283</v>
      </c>
      <c r="B284" s="4" t="s">
        <v>100</v>
      </c>
      <c r="C284" s="4" t="s">
        <v>677</v>
      </c>
      <c r="D284" s="4" t="s">
        <v>339</v>
      </c>
      <c r="E284" s="4" t="s">
        <v>896</v>
      </c>
      <c r="F284" s="5">
        <v>0</v>
      </c>
      <c r="G284" s="4">
        <v>48</v>
      </c>
      <c r="H284" s="5">
        <v>0</v>
      </c>
      <c r="I284" s="4">
        <v>0</v>
      </c>
      <c r="J284" s="5">
        <v>0</v>
      </c>
      <c r="K284" s="5">
        <v>4202</v>
      </c>
      <c r="L284" s="5">
        <v>370</v>
      </c>
      <c r="M284" s="5">
        <v>285</v>
      </c>
      <c r="N284" s="5">
        <v>1861</v>
      </c>
    </row>
    <row r="285" spans="1:14">
      <c r="A285" s="4">
        <v>284</v>
      </c>
      <c r="B285" s="4" t="s">
        <v>100</v>
      </c>
      <c r="C285" s="4" t="s">
        <v>677</v>
      </c>
      <c r="D285" s="4" t="s">
        <v>340</v>
      </c>
      <c r="E285" s="4" t="s">
        <v>897</v>
      </c>
      <c r="F285" s="5">
        <v>0</v>
      </c>
      <c r="G285" s="4">
        <v>2</v>
      </c>
      <c r="H285" s="5">
        <v>0</v>
      </c>
      <c r="I285" s="4">
        <v>0</v>
      </c>
      <c r="J285" s="5">
        <v>0</v>
      </c>
      <c r="K285" s="5">
        <v>1268</v>
      </c>
      <c r="L285" s="5">
        <v>205</v>
      </c>
      <c r="M285" s="5">
        <v>54</v>
      </c>
      <c r="N285" s="5">
        <v>640</v>
      </c>
    </row>
    <row r="286" spans="1:14">
      <c r="A286" s="4">
        <v>285</v>
      </c>
      <c r="B286" s="4" t="s">
        <v>100</v>
      </c>
      <c r="C286" s="4" t="s">
        <v>677</v>
      </c>
      <c r="D286" s="4" t="s">
        <v>341</v>
      </c>
      <c r="E286" s="4" t="s">
        <v>898</v>
      </c>
      <c r="F286" s="5">
        <v>0</v>
      </c>
      <c r="G286" s="4">
        <v>28</v>
      </c>
      <c r="H286" s="5">
        <v>0</v>
      </c>
      <c r="I286" s="4">
        <v>0</v>
      </c>
      <c r="J286" s="5">
        <v>0</v>
      </c>
      <c r="K286" s="5">
        <v>4352</v>
      </c>
      <c r="L286" s="5">
        <v>305</v>
      </c>
      <c r="M286" s="5">
        <v>269</v>
      </c>
      <c r="N286" s="5">
        <v>2233</v>
      </c>
    </row>
    <row r="287" spans="1:14">
      <c r="A287" s="4">
        <v>286</v>
      </c>
      <c r="B287" s="4" t="s">
        <v>100</v>
      </c>
      <c r="C287" s="4" t="s">
        <v>677</v>
      </c>
      <c r="D287" s="4" t="s">
        <v>342</v>
      </c>
      <c r="E287" s="4" t="s">
        <v>899</v>
      </c>
      <c r="F287" s="5">
        <v>0</v>
      </c>
      <c r="G287" s="4">
        <v>212</v>
      </c>
      <c r="H287" s="5">
        <v>0</v>
      </c>
      <c r="I287" s="4">
        <v>0</v>
      </c>
      <c r="J287" s="5">
        <v>0</v>
      </c>
      <c r="K287" s="5">
        <v>3</v>
      </c>
      <c r="L287" s="5">
        <v>7</v>
      </c>
      <c r="M287" s="5">
        <v>0</v>
      </c>
      <c r="N287" s="5">
        <v>0</v>
      </c>
    </row>
    <row r="288" spans="1:14">
      <c r="A288" s="4">
        <v>287</v>
      </c>
      <c r="B288" s="4" t="s">
        <v>100</v>
      </c>
      <c r="C288" s="4" t="s">
        <v>677</v>
      </c>
      <c r="D288" s="4" t="s">
        <v>343</v>
      </c>
      <c r="E288" s="4" t="s">
        <v>900</v>
      </c>
      <c r="F288" s="5">
        <v>0</v>
      </c>
      <c r="G288" s="4">
        <v>32</v>
      </c>
      <c r="H288" s="5">
        <v>0</v>
      </c>
      <c r="I288" s="4">
        <v>0</v>
      </c>
      <c r="J288" s="5">
        <v>0</v>
      </c>
      <c r="K288" s="5">
        <v>270</v>
      </c>
      <c r="L288" s="5">
        <v>51</v>
      </c>
      <c r="M288" s="5">
        <v>5</v>
      </c>
      <c r="N288" s="5">
        <v>96</v>
      </c>
    </row>
    <row r="289" spans="1:14">
      <c r="A289" s="4">
        <v>288</v>
      </c>
      <c r="B289" s="4" t="s">
        <v>100</v>
      </c>
      <c r="C289" s="4" t="s">
        <v>677</v>
      </c>
      <c r="D289" s="4" t="s">
        <v>344</v>
      </c>
      <c r="E289" s="4" t="s">
        <v>901</v>
      </c>
      <c r="F289" s="5">
        <v>0</v>
      </c>
      <c r="G289" s="4">
        <v>1</v>
      </c>
      <c r="H289" s="5">
        <v>0</v>
      </c>
      <c r="I289" s="4">
        <v>0</v>
      </c>
      <c r="J289" s="5">
        <v>0</v>
      </c>
      <c r="K289" s="5">
        <v>51</v>
      </c>
      <c r="L289" s="5">
        <v>8</v>
      </c>
      <c r="M289" s="5">
        <v>1</v>
      </c>
      <c r="N289" s="5">
        <v>20</v>
      </c>
    </row>
    <row r="290" spans="1:14">
      <c r="A290" s="4">
        <v>289</v>
      </c>
      <c r="B290" s="4" t="s">
        <v>100</v>
      </c>
      <c r="C290" s="4" t="s">
        <v>677</v>
      </c>
      <c r="D290" s="4" t="s">
        <v>345</v>
      </c>
      <c r="E290" s="4" t="s">
        <v>902</v>
      </c>
      <c r="F290" s="5">
        <v>0</v>
      </c>
      <c r="G290" s="4">
        <v>17</v>
      </c>
      <c r="H290" s="5">
        <v>0</v>
      </c>
      <c r="I290" s="4">
        <v>0</v>
      </c>
      <c r="J290" s="5">
        <v>0</v>
      </c>
      <c r="K290" s="5">
        <v>1090</v>
      </c>
      <c r="L290" s="5">
        <v>96</v>
      </c>
      <c r="M290" s="5">
        <v>29</v>
      </c>
      <c r="N290" s="5">
        <v>656</v>
      </c>
    </row>
    <row r="291" spans="1:14">
      <c r="A291" s="4">
        <v>290</v>
      </c>
      <c r="B291" s="4" t="s">
        <v>100</v>
      </c>
      <c r="C291" s="4" t="s">
        <v>677</v>
      </c>
      <c r="D291" s="4" t="s">
        <v>346</v>
      </c>
      <c r="E291" s="4" t="s">
        <v>900</v>
      </c>
      <c r="F291" s="5">
        <v>0</v>
      </c>
      <c r="G291" s="4">
        <v>38</v>
      </c>
      <c r="H291" s="5">
        <v>0</v>
      </c>
      <c r="I291" s="4">
        <v>0</v>
      </c>
      <c r="J291" s="5">
        <v>0</v>
      </c>
      <c r="K291" s="5">
        <v>1319</v>
      </c>
      <c r="L291" s="5">
        <v>151</v>
      </c>
      <c r="M291" s="5">
        <v>24</v>
      </c>
      <c r="N291" s="5">
        <v>557</v>
      </c>
    </row>
    <row r="292" spans="1:14">
      <c r="A292" s="4">
        <v>291</v>
      </c>
      <c r="B292" s="4" t="s">
        <v>100</v>
      </c>
      <c r="C292" s="4" t="s">
        <v>677</v>
      </c>
      <c r="D292" s="4" t="s">
        <v>347</v>
      </c>
      <c r="E292" s="4" t="s">
        <v>903</v>
      </c>
      <c r="F292" s="5">
        <v>0</v>
      </c>
      <c r="G292" s="4">
        <v>0</v>
      </c>
      <c r="H292" s="5">
        <v>0</v>
      </c>
      <c r="I292" s="4">
        <v>0</v>
      </c>
      <c r="J292" s="5">
        <v>0</v>
      </c>
      <c r="K292" s="5">
        <v>965</v>
      </c>
      <c r="L292" s="5">
        <v>17</v>
      </c>
      <c r="M292" s="5">
        <v>78</v>
      </c>
      <c r="N292" s="5">
        <v>171</v>
      </c>
    </row>
    <row r="293" spans="1:14">
      <c r="A293" s="4">
        <v>292</v>
      </c>
      <c r="B293" s="4" t="s">
        <v>100</v>
      </c>
      <c r="C293" s="4" t="s">
        <v>677</v>
      </c>
      <c r="D293" s="4" t="s">
        <v>348</v>
      </c>
      <c r="E293" s="4" t="s">
        <v>904</v>
      </c>
      <c r="F293" s="5">
        <v>0</v>
      </c>
      <c r="G293" s="4">
        <v>1</v>
      </c>
      <c r="H293" s="5">
        <v>0</v>
      </c>
      <c r="I293" s="4">
        <v>0</v>
      </c>
      <c r="J293" s="5">
        <v>0</v>
      </c>
      <c r="K293" s="5">
        <v>279</v>
      </c>
      <c r="L293" s="5">
        <v>37</v>
      </c>
      <c r="M293" s="5">
        <v>22</v>
      </c>
      <c r="N293" s="5">
        <v>148</v>
      </c>
    </row>
    <row r="294" spans="1:14">
      <c r="A294" s="4">
        <v>293</v>
      </c>
      <c r="B294" s="4" t="s">
        <v>100</v>
      </c>
      <c r="C294" s="4" t="s">
        <v>677</v>
      </c>
      <c r="D294" s="4" t="s">
        <v>349</v>
      </c>
      <c r="E294" s="4" t="s">
        <v>678</v>
      </c>
      <c r="F294" s="5">
        <v>0</v>
      </c>
      <c r="G294" s="4">
        <v>2</v>
      </c>
      <c r="H294" s="5">
        <v>0</v>
      </c>
      <c r="I294" s="4">
        <v>0</v>
      </c>
      <c r="J294" s="5">
        <v>0</v>
      </c>
      <c r="K294" s="5">
        <v>3</v>
      </c>
      <c r="L294" s="5">
        <v>1</v>
      </c>
      <c r="M294" s="5">
        <v>0</v>
      </c>
      <c r="N294" s="5">
        <v>2</v>
      </c>
    </row>
    <row r="295" spans="1:14">
      <c r="A295" s="4">
        <v>294</v>
      </c>
      <c r="B295" s="4" t="s">
        <v>100</v>
      </c>
      <c r="C295" s="4" t="s">
        <v>677</v>
      </c>
      <c r="D295" s="4" t="s">
        <v>350</v>
      </c>
      <c r="E295" s="4" t="s">
        <v>900</v>
      </c>
      <c r="F295" s="5">
        <v>0</v>
      </c>
      <c r="G295" s="4">
        <v>14</v>
      </c>
      <c r="H295" s="5">
        <v>0</v>
      </c>
      <c r="I295" s="4">
        <v>0</v>
      </c>
      <c r="J295" s="5">
        <v>0</v>
      </c>
      <c r="K295" s="5">
        <v>727</v>
      </c>
      <c r="L295" s="5">
        <v>28</v>
      </c>
      <c r="M295" s="5">
        <v>22</v>
      </c>
      <c r="N295" s="5">
        <v>359</v>
      </c>
    </row>
    <row r="296" spans="1:14">
      <c r="A296" s="4">
        <v>295</v>
      </c>
      <c r="B296" s="4" t="s">
        <v>100</v>
      </c>
      <c r="C296" s="4" t="s">
        <v>677</v>
      </c>
      <c r="D296" s="4" t="s">
        <v>351</v>
      </c>
      <c r="E296" s="4" t="s">
        <v>679</v>
      </c>
      <c r="F296" s="5">
        <v>0</v>
      </c>
      <c r="G296" s="4">
        <v>2</v>
      </c>
      <c r="H296" s="5">
        <v>0</v>
      </c>
      <c r="I296" s="4">
        <v>0</v>
      </c>
      <c r="J296" s="5">
        <v>0</v>
      </c>
      <c r="K296" s="5">
        <v>87</v>
      </c>
      <c r="L296" s="5">
        <v>12</v>
      </c>
      <c r="M296" s="5">
        <v>3</v>
      </c>
      <c r="N296" s="5">
        <v>48</v>
      </c>
    </row>
    <row r="297" spans="1:14">
      <c r="A297" s="4">
        <v>296</v>
      </c>
      <c r="B297" s="4" t="s">
        <v>100</v>
      </c>
      <c r="C297" s="4" t="s">
        <v>677</v>
      </c>
      <c r="D297" s="4" t="s">
        <v>352</v>
      </c>
      <c r="E297" s="4" t="s">
        <v>680</v>
      </c>
      <c r="F297" s="5">
        <v>0</v>
      </c>
      <c r="G297" s="4">
        <v>14</v>
      </c>
      <c r="H297" s="5">
        <v>0</v>
      </c>
      <c r="I297" s="4">
        <v>0</v>
      </c>
      <c r="J297" s="5">
        <v>0</v>
      </c>
      <c r="K297" s="5">
        <v>1463</v>
      </c>
      <c r="L297" s="5">
        <v>109</v>
      </c>
      <c r="M297" s="5">
        <v>53</v>
      </c>
      <c r="N297" s="5">
        <v>659</v>
      </c>
    </row>
    <row r="298" spans="1:14">
      <c r="A298" s="4">
        <v>297</v>
      </c>
      <c r="B298" s="4" t="s">
        <v>100</v>
      </c>
      <c r="C298" s="4" t="s">
        <v>677</v>
      </c>
      <c r="D298" s="4" t="s">
        <v>353</v>
      </c>
      <c r="E298" s="4" t="s">
        <v>905</v>
      </c>
      <c r="F298" s="5">
        <v>0</v>
      </c>
      <c r="G298" s="4">
        <v>70</v>
      </c>
      <c r="H298" s="5">
        <v>0</v>
      </c>
      <c r="I298" s="4">
        <v>0</v>
      </c>
      <c r="J298" s="5">
        <v>0</v>
      </c>
      <c r="K298" s="5">
        <v>2489</v>
      </c>
      <c r="L298" s="5">
        <v>325</v>
      </c>
      <c r="M298" s="5">
        <v>68</v>
      </c>
      <c r="N298" s="5">
        <v>1172</v>
      </c>
    </row>
    <row r="299" spans="1:14">
      <c r="A299" s="4">
        <v>298</v>
      </c>
      <c r="B299" s="4" t="s">
        <v>100</v>
      </c>
      <c r="C299" s="4" t="s">
        <v>677</v>
      </c>
      <c r="D299" s="4" t="s">
        <v>354</v>
      </c>
      <c r="E299" s="4" t="s">
        <v>906</v>
      </c>
      <c r="F299" s="5">
        <v>0</v>
      </c>
      <c r="G299" s="4">
        <v>14</v>
      </c>
      <c r="H299" s="5">
        <v>0</v>
      </c>
      <c r="I299" s="4">
        <v>0</v>
      </c>
      <c r="J299" s="5">
        <v>0</v>
      </c>
      <c r="K299" s="5">
        <v>58</v>
      </c>
      <c r="L299" s="5">
        <v>1</v>
      </c>
      <c r="M299" s="5">
        <v>3</v>
      </c>
      <c r="N299" s="5">
        <v>42</v>
      </c>
    </row>
    <row r="300" spans="1:14">
      <c r="A300" s="4">
        <v>299</v>
      </c>
      <c r="B300" s="4" t="s">
        <v>100</v>
      </c>
      <c r="C300" s="4" t="s">
        <v>677</v>
      </c>
      <c r="D300" s="4" t="s">
        <v>355</v>
      </c>
      <c r="E300" s="4" t="s">
        <v>681</v>
      </c>
      <c r="F300" s="5">
        <v>0</v>
      </c>
      <c r="G300" s="4">
        <v>11</v>
      </c>
      <c r="H300" s="5">
        <v>0</v>
      </c>
      <c r="I300" s="4">
        <v>0</v>
      </c>
      <c r="J300" s="5">
        <v>0</v>
      </c>
      <c r="K300" s="5">
        <v>413</v>
      </c>
      <c r="L300" s="5">
        <v>33</v>
      </c>
      <c r="M300" s="5">
        <v>11</v>
      </c>
      <c r="N300" s="5">
        <v>233</v>
      </c>
    </row>
    <row r="301" spans="1:14">
      <c r="A301" s="4">
        <v>300</v>
      </c>
      <c r="B301" s="4" t="s">
        <v>100</v>
      </c>
      <c r="C301" s="4" t="s">
        <v>677</v>
      </c>
      <c r="D301" s="4" t="s">
        <v>356</v>
      </c>
      <c r="E301" s="4" t="s">
        <v>902</v>
      </c>
      <c r="F301" s="5">
        <v>0</v>
      </c>
      <c r="G301" s="4">
        <v>36</v>
      </c>
      <c r="H301" s="5">
        <v>0</v>
      </c>
      <c r="I301" s="4">
        <v>0</v>
      </c>
      <c r="J301" s="5">
        <v>0</v>
      </c>
      <c r="K301" s="5">
        <v>1514</v>
      </c>
      <c r="L301" s="5">
        <v>319</v>
      </c>
      <c r="M301" s="5">
        <v>20</v>
      </c>
      <c r="N301" s="5">
        <v>669</v>
      </c>
    </row>
    <row r="302" spans="1:14">
      <c r="A302" s="4">
        <v>301</v>
      </c>
      <c r="B302" s="4" t="s">
        <v>100</v>
      </c>
      <c r="C302" s="4" t="s">
        <v>677</v>
      </c>
      <c r="D302" s="4" t="s">
        <v>357</v>
      </c>
      <c r="E302" s="4" t="s">
        <v>896</v>
      </c>
      <c r="F302" s="5">
        <v>0</v>
      </c>
      <c r="G302" s="4">
        <v>20</v>
      </c>
      <c r="H302" s="5">
        <v>0</v>
      </c>
      <c r="I302" s="4">
        <v>0</v>
      </c>
      <c r="J302" s="5">
        <v>0</v>
      </c>
      <c r="K302" s="5">
        <v>1218</v>
      </c>
      <c r="L302" s="5">
        <v>161</v>
      </c>
      <c r="M302" s="5">
        <v>17</v>
      </c>
      <c r="N302" s="5">
        <v>802</v>
      </c>
    </row>
    <row r="303" spans="1:14">
      <c r="A303" s="4">
        <v>302</v>
      </c>
      <c r="B303" s="4" t="s">
        <v>100</v>
      </c>
      <c r="C303" s="4" t="s">
        <v>677</v>
      </c>
      <c r="D303" s="4" t="s">
        <v>358</v>
      </c>
      <c r="E303" s="4" t="s">
        <v>907</v>
      </c>
      <c r="F303" s="5">
        <v>0</v>
      </c>
      <c r="G303" s="4">
        <v>2</v>
      </c>
      <c r="H303" s="5">
        <v>0</v>
      </c>
      <c r="I303" s="4">
        <v>0</v>
      </c>
      <c r="J303" s="5">
        <v>0</v>
      </c>
      <c r="K303" s="5">
        <v>724</v>
      </c>
      <c r="L303" s="5">
        <v>50</v>
      </c>
      <c r="M303" s="5">
        <v>39</v>
      </c>
      <c r="N303" s="5">
        <v>418</v>
      </c>
    </row>
    <row r="304" spans="1:14">
      <c r="A304" s="4">
        <v>303</v>
      </c>
      <c r="B304" s="4" t="s">
        <v>100</v>
      </c>
      <c r="C304" s="4" t="s">
        <v>677</v>
      </c>
      <c r="D304" s="4" t="s">
        <v>359</v>
      </c>
      <c r="E304" s="4" t="s">
        <v>682</v>
      </c>
      <c r="F304" s="5">
        <v>0</v>
      </c>
      <c r="G304" s="4">
        <v>863</v>
      </c>
      <c r="H304" s="5">
        <v>0</v>
      </c>
      <c r="I304" s="4">
        <v>0</v>
      </c>
      <c r="J304" s="5">
        <v>0</v>
      </c>
      <c r="K304" s="5">
        <v>5480</v>
      </c>
      <c r="L304" s="5">
        <v>844</v>
      </c>
      <c r="M304" s="5">
        <v>83</v>
      </c>
      <c r="N304" s="5">
        <v>2014</v>
      </c>
    </row>
    <row r="305" spans="1:14">
      <c r="A305" s="4">
        <v>304</v>
      </c>
      <c r="B305" s="4" t="s">
        <v>100</v>
      </c>
      <c r="C305" s="4" t="s">
        <v>677</v>
      </c>
      <c r="D305" s="4" t="s">
        <v>360</v>
      </c>
      <c r="E305" s="4" t="s">
        <v>683</v>
      </c>
      <c r="F305" s="5">
        <v>0</v>
      </c>
      <c r="G305" s="4">
        <v>7</v>
      </c>
      <c r="H305" s="5">
        <v>0</v>
      </c>
      <c r="I305" s="4">
        <v>0</v>
      </c>
      <c r="J305" s="5">
        <v>0</v>
      </c>
      <c r="K305" s="5">
        <v>105</v>
      </c>
      <c r="L305" s="5">
        <v>22</v>
      </c>
      <c r="M305" s="5">
        <v>3</v>
      </c>
      <c r="N305" s="5">
        <v>45</v>
      </c>
    </row>
    <row r="306" spans="1:14">
      <c r="A306" s="4">
        <v>305</v>
      </c>
      <c r="B306" s="4" t="s">
        <v>100</v>
      </c>
      <c r="C306" s="4" t="s">
        <v>677</v>
      </c>
      <c r="D306" s="4" t="s">
        <v>361</v>
      </c>
      <c r="E306" s="4" t="s">
        <v>900</v>
      </c>
      <c r="F306" s="5">
        <v>0</v>
      </c>
      <c r="G306" s="4">
        <v>61</v>
      </c>
      <c r="H306" s="5">
        <v>0</v>
      </c>
      <c r="I306" s="4">
        <v>0</v>
      </c>
      <c r="J306" s="5">
        <v>0</v>
      </c>
      <c r="K306" s="5">
        <v>1972</v>
      </c>
      <c r="L306" s="5">
        <v>229</v>
      </c>
      <c r="M306" s="5">
        <v>31</v>
      </c>
      <c r="N306" s="5">
        <v>1087</v>
      </c>
    </row>
    <row r="307" spans="1:14">
      <c r="A307" s="4">
        <v>306</v>
      </c>
      <c r="B307" s="4" t="s">
        <v>101</v>
      </c>
      <c r="C307" s="4" t="s">
        <v>684</v>
      </c>
      <c r="D307" s="4" t="s">
        <v>362</v>
      </c>
      <c r="E307" s="4" t="s">
        <v>685</v>
      </c>
      <c r="F307" s="5">
        <v>0</v>
      </c>
      <c r="G307" s="4">
        <v>3</v>
      </c>
      <c r="H307" s="5">
        <v>0</v>
      </c>
      <c r="I307" s="4">
        <v>0</v>
      </c>
      <c r="J307" s="5">
        <v>0</v>
      </c>
      <c r="K307" s="5">
        <v>518</v>
      </c>
      <c r="L307" s="5">
        <v>0</v>
      </c>
      <c r="M307" s="5">
        <v>21</v>
      </c>
      <c r="N307" s="5">
        <v>229</v>
      </c>
    </row>
    <row r="308" spans="1:14">
      <c r="A308" s="4">
        <v>307</v>
      </c>
      <c r="B308" s="4" t="s">
        <v>102</v>
      </c>
      <c r="C308" s="4" t="s">
        <v>686</v>
      </c>
      <c r="D308" s="4" t="s">
        <v>363</v>
      </c>
      <c r="E308" s="4" t="s">
        <v>687</v>
      </c>
      <c r="F308" s="5">
        <v>0</v>
      </c>
      <c r="G308" s="4">
        <v>6</v>
      </c>
      <c r="H308" s="5">
        <v>0</v>
      </c>
      <c r="I308" s="4">
        <v>0</v>
      </c>
      <c r="J308" s="5">
        <v>0</v>
      </c>
      <c r="K308" s="5">
        <v>130</v>
      </c>
      <c r="L308" s="5">
        <v>3</v>
      </c>
      <c r="M308" s="5">
        <v>5</v>
      </c>
      <c r="N308" s="5">
        <v>74</v>
      </c>
    </row>
    <row r="309" spans="1:14">
      <c r="A309" s="4">
        <v>308</v>
      </c>
      <c r="B309" s="4" t="s">
        <v>103</v>
      </c>
      <c r="C309" s="4" t="s">
        <v>688</v>
      </c>
      <c r="D309" s="4" t="s">
        <v>364</v>
      </c>
      <c r="E309" s="4" t="s">
        <v>689</v>
      </c>
      <c r="F309" s="5">
        <v>0</v>
      </c>
      <c r="G309" s="4">
        <v>2</v>
      </c>
      <c r="H309" s="5">
        <v>0</v>
      </c>
      <c r="I309" s="4">
        <v>0</v>
      </c>
      <c r="J309" s="5">
        <v>0</v>
      </c>
      <c r="K309" s="5">
        <v>351</v>
      </c>
      <c r="L309" s="5">
        <v>0</v>
      </c>
      <c r="M309" s="5">
        <v>6</v>
      </c>
      <c r="N309" s="5">
        <v>177</v>
      </c>
    </row>
    <row r="310" spans="1:14">
      <c r="A310" s="4">
        <v>309</v>
      </c>
      <c r="B310" s="4" t="s">
        <v>104</v>
      </c>
      <c r="C310" s="4" t="s">
        <v>690</v>
      </c>
      <c r="D310" s="4" t="s">
        <v>365</v>
      </c>
      <c r="E310" s="4" t="s">
        <v>691</v>
      </c>
      <c r="F310" s="5">
        <v>0</v>
      </c>
      <c r="G310" s="4">
        <v>2</v>
      </c>
      <c r="H310" s="5">
        <v>0</v>
      </c>
      <c r="I310" s="4">
        <v>0</v>
      </c>
      <c r="J310" s="5">
        <v>0</v>
      </c>
      <c r="K310" s="5">
        <v>311</v>
      </c>
      <c r="L310" s="5">
        <v>1</v>
      </c>
      <c r="M310" s="5">
        <v>4</v>
      </c>
      <c r="N310" s="5">
        <v>156</v>
      </c>
    </row>
    <row r="311" spans="1:14">
      <c r="A311" s="4">
        <v>310</v>
      </c>
      <c r="B311" s="4" t="s">
        <v>105</v>
      </c>
      <c r="C311" s="4" t="s">
        <v>692</v>
      </c>
      <c r="D311" s="4" t="s">
        <v>366</v>
      </c>
      <c r="E311" s="4" t="s">
        <v>693</v>
      </c>
      <c r="F311" s="5">
        <v>0</v>
      </c>
      <c r="G311" s="4">
        <v>0</v>
      </c>
      <c r="H311" s="5">
        <v>0</v>
      </c>
      <c r="I311" s="4">
        <v>0</v>
      </c>
      <c r="J311" s="5">
        <v>0</v>
      </c>
      <c r="K311" s="5">
        <v>90</v>
      </c>
      <c r="L311" s="5">
        <v>0</v>
      </c>
      <c r="M311" s="5">
        <v>3</v>
      </c>
      <c r="N311" s="5">
        <v>46</v>
      </c>
    </row>
    <row r="312" spans="1:14">
      <c r="A312" s="4">
        <v>311</v>
      </c>
      <c r="B312" s="4" t="s">
        <v>106</v>
      </c>
      <c r="C312" s="4" t="s">
        <v>694</v>
      </c>
      <c r="D312" s="4" t="s">
        <v>367</v>
      </c>
      <c r="E312" s="4" t="s">
        <v>695</v>
      </c>
      <c r="F312" s="5">
        <v>0</v>
      </c>
      <c r="G312" s="4">
        <v>0</v>
      </c>
      <c r="H312" s="5">
        <v>0</v>
      </c>
      <c r="I312" s="4">
        <v>0</v>
      </c>
      <c r="J312" s="5">
        <v>0</v>
      </c>
      <c r="K312" s="5">
        <v>67</v>
      </c>
      <c r="L312" s="5">
        <v>2</v>
      </c>
      <c r="M312" s="5">
        <v>1</v>
      </c>
      <c r="N312" s="5">
        <v>36</v>
      </c>
    </row>
    <row r="313" spans="1:14">
      <c r="A313" s="4">
        <v>312</v>
      </c>
      <c r="B313" s="4" t="s">
        <v>107</v>
      </c>
      <c r="C313" s="4" t="s">
        <v>696</v>
      </c>
      <c r="D313" s="4" t="s">
        <v>368</v>
      </c>
      <c r="E313" s="4" t="s">
        <v>697</v>
      </c>
      <c r="F313" s="5">
        <v>0</v>
      </c>
      <c r="G313" s="4">
        <v>0</v>
      </c>
      <c r="H313" s="5">
        <v>0</v>
      </c>
      <c r="I313" s="4">
        <v>0</v>
      </c>
      <c r="J313" s="5">
        <v>0</v>
      </c>
      <c r="K313" s="5">
        <v>98</v>
      </c>
      <c r="L313" s="5">
        <v>0</v>
      </c>
      <c r="M313" s="5">
        <v>3</v>
      </c>
      <c r="N313" s="5">
        <v>51</v>
      </c>
    </row>
    <row r="314" spans="1:14">
      <c r="A314" s="4">
        <v>313</v>
      </c>
      <c r="B314" s="4" t="s">
        <v>108</v>
      </c>
      <c r="C314" s="4" t="s">
        <v>698</v>
      </c>
      <c r="D314" s="4" t="s">
        <v>369</v>
      </c>
      <c r="E314" s="4" t="s">
        <v>699</v>
      </c>
      <c r="F314" s="5">
        <v>0</v>
      </c>
      <c r="G314" s="4">
        <v>4</v>
      </c>
      <c r="H314" s="5">
        <v>0</v>
      </c>
      <c r="I314" s="4">
        <v>0</v>
      </c>
      <c r="J314" s="5">
        <v>0</v>
      </c>
      <c r="K314" s="5">
        <v>97</v>
      </c>
      <c r="L314" s="5">
        <v>7</v>
      </c>
      <c r="M314" s="5">
        <v>2</v>
      </c>
      <c r="N314" s="5">
        <v>50</v>
      </c>
    </row>
    <row r="315" spans="1:14">
      <c r="A315" s="4">
        <v>314</v>
      </c>
      <c r="B315" s="4" t="s">
        <v>109</v>
      </c>
      <c r="C315" s="4" t="s">
        <v>700</v>
      </c>
      <c r="D315" s="4" t="s">
        <v>370</v>
      </c>
      <c r="E315" s="4" t="s">
        <v>701</v>
      </c>
      <c r="F315" s="5">
        <v>0</v>
      </c>
      <c r="G315" s="4">
        <v>1</v>
      </c>
      <c r="H315" s="5">
        <v>0</v>
      </c>
      <c r="I315" s="4">
        <v>0</v>
      </c>
      <c r="J315" s="5">
        <v>0</v>
      </c>
      <c r="K315" s="5">
        <v>2</v>
      </c>
      <c r="L315" s="5">
        <v>1</v>
      </c>
      <c r="M315" s="5">
        <v>0</v>
      </c>
      <c r="N315" s="5">
        <v>0</v>
      </c>
    </row>
    <row r="316" spans="1:14">
      <c r="A316" s="4">
        <v>315</v>
      </c>
      <c r="B316" s="4" t="s">
        <v>110</v>
      </c>
      <c r="C316" s="4" t="s">
        <v>702</v>
      </c>
      <c r="D316" s="4" t="s">
        <v>371</v>
      </c>
      <c r="E316" s="4" t="s">
        <v>908</v>
      </c>
      <c r="F316" s="5">
        <v>0</v>
      </c>
      <c r="G316" s="4">
        <v>92</v>
      </c>
      <c r="H316" s="5">
        <v>0</v>
      </c>
      <c r="I316" s="4">
        <v>0</v>
      </c>
      <c r="J316" s="5">
        <v>0</v>
      </c>
      <c r="K316" s="5">
        <v>2594</v>
      </c>
      <c r="L316" s="5">
        <v>84</v>
      </c>
      <c r="M316" s="5">
        <v>144</v>
      </c>
      <c r="N316" s="5">
        <v>1318</v>
      </c>
    </row>
    <row r="317" spans="1:14">
      <c r="A317" s="4">
        <v>316</v>
      </c>
      <c r="B317" s="4" t="s">
        <v>111</v>
      </c>
      <c r="C317" s="4" t="s">
        <v>703</v>
      </c>
      <c r="D317" s="4" t="s">
        <v>372</v>
      </c>
      <c r="E317" s="4" t="s">
        <v>704</v>
      </c>
      <c r="F317" s="5">
        <v>0</v>
      </c>
      <c r="G317" s="4">
        <v>78</v>
      </c>
      <c r="H317" s="5">
        <v>0</v>
      </c>
      <c r="I317" s="4">
        <v>0</v>
      </c>
      <c r="J317" s="5">
        <v>0</v>
      </c>
      <c r="K317" s="5">
        <v>3618</v>
      </c>
      <c r="L317" s="5">
        <v>430</v>
      </c>
      <c r="M317" s="5">
        <v>245</v>
      </c>
      <c r="N317" s="5">
        <v>2174</v>
      </c>
    </row>
    <row r="318" spans="1:14">
      <c r="A318" s="4">
        <v>317</v>
      </c>
      <c r="B318" s="4" t="s">
        <v>112</v>
      </c>
      <c r="C318" s="4" t="s">
        <v>909</v>
      </c>
      <c r="D318" s="4" t="s">
        <v>373</v>
      </c>
      <c r="E318" s="4" t="s">
        <v>705</v>
      </c>
      <c r="F318" s="5">
        <v>0</v>
      </c>
      <c r="G318" s="4">
        <v>134</v>
      </c>
      <c r="H318" s="5">
        <v>0</v>
      </c>
      <c r="I318" s="4">
        <v>0</v>
      </c>
      <c r="J318" s="5">
        <v>0</v>
      </c>
      <c r="K318" s="5">
        <v>6395</v>
      </c>
      <c r="L318" s="5">
        <v>742</v>
      </c>
      <c r="M318" s="5">
        <v>333</v>
      </c>
      <c r="N318" s="5">
        <v>3811</v>
      </c>
    </row>
    <row r="319" spans="1:14">
      <c r="A319" s="4">
        <v>318</v>
      </c>
      <c r="B319" s="4" t="s">
        <v>113</v>
      </c>
      <c r="C319" s="4" t="s">
        <v>706</v>
      </c>
      <c r="D319" s="4" t="s">
        <v>374</v>
      </c>
      <c r="E319" s="4" t="s">
        <v>707</v>
      </c>
      <c r="F319" s="5">
        <v>0</v>
      </c>
      <c r="G319" s="4">
        <v>120</v>
      </c>
      <c r="H319" s="5">
        <v>0</v>
      </c>
      <c r="I319" s="4">
        <v>0</v>
      </c>
      <c r="J319" s="5">
        <v>0</v>
      </c>
      <c r="K319" s="5">
        <v>6493</v>
      </c>
      <c r="L319" s="5">
        <v>341</v>
      </c>
      <c r="M319" s="5">
        <v>358</v>
      </c>
      <c r="N319" s="5">
        <v>2850</v>
      </c>
    </row>
    <row r="320" spans="1:14">
      <c r="A320" s="4">
        <v>319</v>
      </c>
      <c r="B320" s="6" t="s">
        <v>113</v>
      </c>
      <c r="C320" s="4" t="s">
        <v>706</v>
      </c>
      <c r="D320" s="6" t="s">
        <v>838</v>
      </c>
      <c r="E320" s="4" t="s">
        <v>839</v>
      </c>
      <c r="F320" s="5">
        <v>0</v>
      </c>
      <c r="G320" s="4">
        <v>77</v>
      </c>
      <c r="H320" s="5">
        <v>0</v>
      </c>
      <c r="I320" s="4">
        <v>0</v>
      </c>
      <c r="J320" s="5">
        <v>0</v>
      </c>
      <c r="K320" s="5">
        <v>3760</v>
      </c>
      <c r="L320" s="5">
        <v>128</v>
      </c>
      <c r="M320" s="5">
        <v>168</v>
      </c>
      <c r="N320" s="5">
        <v>1589</v>
      </c>
    </row>
    <row r="321" spans="1:14">
      <c r="A321" s="4">
        <v>320</v>
      </c>
      <c r="B321" s="4" t="s">
        <v>114</v>
      </c>
      <c r="C321" s="4" t="s">
        <v>910</v>
      </c>
      <c r="D321" s="4" t="s">
        <v>375</v>
      </c>
      <c r="E321" s="4" t="s">
        <v>910</v>
      </c>
      <c r="F321" s="5">
        <v>0</v>
      </c>
      <c r="G321" s="4">
        <v>127</v>
      </c>
      <c r="H321" s="5">
        <v>0</v>
      </c>
      <c r="I321" s="4">
        <v>0</v>
      </c>
      <c r="J321" s="5">
        <v>0</v>
      </c>
      <c r="K321" s="5">
        <v>7968</v>
      </c>
      <c r="L321" s="5">
        <v>455</v>
      </c>
      <c r="M321" s="5">
        <v>628</v>
      </c>
      <c r="N321" s="5">
        <v>3031</v>
      </c>
    </row>
    <row r="322" spans="1:14">
      <c r="A322" s="4">
        <v>321</v>
      </c>
      <c r="B322" s="4" t="s">
        <v>115</v>
      </c>
      <c r="C322" s="4" t="s">
        <v>708</v>
      </c>
      <c r="D322" s="4" t="s">
        <v>376</v>
      </c>
      <c r="E322" s="4" t="s">
        <v>709</v>
      </c>
      <c r="F322" s="5">
        <v>0</v>
      </c>
      <c r="G322" s="4">
        <v>0</v>
      </c>
      <c r="H322" s="5">
        <v>0</v>
      </c>
      <c r="I322" s="4">
        <v>0</v>
      </c>
      <c r="J322" s="5">
        <v>0</v>
      </c>
      <c r="K322" s="5">
        <v>14</v>
      </c>
      <c r="L322" s="5">
        <v>0</v>
      </c>
      <c r="M322" s="5">
        <v>2</v>
      </c>
      <c r="N322" s="5">
        <v>3</v>
      </c>
    </row>
    <row r="323" spans="1:14">
      <c r="A323" s="4">
        <v>322</v>
      </c>
      <c r="B323" s="4" t="s">
        <v>116</v>
      </c>
      <c r="C323" s="4" t="s">
        <v>911</v>
      </c>
      <c r="D323" s="4" t="s">
        <v>377</v>
      </c>
      <c r="E323" s="4" t="s">
        <v>912</v>
      </c>
      <c r="F323" s="5">
        <v>0</v>
      </c>
      <c r="G323" s="4">
        <v>2</v>
      </c>
      <c r="H323" s="5">
        <v>0</v>
      </c>
      <c r="I323" s="4">
        <v>0</v>
      </c>
      <c r="J323" s="5">
        <v>0</v>
      </c>
      <c r="K323" s="5">
        <v>55</v>
      </c>
      <c r="L323" s="5">
        <v>0</v>
      </c>
      <c r="M323" s="5">
        <v>2</v>
      </c>
      <c r="N323" s="5">
        <v>22</v>
      </c>
    </row>
    <row r="324" spans="1:14">
      <c r="A324" s="4">
        <v>323</v>
      </c>
      <c r="B324" s="4" t="s">
        <v>117</v>
      </c>
      <c r="C324" s="4" t="s">
        <v>913</v>
      </c>
      <c r="D324" s="4" t="s">
        <v>378</v>
      </c>
      <c r="E324" s="4" t="s">
        <v>914</v>
      </c>
      <c r="F324" s="5">
        <v>0</v>
      </c>
      <c r="G324" s="4">
        <v>11</v>
      </c>
      <c r="H324" s="5">
        <v>0</v>
      </c>
      <c r="I324" s="4">
        <v>0</v>
      </c>
      <c r="J324" s="5">
        <v>0</v>
      </c>
      <c r="K324" s="5">
        <v>224</v>
      </c>
      <c r="L324" s="5">
        <v>6</v>
      </c>
      <c r="M324" s="5">
        <v>24</v>
      </c>
      <c r="N324" s="5">
        <v>46</v>
      </c>
    </row>
    <row r="325" spans="1:14">
      <c r="A325" s="4">
        <v>324</v>
      </c>
      <c r="B325" s="4" t="s">
        <v>117</v>
      </c>
      <c r="C325" s="4" t="s">
        <v>913</v>
      </c>
      <c r="D325" s="4" t="s">
        <v>379</v>
      </c>
      <c r="E325" s="4" t="s">
        <v>915</v>
      </c>
      <c r="F325" s="5">
        <v>0</v>
      </c>
      <c r="G325" s="4">
        <v>4</v>
      </c>
      <c r="H325" s="5">
        <v>0</v>
      </c>
      <c r="I325" s="4">
        <v>0</v>
      </c>
      <c r="J325" s="5">
        <v>0</v>
      </c>
      <c r="K325" s="5">
        <v>28</v>
      </c>
      <c r="L325" s="5">
        <v>0</v>
      </c>
      <c r="M325" s="5">
        <v>2</v>
      </c>
      <c r="N325" s="5">
        <v>22</v>
      </c>
    </row>
    <row r="326" spans="1:14">
      <c r="A326" s="4">
        <v>325</v>
      </c>
      <c r="B326" s="4" t="s">
        <v>118</v>
      </c>
      <c r="C326" s="4" t="s">
        <v>916</v>
      </c>
      <c r="D326" s="4" t="s">
        <v>380</v>
      </c>
      <c r="E326" s="4" t="s">
        <v>916</v>
      </c>
      <c r="F326" s="5">
        <v>0</v>
      </c>
      <c r="G326" s="4">
        <v>3</v>
      </c>
      <c r="H326" s="5">
        <v>0</v>
      </c>
      <c r="I326" s="4">
        <v>0</v>
      </c>
      <c r="J326" s="5">
        <v>0</v>
      </c>
      <c r="K326" s="5">
        <v>122</v>
      </c>
      <c r="L326" s="5">
        <v>41</v>
      </c>
      <c r="M326" s="5">
        <v>13</v>
      </c>
      <c r="N326" s="5">
        <v>40</v>
      </c>
    </row>
    <row r="327" spans="1:14">
      <c r="A327" s="4">
        <v>326</v>
      </c>
      <c r="B327" s="4" t="s">
        <v>119</v>
      </c>
      <c r="C327" s="4" t="s">
        <v>917</v>
      </c>
      <c r="D327" s="4" t="s">
        <v>381</v>
      </c>
      <c r="E327" s="4" t="s">
        <v>918</v>
      </c>
      <c r="F327" s="5">
        <v>0</v>
      </c>
      <c r="G327" s="4">
        <v>1</v>
      </c>
      <c r="H327" s="5">
        <v>0</v>
      </c>
      <c r="I327" s="4">
        <v>0</v>
      </c>
      <c r="J327" s="5">
        <v>0</v>
      </c>
      <c r="K327" s="5">
        <v>5</v>
      </c>
      <c r="L327" s="5">
        <v>0</v>
      </c>
      <c r="M327" s="5">
        <v>0</v>
      </c>
      <c r="N327" s="5">
        <v>4</v>
      </c>
    </row>
    <row r="328" spans="1:14">
      <c r="A328" s="4">
        <v>327</v>
      </c>
      <c r="B328" s="4" t="s">
        <v>794</v>
      </c>
      <c r="C328" s="4" t="s">
        <v>795</v>
      </c>
      <c r="D328" s="4" t="s">
        <v>796</v>
      </c>
      <c r="E328" s="4" t="s">
        <v>795</v>
      </c>
      <c r="F328" s="5">
        <v>0</v>
      </c>
      <c r="G328" s="4">
        <v>0</v>
      </c>
      <c r="H328" s="5">
        <v>0</v>
      </c>
      <c r="I328" s="4">
        <v>0</v>
      </c>
      <c r="J328" s="5">
        <v>0</v>
      </c>
      <c r="K328" s="5">
        <v>51</v>
      </c>
      <c r="L328" s="5">
        <v>12</v>
      </c>
      <c r="M328" s="5">
        <v>3</v>
      </c>
      <c r="N328" s="5">
        <v>24</v>
      </c>
    </row>
    <row r="329" spans="1:14">
      <c r="A329" s="4">
        <v>328</v>
      </c>
      <c r="B329" s="4" t="s">
        <v>120</v>
      </c>
      <c r="C329" s="4" t="s">
        <v>919</v>
      </c>
      <c r="D329" s="4" t="s">
        <v>382</v>
      </c>
      <c r="E329" s="4" t="s">
        <v>710</v>
      </c>
      <c r="F329" s="5">
        <v>0</v>
      </c>
      <c r="G329" s="4">
        <v>15</v>
      </c>
      <c r="H329" s="5">
        <v>0</v>
      </c>
      <c r="I329" s="4">
        <v>0</v>
      </c>
      <c r="J329" s="5">
        <v>0</v>
      </c>
      <c r="K329" s="5">
        <v>4788</v>
      </c>
      <c r="L329" s="5">
        <v>4</v>
      </c>
      <c r="M329" s="5">
        <v>902</v>
      </c>
      <c r="N329" s="5">
        <v>1102</v>
      </c>
    </row>
    <row r="330" spans="1:14">
      <c r="A330" s="4">
        <v>329</v>
      </c>
      <c r="B330" s="4" t="s">
        <v>121</v>
      </c>
      <c r="C330" s="4" t="s">
        <v>920</v>
      </c>
      <c r="D330" s="4" t="s">
        <v>383</v>
      </c>
      <c r="E330" s="4" t="s">
        <v>920</v>
      </c>
      <c r="F330" s="5">
        <v>0</v>
      </c>
      <c r="G330" s="4">
        <v>574</v>
      </c>
      <c r="H330" s="5">
        <v>0</v>
      </c>
      <c r="I330" s="4">
        <v>0</v>
      </c>
      <c r="J330" s="5">
        <v>0</v>
      </c>
      <c r="K330" s="5">
        <v>847</v>
      </c>
      <c r="L330" s="5">
        <v>251</v>
      </c>
      <c r="M330" s="5">
        <v>22</v>
      </c>
      <c r="N330" s="5">
        <v>289</v>
      </c>
    </row>
    <row r="331" spans="1:14">
      <c r="A331" s="4">
        <v>330</v>
      </c>
      <c r="B331" s="6" t="s">
        <v>849</v>
      </c>
      <c r="C331" s="4" t="s">
        <v>850</v>
      </c>
      <c r="D331" s="6" t="s">
        <v>851</v>
      </c>
      <c r="E331" s="4" t="s">
        <v>850</v>
      </c>
      <c r="F331" s="5">
        <v>0</v>
      </c>
      <c r="G331" s="4">
        <v>0</v>
      </c>
      <c r="H331" s="5">
        <v>0</v>
      </c>
      <c r="I331" s="4">
        <v>0</v>
      </c>
      <c r="J331" s="5">
        <v>0</v>
      </c>
      <c r="K331" s="5">
        <v>17</v>
      </c>
      <c r="L331" s="5">
        <v>1</v>
      </c>
      <c r="M331" s="5">
        <v>0</v>
      </c>
      <c r="N331" s="5">
        <v>9</v>
      </c>
    </row>
    <row r="332" spans="1:14">
      <c r="A332" s="4">
        <v>331</v>
      </c>
      <c r="B332" s="4" t="s">
        <v>122</v>
      </c>
      <c r="C332" s="4" t="s">
        <v>711</v>
      </c>
      <c r="D332" s="4" t="s">
        <v>384</v>
      </c>
      <c r="E332" s="4" t="s">
        <v>712</v>
      </c>
      <c r="F332" s="5">
        <v>0</v>
      </c>
      <c r="G332" s="4">
        <v>0</v>
      </c>
      <c r="H332" s="5">
        <v>0</v>
      </c>
      <c r="I332" s="4">
        <v>0</v>
      </c>
      <c r="J332" s="5">
        <v>0</v>
      </c>
      <c r="K332" s="5">
        <v>14</v>
      </c>
      <c r="L332" s="5">
        <v>14</v>
      </c>
      <c r="M332" s="5">
        <v>0</v>
      </c>
      <c r="N332" s="5">
        <v>9</v>
      </c>
    </row>
    <row r="333" spans="1:14">
      <c r="A333" s="4">
        <v>332</v>
      </c>
      <c r="B333" s="4" t="s">
        <v>123</v>
      </c>
      <c r="C333" s="4" t="s">
        <v>921</v>
      </c>
      <c r="D333" s="4" t="s">
        <v>385</v>
      </c>
      <c r="E333" s="4" t="s">
        <v>713</v>
      </c>
      <c r="F333" s="5">
        <v>0</v>
      </c>
      <c r="G333" s="4">
        <v>0</v>
      </c>
      <c r="H333" s="5">
        <v>0</v>
      </c>
      <c r="I333" s="4">
        <v>0</v>
      </c>
      <c r="J333" s="5">
        <v>0</v>
      </c>
      <c r="K333" s="5">
        <v>0</v>
      </c>
      <c r="L333" s="5">
        <v>11</v>
      </c>
      <c r="M333" s="5">
        <v>0</v>
      </c>
      <c r="N333" s="5">
        <v>0</v>
      </c>
    </row>
    <row r="334" spans="1:14">
      <c r="A334" s="4">
        <v>333</v>
      </c>
      <c r="B334" s="4" t="s">
        <v>123</v>
      </c>
      <c r="C334" s="4" t="s">
        <v>921</v>
      </c>
      <c r="D334" s="4" t="s">
        <v>386</v>
      </c>
      <c r="E334" s="4" t="s">
        <v>714</v>
      </c>
      <c r="F334" s="5">
        <v>0</v>
      </c>
      <c r="G334" s="4">
        <v>1</v>
      </c>
      <c r="H334" s="5">
        <v>0</v>
      </c>
      <c r="I334" s="4">
        <v>0</v>
      </c>
      <c r="J334" s="5">
        <v>1</v>
      </c>
      <c r="K334" s="5">
        <v>0</v>
      </c>
      <c r="L334" s="5">
        <v>54</v>
      </c>
      <c r="M334" s="5">
        <v>0</v>
      </c>
      <c r="N334" s="5">
        <v>0</v>
      </c>
    </row>
    <row r="335" spans="1:14">
      <c r="A335" s="4">
        <v>334</v>
      </c>
      <c r="B335" s="4" t="s">
        <v>123</v>
      </c>
      <c r="C335" s="4" t="s">
        <v>921</v>
      </c>
      <c r="D335" s="4" t="s">
        <v>387</v>
      </c>
      <c r="E335" s="4" t="s">
        <v>922</v>
      </c>
      <c r="F335" s="5">
        <v>0</v>
      </c>
      <c r="G335" s="4">
        <v>1</v>
      </c>
      <c r="H335" s="5">
        <v>0</v>
      </c>
      <c r="I335" s="4">
        <v>0</v>
      </c>
      <c r="J335" s="5">
        <v>1</v>
      </c>
      <c r="K335" s="5">
        <v>0</v>
      </c>
      <c r="L335" s="5">
        <v>29</v>
      </c>
      <c r="M335" s="5">
        <v>0</v>
      </c>
      <c r="N335" s="5">
        <v>0</v>
      </c>
    </row>
    <row r="336" spans="1:14">
      <c r="A336" s="4">
        <v>335</v>
      </c>
      <c r="B336" s="4" t="s">
        <v>123</v>
      </c>
      <c r="C336" s="4" t="s">
        <v>921</v>
      </c>
      <c r="D336" s="4" t="s">
        <v>388</v>
      </c>
      <c r="E336" s="4" t="s">
        <v>923</v>
      </c>
      <c r="F336" s="5">
        <v>0</v>
      </c>
      <c r="G336" s="4">
        <v>0</v>
      </c>
      <c r="H336" s="5">
        <v>0</v>
      </c>
      <c r="I336" s="4">
        <v>0</v>
      </c>
      <c r="J336" s="5">
        <v>0</v>
      </c>
      <c r="K336" s="5">
        <v>0</v>
      </c>
      <c r="L336" s="5">
        <v>82</v>
      </c>
      <c r="M336" s="5">
        <v>0</v>
      </c>
      <c r="N336" s="5">
        <v>0</v>
      </c>
    </row>
    <row r="337" spans="1:14">
      <c r="A337" s="4">
        <v>336</v>
      </c>
      <c r="B337" s="4" t="s">
        <v>123</v>
      </c>
      <c r="C337" s="4" t="s">
        <v>921</v>
      </c>
      <c r="D337" s="4" t="s">
        <v>389</v>
      </c>
      <c r="E337" s="4" t="s">
        <v>715</v>
      </c>
      <c r="F337" s="5">
        <v>0</v>
      </c>
      <c r="G337" s="4">
        <v>0</v>
      </c>
      <c r="H337" s="5">
        <v>0</v>
      </c>
      <c r="I337" s="4">
        <v>0</v>
      </c>
      <c r="J337" s="5">
        <v>0</v>
      </c>
      <c r="K337" s="5">
        <v>0</v>
      </c>
      <c r="L337" s="5">
        <v>19</v>
      </c>
      <c r="M337" s="5">
        <v>0</v>
      </c>
      <c r="N337" s="5">
        <v>0</v>
      </c>
    </row>
    <row r="338" spans="1:14">
      <c r="A338" s="4">
        <v>337</v>
      </c>
      <c r="B338" s="4" t="s">
        <v>123</v>
      </c>
      <c r="C338" s="4" t="s">
        <v>921</v>
      </c>
      <c r="D338" s="4" t="s">
        <v>390</v>
      </c>
      <c r="E338" s="4" t="s">
        <v>716</v>
      </c>
      <c r="F338" s="5">
        <v>0</v>
      </c>
      <c r="G338" s="4">
        <v>0</v>
      </c>
      <c r="H338" s="5">
        <v>0</v>
      </c>
      <c r="I338" s="4">
        <v>0</v>
      </c>
      <c r="J338" s="5">
        <v>0</v>
      </c>
      <c r="K338" s="5">
        <v>0</v>
      </c>
      <c r="L338" s="5">
        <v>1</v>
      </c>
      <c r="M338" s="5">
        <v>0</v>
      </c>
      <c r="N338" s="5">
        <v>0</v>
      </c>
    </row>
    <row r="339" spans="1:14">
      <c r="A339" s="4">
        <v>338</v>
      </c>
      <c r="B339" s="4" t="s">
        <v>123</v>
      </c>
      <c r="C339" s="4" t="s">
        <v>921</v>
      </c>
      <c r="D339" s="4" t="s">
        <v>391</v>
      </c>
      <c r="E339" s="4" t="s">
        <v>717</v>
      </c>
      <c r="F339" s="5">
        <v>0</v>
      </c>
      <c r="G339" s="4">
        <v>0</v>
      </c>
      <c r="H339" s="5">
        <v>0</v>
      </c>
      <c r="I339" s="4">
        <v>0</v>
      </c>
      <c r="J339" s="5">
        <v>0</v>
      </c>
      <c r="K339" s="5">
        <v>0</v>
      </c>
      <c r="L339" s="5">
        <v>7</v>
      </c>
      <c r="M339" s="5">
        <v>0</v>
      </c>
      <c r="N339" s="5">
        <v>0</v>
      </c>
    </row>
    <row r="340" spans="1:14">
      <c r="A340" s="4">
        <v>339</v>
      </c>
      <c r="B340" s="4" t="s">
        <v>123</v>
      </c>
      <c r="C340" s="4" t="s">
        <v>921</v>
      </c>
      <c r="D340" s="4" t="s">
        <v>392</v>
      </c>
      <c r="E340" s="4" t="s">
        <v>718</v>
      </c>
      <c r="F340" s="5">
        <v>0</v>
      </c>
      <c r="G340" s="4">
        <v>0</v>
      </c>
      <c r="H340" s="5">
        <v>0</v>
      </c>
      <c r="I340" s="4">
        <v>0</v>
      </c>
      <c r="J340" s="5">
        <v>0</v>
      </c>
      <c r="K340" s="5">
        <v>0</v>
      </c>
      <c r="L340" s="5">
        <v>1</v>
      </c>
      <c r="M340" s="5">
        <v>0</v>
      </c>
      <c r="N340" s="5">
        <v>0</v>
      </c>
    </row>
    <row r="341" spans="1:14">
      <c r="A341" s="4">
        <v>340</v>
      </c>
      <c r="B341" s="4" t="s">
        <v>123</v>
      </c>
      <c r="C341" s="4" t="s">
        <v>921</v>
      </c>
      <c r="D341" s="4" t="s">
        <v>393</v>
      </c>
      <c r="E341" s="4" t="s">
        <v>719</v>
      </c>
      <c r="F341" s="5">
        <v>0</v>
      </c>
      <c r="G341" s="4">
        <v>0</v>
      </c>
      <c r="H341" s="5">
        <v>0</v>
      </c>
      <c r="I341" s="4">
        <v>0</v>
      </c>
      <c r="J341" s="5">
        <v>0</v>
      </c>
      <c r="K341" s="5">
        <v>0</v>
      </c>
      <c r="L341" s="5">
        <v>1</v>
      </c>
      <c r="M341" s="5">
        <v>0</v>
      </c>
      <c r="N341" s="5">
        <v>0</v>
      </c>
    </row>
    <row r="342" spans="1:14">
      <c r="A342" s="4">
        <v>341</v>
      </c>
      <c r="B342" s="4" t="s">
        <v>123</v>
      </c>
      <c r="C342" s="4" t="s">
        <v>921</v>
      </c>
      <c r="D342" s="4" t="s">
        <v>394</v>
      </c>
      <c r="E342" s="4" t="s">
        <v>922</v>
      </c>
      <c r="F342" s="5">
        <v>0</v>
      </c>
      <c r="G342" s="4">
        <v>1</v>
      </c>
      <c r="H342" s="5">
        <v>0</v>
      </c>
      <c r="I342" s="4">
        <v>0</v>
      </c>
      <c r="J342" s="5">
        <v>1</v>
      </c>
      <c r="K342" s="5">
        <v>0</v>
      </c>
      <c r="L342" s="5">
        <v>110</v>
      </c>
      <c r="M342" s="5">
        <v>0</v>
      </c>
      <c r="N342" s="5">
        <v>0</v>
      </c>
    </row>
    <row r="343" spans="1:14">
      <c r="A343" s="4">
        <v>342</v>
      </c>
      <c r="B343" s="4" t="s">
        <v>123</v>
      </c>
      <c r="C343" s="4" t="s">
        <v>921</v>
      </c>
      <c r="D343" s="4" t="s">
        <v>395</v>
      </c>
      <c r="E343" s="4" t="s">
        <v>720</v>
      </c>
      <c r="F343" s="5">
        <v>0</v>
      </c>
      <c r="G343" s="4">
        <v>0</v>
      </c>
      <c r="H343" s="5">
        <v>0</v>
      </c>
      <c r="I343" s="4">
        <v>0</v>
      </c>
      <c r="J343" s="5">
        <v>0</v>
      </c>
      <c r="K343" s="5">
        <v>0</v>
      </c>
      <c r="L343" s="5">
        <v>1</v>
      </c>
      <c r="M343" s="5">
        <v>0</v>
      </c>
      <c r="N343" s="5">
        <v>0</v>
      </c>
    </row>
    <row r="344" spans="1:14">
      <c r="A344" s="4">
        <v>343</v>
      </c>
      <c r="B344" s="4" t="s">
        <v>124</v>
      </c>
      <c r="C344" s="4" t="s">
        <v>924</v>
      </c>
      <c r="D344" s="4" t="s">
        <v>396</v>
      </c>
      <c r="E344" s="4" t="s">
        <v>924</v>
      </c>
      <c r="F344" s="5">
        <v>0</v>
      </c>
      <c r="G344" s="4">
        <v>2</v>
      </c>
      <c r="H344" s="5">
        <v>0</v>
      </c>
      <c r="I344" s="4">
        <v>0</v>
      </c>
      <c r="J344" s="5">
        <v>2</v>
      </c>
      <c r="K344" s="5">
        <v>0</v>
      </c>
      <c r="L344" s="5">
        <v>939</v>
      </c>
      <c r="M344" s="5">
        <v>0</v>
      </c>
      <c r="N344" s="5">
        <v>0</v>
      </c>
    </row>
    <row r="345" spans="1:14">
      <c r="A345" s="4">
        <v>344</v>
      </c>
      <c r="B345" s="4" t="s">
        <v>125</v>
      </c>
      <c r="C345" s="4" t="s">
        <v>721</v>
      </c>
      <c r="D345" s="4" t="s">
        <v>397</v>
      </c>
      <c r="E345" s="4" t="s">
        <v>722</v>
      </c>
      <c r="F345" s="5">
        <v>0</v>
      </c>
      <c r="G345" s="4">
        <v>0</v>
      </c>
      <c r="H345" s="5">
        <v>0</v>
      </c>
      <c r="I345" s="4">
        <v>0</v>
      </c>
      <c r="J345" s="5">
        <v>0</v>
      </c>
      <c r="K345" s="5">
        <v>0</v>
      </c>
      <c r="L345" s="5">
        <v>4</v>
      </c>
      <c r="M345" s="5">
        <v>0</v>
      </c>
      <c r="N345" s="5">
        <v>0</v>
      </c>
    </row>
    <row r="346" spans="1:14">
      <c r="A346" s="4">
        <v>345</v>
      </c>
      <c r="B346" s="4" t="s">
        <v>125</v>
      </c>
      <c r="C346" s="4" t="s">
        <v>721</v>
      </c>
      <c r="D346" s="4" t="s">
        <v>398</v>
      </c>
      <c r="E346" s="4" t="s">
        <v>925</v>
      </c>
      <c r="F346" s="5">
        <v>0</v>
      </c>
      <c r="G346" s="4">
        <v>0</v>
      </c>
      <c r="H346" s="5">
        <v>0</v>
      </c>
      <c r="I346" s="4">
        <v>0</v>
      </c>
      <c r="J346" s="5">
        <v>0</v>
      </c>
      <c r="K346" s="5">
        <v>0</v>
      </c>
      <c r="L346" s="5">
        <v>1</v>
      </c>
      <c r="M346" s="5">
        <v>0</v>
      </c>
      <c r="N346" s="5">
        <v>0</v>
      </c>
    </row>
    <row r="347" spans="1:14">
      <c r="A347" s="4">
        <v>346</v>
      </c>
      <c r="B347" s="6" t="s">
        <v>840</v>
      </c>
      <c r="C347" s="4" t="s">
        <v>926</v>
      </c>
      <c r="D347" s="6" t="s">
        <v>841</v>
      </c>
      <c r="E347" s="4" t="s">
        <v>842</v>
      </c>
      <c r="F347" s="5">
        <v>0</v>
      </c>
      <c r="G347" s="4">
        <v>1</v>
      </c>
      <c r="H347" s="5">
        <v>0</v>
      </c>
      <c r="I347" s="4">
        <v>0</v>
      </c>
      <c r="J347" s="5">
        <v>1</v>
      </c>
      <c r="K347" s="5">
        <v>0</v>
      </c>
      <c r="L347" s="5">
        <v>0</v>
      </c>
      <c r="M347" s="5">
        <v>0</v>
      </c>
      <c r="N347" s="5">
        <v>0</v>
      </c>
    </row>
    <row r="348" spans="1:14">
      <c r="A348" s="4">
        <v>347</v>
      </c>
      <c r="B348" s="4" t="s">
        <v>126</v>
      </c>
      <c r="C348" s="4" t="s">
        <v>723</v>
      </c>
      <c r="D348" s="4" t="s">
        <v>399</v>
      </c>
      <c r="E348" s="4" t="s">
        <v>724</v>
      </c>
      <c r="F348" s="5">
        <v>0</v>
      </c>
      <c r="G348" s="4">
        <v>2</v>
      </c>
      <c r="H348" s="5">
        <v>0</v>
      </c>
      <c r="I348" s="4">
        <v>0</v>
      </c>
      <c r="J348" s="5">
        <v>0</v>
      </c>
      <c r="K348" s="5">
        <v>38</v>
      </c>
      <c r="L348" s="5">
        <v>19</v>
      </c>
      <c r="M348" s="5">
        <v>1</v>
      </c>
      <c r="N348" s="5">
        <v>18</v>
      </c>
    </row>
    <row r="349" spans="1:14">
      <c r="A349" s="4">
        <v>348</v>
      </c>
      <c r="B349" s="4" t="s">
        <v>127</v>
      </c>
      <c r="C349" s="4" t="s">
        <v>725</v>
      </c>
      <c r="D349" s="4" t="s">
        <v>400</v>
      </c>
      <c r="E349" s="4" t="s">
        <v>927</v>
      </c>
      <c r="F349" s="5">
        <v>0</v>
      </c>
      <c r="G349" s="4">
        <v>555</v>
      </c>
      <c r="H349" s="5">
        <v>0</v>
      </c>
      <c r="I349" s="4">
        <v>0</v>
      </c>
      <c r="J349" s="5">
        <v>0</v>
      </c>
      <c r="K349" s="5">
        <v>292</v>
      </c>
      <c r="L349" s="5">
        <v>185</v>
      </c>
      <c r="M349" s="5">
        <v>24</v>
      </c>
      <c r="N349" s="5">
        <v>93</v>
      </c>
    </row>
    <row r="350" spans="1:14">
      <c r="A350" s="4">
        <v>349</v>
      </c>
      <c r="B350" s="4" t="s">
        <v>128</v>
      </c>
      <c r="C350" s="4" t="s">
        <v>726</v>
      </c>
      <c r="D350" s="4" t="s">
        <v>401</v>
      </c>
      <c r="E350" s="4" t="s">
        <v>727</v>
      </c>
      <c r="F350" s="5">
        <v>0</v>
      </c>
      <c r="G350" s="4">
        <v>69</v>
      </c>
      <c r="H350" s="5">
        <v>0</v>
      </c>
      <c r="I350" s="4">
        <v>0</v>
      </c>
      <c r="J350" s="5">
        <v>0</v>
      </c>
      <c r="K350" s="5">
        <v>2197</v>
      </c>
      <c r="L350" s="5">
        <v>482</v>
      </c>
      <c r="M350" s="5">
        <v>57</v>
      </c>
      <c r="N350" s="5">
        <v>906</v>
      </c>
    </row>
    <row r="351" spans="1:14">
      <c r="E351" s="9" t="s">
        <v>930</v>
      </c>
      <c r="F351" s="10">
        <f t="shared" ref="F351:N351" si="0">SUM(F2:F350)</f>
        <v>0</v>
      </c>
      <c r="G351" s="10">
        <f t="shared" si="0"/>
        <v>13155</v>
      </c>
      <c r="H351" s="10">
        <f t="shared" si="0"/>
        <v>0</v>
      </c>
      <c r="I351" s="10">
        <f t="shared" si="0"/>
        <v>0</v>
      </c>
      <c r="J351" s="10">
        <f t="shared" si="0"/>
        <v>8</v>
      </c>
      <c r="K351" s="10">
        <f t="shared" si="0"/>
        <v>186877</v>
      </c>
      <c r="L351" s="10">
        <f t="shared" si="0"/>
        <v>80041</v>
      </c>
      <c r="M351" s="10">
        <f t="shared" si="0"/>
        <v>8081</v>
      </c>
      <c r="N351" s="10">
        <f t="shared" si="0"/>
        <v>84866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144"/>
  <sheetViews>
    <sheetView tabSelected="1"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/>
    </sheetView>
  </sheetViews>
  <sheetFormatPr defaultRowHeight="16.5"/>
  <cols>
    <col min="1" max="2" width="9.140625" style="11"/>
    <col min="3" max="3" width="39.85546875" style="11" customWidth="1"/>
    <col min="4" max="7" width="15" style="11" customWidth="1"/>
    <col min="8" max="8" width="17" style="11" bestFit="1" customWidth="1"/>
    <col min="9" max="9" width="10.28515625" style="11" customWidth="1"/>
    <col min="10" max="10" width="13.140625" style="11" customWidth="1"/>
    <col min="11" max="11" width="28.85546875" style="11" customWidth="1"/>
    <col min="12" max="12" width="16.28515625" style="11" customWidth="1"/>
    <col min="13" max="13" width="16.7109375" style="11" customWidth="1"/>
    <col min="14" max="14" width="10.28515625" style="11" bestFit="1" customWidth="1"/>
    <col min="15" max="15" width="10.28515625" style="11" customWidth="1"/>
    <col min="16" max="16" width="20.28515625" style="11" customWidth="1"/>
    <col min="17" max="17" width="31.28515625" style="11" customWidth="1"/>
    <col min="18" max="18" width="10.28515625" style="11" bestFit="1" customWidth="1"/>
    <col min="19" max="19" width="9.140625" style="11"/>
    <col min="20" max="21" width="10.28515625" style="11" bestFit="1" customWidth="1"/>
    <col min="22" max="16384" width="9.140625" style="11"/>
  </cols>
  <sheetData>
    <row r="2" spans="1:21" ht="115.5">
      <c r="A2" s="12" t="s">
        <v>941</v>
      </c>
      <c r="B2" s="17" t="s">
        <v>932</v>
      </c>
      <c r="C2" s="18" t="s">
        <v>933</v>
      </c>
      <c r="D2" s="19" t="s">
        <v>934</v>
      </c>
      <c r="E2" s="19" t="s">
        <v>935</v>
      </c>
      <c r="F2" s="19" t="s">
        <v>936</v>
      </c>
      <c r="G2" s="19" t="s">
        <v>937</v>
      </c>
      <c r="H2" s="19" t="s">
        <v>938</v>
      </c>
      <c r="I2" s="19" t="s">
        <v>939</v>
      </c>
      <c r="J2" s="19" t="s">
        <v>983</v>
      </c>
      <c r="K2" s="19" t="s">
        <v>984</v>
      </c>
      <c r="L2" s="19" t="s">
        <v>985</v>
      </c>
      <c r="M2" s="19" t="s">
        <v>993</v>
      </c>
      <c r="N2" s="19" t="s">
        <v>986</v>
      </c>
      <c r="O2" s="19" t="s">
        <v>994</v>
      </c>
      <c r="P2" s="19" t="s">
        <v>987</v>
      </c>
      <c r="Q2" s="19" t="s">
        <v>988</v>
      </c>
      <c r="R2" s="19" t="s">
        <v>989</v>
      </c>
      <c r="S2" s="19" t="s">
        <v>990</v>
      </c>
      <c r="T2" s="19" t="s">
        <v>991</v>
      </c>
      <c r="U2" s="19" t="s">
        <v>992</v>
      </c>
    </row>
    <row r="3" spans="1:21">
      <c r="A3" s="12">
        <v>1</v>
      </c>
      <c r="B3" s="31">
        <v>964</v>
      </c>
      <c r="C3" s="13" t="s">
        <v>721</v>
      </c>
      <c r="D3" s="14">
        <v>0</v>
      </c>
      <c r="E3" s="14">
        <v>0</v>
      </c>
      <c r="F3" s="14">
        <v>0</v>
      </c>
      <c r="G3" s="14">
        <v>0</v>
      </c>
      <c r="H3" s="12" t="s">
        <v>978</v>
      </c>
      <c r="I3" s="12">
        <f t="shared" ref="I3:I17" si="0">(D3*50)+(F3*50+G3*50)</f>
        <v>0</v>
      </c>
      <c r="J3" s="12">
        <v>0</v>
      </c>
      <c r="K3" s="12">
        <f>IF(J3&gt;0.1*I3,0.1*I3,J3)</f>
        <v>0</v>
      </c>
      <c r="L3" s="12">
        <f>J3-K3</f>
        <v>0</v>
      </c>
      <c r="M3" s="12">
        <v>0</v>
      </c>
      <c r="N3" s="12">
        <f>I3-K3+M3</f>
        <v>0</v>
      </c>
      <c r="O3" s="12">
        <f>VLOOKUP(B3,[1]Calculation!$B$4:$V$169,21,FALSE)</f>
        <v>0</v>
      </c>
      <c r="P3" s="12">
        <v>0</v>
      </c>
      <c r="Q3" s="12">
        <v>0</v>
      </c>
      <c r="R3" s="12">
        <f>O3+Q3</f>
        <v>0</v>
      </c>
      <c r="S3" s="12">
        <f>IF(R3&gt;N3,N3,R3)</f>
        <v>0</v>
      </c>
      <c r="T3" s="12">
        <f>R3-S3</f>
        <v>0</v>
      </c>
      <c r="U3" s="12">
        <f>N3-S3</f>
        <v>0</v>
      </c>
    </row>
    <row r="4" spans="1:21">
      <c r="A4" s="12">
        <v>2</v>
      </c>
      <c r="B4" s="31">
        <v>661</v>
      </c>
      <c r="C4" s="13" t="s">
        <v>649</v>
      </c>
      <c r="D4" s="14">
        <v>227</v>
      </c>
      <c r="E4" s="14">
        <v>0</v>
      </c>
      <c r="F4" s="14">
        <v>36</v>
      </c>
      <c r="G4" s="14">
        <v>739</v>
      </c>
      <c r="H4" s="12" t="s">
        <v>978</v>
      </c>
      <c r="I4" s="12">
        <f t="shared" si="0"/>
        <v>50100</v>
      </c>
      <c r="J4" s="12">
        <v>0</v>
      </c>
      <c r="K4" s="12">
        <f>IF(J4&gt;0.1*I4,0.1*I4,J4)</f>
        <v>0</v>
      </c>
      <c r="L4" s="12">
        <f t="shared" ref="L4:L67" si="1">J4-K4</f>
        <v>0</v>
      </c>
      <c r="M4" s="12">
        <v>1305</v>
      </c>
      <c r="N4" s="12">
        <f t="shared" ref="N4:N67" si="2">I4-K4+M4</f>
        <v>51405</v>
      </c>
      <c r="O4" s="12">
        <f>VLOOKUP(B4,[1]Calculation!$B$4:$V$169,21,FALSE)</f>
        <v>0</v>
      </c>
      <c r="P4" s="12">
        <v>0</v>
      </c>
      <c r="Q4" s="12">
        <v>0</v>
      </c>
      <c r="R4" s="12">
        <f t="shared" ref="R4:R67" si="3">O4+Q4</f>
        <v>0</v>
      </c>
      <c r="S4" s="12">
        <f t="shared" ref="S4:S67" si="4">IF(R4&gt;N4,N4,R4)</f>
        <v>0</v>
      </c>
      <c r="T4" s="12">
        <f t="shared" ref="T4:T67" si="5">R4-S4</f>
        <v>0</v>
      </c>
      <c r="U4" s="12">
        <f t="shared" ref="U4:U67" si="6">N4-S4</f>
        <v>51405</v>
      </c>
    </row>
    <row r="5" spans="1:21">
      <c r="A5" s="12">
        <v>3</v>
      </c>
      <c r="B5" s="31">
        <v>623</v>
      </c>
      <c r="C5" s="13" t="s">
        <v>562</v>
      </c>
      <c r="D5" s="14">
        <v>39</v>
      </c>
      <c r="E5" s="14">
        <v>0</v>
      </c>
      <c r="F5" s="14">
        <v>61</v>
      </c>
      <c r="G5" s="14">
        <v>1006</v>
      </c>
      <c r="H5" s="12" t="s">
        <v>978</v>
      </c>
      <c r="I5" s="12">
        <f t="shared" si="0"/>
        <v>55300</v>
      </c>
      <c r="J5" s="12">
        <v>0</v>
      </c>
      <c r="K5" s="12">
        <f>IF(J5&gt;0.1*I5,0.1*I5,J5)</f>
        <v>0</v>
      </c>
      <c r="L5" s="12">
        <f t="shared" si="1"/>
        <v>0</v>
      </c>
      <c r="M5" s="12">
        <v>18743</v>
      </c>
      <c r="N5" s="12">
        <f t="shared" si="2"/>
        <v>74043</v>
      </c>
      <c r="O5" s="12">
        <f>VLOOKUP(B5,[1]Calculation!$B$4:$V$169,21,FALSE)</f>
        <v>0</v>
      </c>
      <c r="P5" s="12">
        <v>0</v>
      </c>
      <c r="Q5" s="12">
        <v>0</v>
      </c>
      <c r="R5" s="12">
        <f t="shared" si="3"/>
        <v>0</v>
      </c>
      <c r="S5" s="12">
        <f t="shared" si="4"/>
        <v>0</v>
      </c>
      <c r="T5" s="12">
        <f t="shared" si="5"/>
        <v>0</v>
      </c>
      <c r="U5" s="12">
        <f t="shared" si="6"/>
        <v>74043</v>
      </c>
    </row>
    <row r="6" spans="1:21">
      <c r="A6" s="12">
        <v>4</v>
      </c>
      <c r="B6" s="31">
        <v>821</v>
      </c>
      <c r="C6" s="13" t="s">
        <v>910</v>
      </c>
      <c r="D6" s="14">
        <v>127</v>
      </c>
      <c r="E6" s="14">
        <v>0</v>
      </c>
      <c r="F6" s="14">
        <v>628</v>
      </c>
      <c r="G6" s="14">
        <v>3031</v>
      </c>
      <c r="H6" s="12" t="s">
        <v>978</v>
      </c>
      <c r="I6" s="12">
        <f t="shared" si="0"/>
        <v>189300</v>
      </c>
      <c r="J6" s="12">
        <v>0</v>
      </c>
      <c r="K6" s="12">
        <f>IF(J6&gt;0.1*I6,0.1*I6,J6)</f>
        <v>0</v>
      </c>
      <c r="L6" s="12">
        <f t="shared" si="1"/>
        <v>0</v>
      </c>
      <c r="M6" s="12">
        <v>19900</v>
      </c>
      <c r="N6" s="12">
        <f t="shared" si="2"/>
        <v>209200</v>
      </c>
      <c r="O6" s="12">
        <f>VLOOKUP(B6,[1]Calculation!$B$4:$V$169,21,FALSE)</f>
        <v>0</v>
      </c>
      <c r="P6" s="12">
        <v>0</v>
      </c>
      <c r="Q6" s="12">
        <v>0</v>
      </c>
      <c r="R6" s="12">
        <f t="shared" si="3"/>
        <v>0</v>
      </c>
      <c r="S6" s="12">
        <f t="shared" si="4"/>
        <v>0</v>
      </c>
      <c r="T6" s="12">
        <f t="shared" si="5"/>
        <v>0</v>
      </c>
      <c r="U6" s="12">
        <f t="shared" si="6"/>
        <v>209200</v>
      </c>
    </row>
    <row r="7" spans="1:21">
      <c r="A7" s="12">
        <v>5</v>
      </c>
      <c r="B7" s="31">
        <v>688</v>
      </c>
      <c r="C7" s="13" t="s">
        <v>739</v>
      </c>
      <c r="D7" s="14">
        <v>0</v>
      </c>
      <c r="E7" s="14">
        <v>0</v>
      </c>
      <c r="F7" s="14">
        <v>0</v>
      </c>
      <c r="G7" s="14">
        <v>0</v>
      </c>
      <c r="H7" s="12" t="s">
        <v>978</v>
      </c>
      <c r="I7" s="12">
        <f t="shared" si="0"/>
        <v>0</v>
      </c>
      <c r="J7" s="12">
        <v>0</v>
      </c>
      <c r="K7" s="12">
        <f>IF(J7&gt;0.1*I7,0.1*I7,J7)</f>
        <v>0</v>
      </c>
      <c r="L7" s="12">
        <f t="shared" si="1"/>
        <v>0</v>
      </c>
      <c r="M7" s="12">
        <v>0</v>
      </c>
      <c r="N7" s="12">
        <f t="shared" si="2"/>
        <v>0</v>
      </c>
      <c r="O7" s="12">
        <f>VLOOKUP(B7,[1]Calculation!$B$4:$V$169,21,FALSE)</f>
        <v>0</v>
      </c>
      <c r="P7" s="12">
        <v>0</v>
      </c>
      <c r="Q7" s="12">
        <v>0</v>
      </c>
      <c r="R7" s="12">
        <f t="shared" si="3"/>
        <v>0</v>
      </c>
      <c r="S7" s="12">
        <f t="shared" si="4"/>
        <v>0</v>
      </c>
      <c r="T7" s="12">
        <f t="shared" si="5"/>
        <v>0</v>
      </c>
      <c r="U7" s="12">
        <f t="shared" si="6"/>
        <v>0</v>
      </c>
    </row>
    <row r="8" spans="1:21">
      <c r="A8" s="12">
        <v>6</v>
      </c>
      <c r="B8" s="31">
        <v>647</v>
      </c>
      <c r="C8" s="13" t="s">
        <v>589</v>
      </c>
      <c r="D8" s="14">
        <v>58</v>
      </c>
      <c r="E8" s="14">
        <v>0</v>
      </c>
      <c r="F8" s="14">
        <v>16</v>
      </c>
      <c r="G8" s="14">
        <v>256</v>
      </c>
      <c r="H8" s="12" t="s">
        <v>978</v>
      </c>
      <c r="I8" s="12">
        <f t="shared" si="0"/>
        <v>16500</v>
      </c>
      <c r="J8" s="12">
        <v>0</v>
      </c>
      <c r="K8" s="12">
        <f t="shared" ref="K8:K71" si="7">IF(J8&gt;0.1*I8,0.1*I8,J8)</f>
        <v>0</v>
      </c>
      <c r="L8" s="12">
        <f t="shared" si="1"/>
        <v>0</v>
      </c>
      <c r="M8" s="12">
        <v>4860</v>
      </c>
      <c r="N8" s="12">
        <f t="shared" si="2"/>
        <v>21360</v>
      </c>
      <c r="O8" s="12">
        <f>VLOOKUP(B8,[1]Calculation!$B$4:$V$169,21,FALSE)</f>
        <v>0</v>
      </c>
      <c r="P8" s="12">
        <v>0</v>
      </c>
      <c r="Q8" s="12">
        <v>0</v>
      </c>
      <c r="R8" s="12">
        <f t="shared" si="3"/>
        <v>0</v>
      </c>
      <c r="S8" s="12">
        <f t="shared" si="4"/>
        <v>0</v>
      </c>
      <c r="T8" s="12">
        <f t="shared" si="5"/>
        <v>0</v>
      </c>
      <c r="U8" s="12">
        <f t="shared" si="6"/>
        <v>21360</v>
      </c>
    </row>
    <row r="9" spans="1:21">
      <c r="A9" s="12">
        <v>7</v>
      </c>
      <c r="B9" s="31">
        <v>630</v>
      </c>
      <c r="C9" s="13" t="s">
        <v>567</v>
      </c>
      <c r="D9" s="14">
        <v>5</v>
      </c>
      <c r="E9" s="14">
        <v>0</v>
      </c>
      <c r="F9" s="14">
        <v>1</v>
      </c>
      <c r="G9" s="14">
        <v>37</v>
      </c>
      <c r="H9" s="12" t="s">
        <v>978</v>
      </c>
      <c r="I9" s="12">
        <f t="shared" si="0"/>
        <v>2150</v>
      </c>
      <c r="J9" s="12">
        <v>0</v>
      </c>
      <c r="K9" s="12">
        <f t="shared" si="7"/>
        <v>0</v>
      </c>
      <c r="L9" s="12">
        <f t="shared" si="1"/>
        <v>0</v>
      </c>
      <c r="M9" s="12">
        <v>540</v>
      </c>
      <c r="N9" s="12">
        <f t="shared" si="2"/>
        <v>2690</v>
      </c>
      <c r="O9" s="12">
        <f>VLOOKUP(B9,[1]Calculation!$B$4:$V$169,21,FALSE)</f>
        <v>0</v>
      </c>
      <c r="P9" s="12">
        <v>0</v>
      </c>
      <c r="Q9" s="12">
        <v>0</v>
      </c>
      <c r="R9" s="12">
        <f t="shared" si="3"/>
        <v>0</v>
      </c>
      <c r="S9" s="12">
        <f t="shared" si="4"/>
        <v>0</v>
      </c>
      <c r="T9" s="12">
        <f t="shared" si="5"/>
        <v>0</v>
      </c>
      <c r="U9" s="12">
        <f t="shared" si="6"/>
        <v>2690</v>
      </c>
    </row>
    <row r="10" spans="1:21">
      <c r="A10" s="12">
        <v>8</v>
      </c>
      <c r="B10" s="31">
        <v>664</v>
      </c>
      <c r="C10" s="13" t="s">
        <v>808</v>
      </c>
      <c r="D10" s="14">
        <v>50</v>
      </c>
      <c r="E10" s="14">
        <v>0</v>
      </c>
      <c r="F10" s="14">
        <v>24</v>
      </c>
      <c r="G10" s="14">
        <v>603</v>
      </c>
      <c r="H10" s="12" t="s">
        <v>978</v>
      </c>
      <c r="I10" s="12">
        <f t="shared" si="0"/>
        <v>33850</v>
      </c>
      <c r="J10" s="12">
        <v>0</v>
      </c>
      <c r="K10" s="12">
        <f t="shared" si="7"/>
        <v>0</v>
      </c>
      <c r="L10" s="12">
        <f t="shared" si="1"/>
        <v>0</v>
      </c>
      <c r="M10" s="12">
        <v>540</v>
      </c>
      <c r="N10" s="12">
        <f t="shared" si="2"/>
        <v>34390</v>
      </c>
      <c r="O10" s="12">
        <f>VLOOKUP(B10,[1]Calculation!$B$4:$V$169,21,FALSE)</f>
        <v>0</v>
      </c>
      <c r="P10" s="12">
        <v>0</v>
      </c>
      <c r="Q10" s="12">
        <v>0</v>
      </c>
      <c r="R10" s="12">
        <f t="shared" si="3"/>
        <v>0</v>
      </c>
      <c r="S10" s="12">
        <f t="shared" si="4"/>
        <v>0</v>
      </c>
      <c r="T10" s="12">
        <f t="shared" si="5"/>
        <v>0</v>
      </c>
      <c r="U10" s="12">
        <f t="shared" si="6"/>
        <v>34390</v>
      </c>
    </row>
    <row r="11" spans="1:21">
      <c r="A11" s="12">
        <v>9</v>
      </c>
      <c r="B11" s="31">
        <v>619</v>
      </c>
      <c r="C11" s="13" t="s">
        <v>804</v>
      </c>
      <c r="D11" s="14">
        <v>27</v>
      </c>
      <c r="E11" s="14">
        <v>0</v>
      </c>
      <c r="F11" s="14">
        <v>32</v>
      </c>
      <c r="G11" s="14">
        <v>500</v>
      </c>
      <c r="H11" s="12" t="s">
        <v>978</v>
      </c>
      <c r="I11" s="12">
        <f t="shared" si="0"/>
        <v>27950</v>
      </c>
      <c r="J11" s="12">
        <v>0</v>
      </c>
      <c r="K11" s="12">
        <f t="shared" si="7"/>
        <v>0</v>
      </c>
      <c r="L11" s="12">
        <f t="shared" si="1"/>
        <v>0</v>
      </c>
      <c r="M11" s="12">
        <v>2070</v>
      </c>
      <c r="N11" s="12">
        <f t="shared" si="2"/>
        <v>30020</v>
      </c>
      <c r="O11" s="12">
        <f>VLOOKUP(B11,[1]Calculation!$B$4:$V$169,21,FALSE)</f>
        <v>0</v>
      </c>
      <c r="P11" s="12">
        <v>0</v>
      </c>
      <c r="Q11" s="12">
        <v>0</v>
      </c>
      <c r="R11" s="12">
        <f t="shared" si="3"/>
        <v>0</v>
      </c>
      <c r="S11" s="12">
        <f t="shared" si="4"/>
        <v>0</v>
      </c>
      <c r="T11" s="12">
        <f t="shared" si="5"/>
        <v>0</v>
      </c>
      <c r="U11" s="12">
        <f t="shared" si="6"/>
        <v>30020</v>
      </c>
    </row>
    <row r="12" spans="1:21">
      <c r="A12" s="12">
        <v>10</v>
      </c>
      <c r="B12" s="31">
        <v>648</v>
      </c>
      <c r="C12" s="13" t="s">
        <v>590</v>
      </c>
      <c r="D12" s="14">
        <v>15</v>
      </c>
      <c r="E12" s="14">
        <v>0</v>
      </c>
      <c r="F12" s="14">
        <v>8</v>
      </c>
      <c r="G12" s="14">
        <v>154</v>
      </c>
      <c r="H12" s="12" t="s">
        <v>978</v>
      </c>
      <c r="I12" s="12">
        <f t="shared" si="0"/>
        <v>8850</v>
      </c>
      <c r="J12" s="12">
        <v>0</v>
      </c>
      <c r="K12" s="12">
        <f t="shared" si="7"/>
        <v>0</v>
      </c>
      <c r="L12" s="12">
        <f t="shared" si="1"/>
        <v>0</v>
      </c>
      <c r="M12" s="12">
        <v>1260</v>
      </c>
      <c r="N12" s="12">
        <f t="shared" si="2"/>
        <v>10110</v>
      </c>
      <c r="O12" s="12">
        <f>VLOOKUP(B12,[1]Calculation!$B$4:$V$169,21,FALSE)</f>
        <v>0</v>
      </c>
      <c r="P12" s="12">
        <v>0</v>
      </c>
      <c r="Q12" s="12">
        <v>0</v>
      </c>
      <c r="R12" s="12">
        <f t="shared" si="3"/>
        <v>0</v>
      </c>
      <c r="S12" s="12">
        <f t="shared" si="4"/>
        <v>0</v>
      </c>
      <c r="T12" s="12">
        <f t="shared" si="5"/>
        <v>0</v>
      </c>
      <c r="U12" s="12">
        <f t="shared" si="6"/>
        <v>10110</v>
      </c>
    </row>
    <row r="13" spans="1:21">
      <c r="A13" s="12">
        <v>11</v>
      </c>
      <c r="B13" s="31">
        <v>649</v>
      </c>
      <c r="C13" s="13" t="s">
        <v>593</v>
      </c>
      <c r="D13" s="14">
        <v>376</v>
      </c>
      <c r="E13" s="14">
        <v>0</v>
      </c>
      <c r="F13" s="14">
        <v>73</v>
      </c>
      <c r="G13" s="14">
        <v>1253</v>
      </c>
      <c r="H13" s="12" t="s">
        <v>978</v>
      </c>
      <c r="I13" s="12">
        <f t="shared" si="0"/>
        <v>85100</v>
      </c>
      <c r="J13" s="12">
        <v>0</v>
      </c>
      <c r="K13" s="12">
        <f t="shared" si="7"/>
        <v>0</v>
      </c>
      <c r="L13" s="12">
        <f t="shared" si="1"/>
        <v>0</v>
      </c>
      <c r="M13" s="12">
        <v>4770</v>
      </c>
      <c r="N13" s="12">
        <f t="shared" si="2"/>
        <v>89870</v>
      </c>
      <c r="O13" s="12">
        <f>VLOOKUP(B13,[1]Calculation!$B$4:$V$169,21,FALSE)</f>
        <v>0</v>
      </c>
      <c r="P13" s="12">
        <v>0</v>
      </c>
      <c r="Q13" s="12">
        <v>0</v>
      </c>
      <c r="R13" s="12">
        <f t="shared" si="3"/>
        <v>0</v>
      </c>
      <c r="S13" s="12">
        <f t="shared" si="4"/>
        <v>0</v>
      </c>
      <c r="T13" s="12">
        <f t="shared" si="5"/>
        <v>0</v>
      </c>
      <c r="U13" s="12">
        <f t="shared" si="6"/>
        <v>89870</v>
      </c>
    </row>
    <row r="14" spans="1:21">
      <c r="A14" s="12">
        <v>12</v>
      </c>
      <c r="B14" s="31">
        <v>662</v>
      </c>
      <c r="C14" s="13" t="s">
        <v>651</v>
      </c>
      <c r="D14" s="14">
        <v>13</v>
      </c>
      <c r="E14" s="14">
        <v>0</v>
      </c>
      <c r="F14" s="14">
        <v>14</v>
      </c>
      <c r="G14" s="14">
        <v>411</v>
      </c>
      <c r="H14" s="12" t="s">
        <v>978</v>
      </c>
      <c r="I14" s="12">
        <f t="shared" si="0"/>
        <v>21900</v>
      </c>
      <c r="J14" s="12">
        <v>0</v>
      </c>
      <c r="K14" s="12">
        <f t="shared" si="7"/>
        <v>0</v>
      </c>
      <c r="L14" s="12">
        <f t="shared" si="1"/>
        <v>0</v>
      </c>
      <c r="M14" s="12">
        <v>1058</v>
      </c>
      <c r="N14" s="12">
        <f t="shared" si="2"/>
        <v>22958</v>
      </c>
      <c r="O14" s="12">
        <f>VLOOKUP(B14,[1]Calculation!$B$4:$V$169,21,FALSE)</f>
        <v>0</v>
      </c>
      <c r="P14" s="12">
        <v>0</v>
      </c>
      <c r="Q14" s="12">
        <v>0</v>
      </c>
      <c r="R14" s="12">
        <f t="shared" si="3"/>
        <v>0</v>
      </c>
      <c r="S14" s="12">
        <f t="shared" si="4"/>
        <v>0</v>
      </c>
      <c r="T14" s="12">
        <f t="shared" si="5"/>
        <v>0</v>
      </c>
      <c r="U14" s="12">
        <f t="shared" si="6"/>
        <v>22958</v>
      </c>
    </row>
    <row r="15" spans="1:21">
      <c r="A15" s="12">
        <v>13</v>
      </c>
      <c r="B15" s="31">
        <v>671</v>
      </c>
      <c r="C15" s="13" t="s">
        <v>658</v>
      </c>
      <c r="D15" s="14">
        <v>75</v>
      </c>
      <c r="E15" s="14">
        <v>0</v>
      </c>
      <c r="F15" s="14">
        <v>12</v>
      </c>
      <c r="G15" s="14">
        <v>348</v>
      </c>
      <c r="H15" s="12" t="s">
        <v>978</v>
      </c>
      <c r="I15" s="12">
        <f t="shared" si="0"/>
        <v>21750</v>
      </c>
      <c r="J15" s="12">
        <v>0</v>
      </c>
      <c r="K15" s="12">
        <f t="shared" si="7"/>
        <v>0</v>
      </c>
      <c r="L15" s="12">
        <f t="shared" si="1"/>
        <v>0</v>
      </c>
      <c r="M15" s="12">
        <v>68</v>
      </c>
      <c r="N15" s="12">
        <f t="shared" si="2"/>
        <v>21818</v>
      </c>
      <c r="O15" s="12">
        <f>VLOOKUP(B15,[1]Calculation!$B$4:$V$169,21,FALSE)</f>
        <v>0</v>
      </c>
      <c r="P15" s="12">
        <v>400000</v>
      </c>
      <c r="Q15" s="12">
        <v>2175</v>
      </c>
      <c r="R15" s="12">
        <f t="shared" si="3"/>
        <v>2175</v>
      </c>
      <c r="S15" s="12">
        <f t="shared" si="4"/>
        <v>2175</v>
      </c>
      <c r="T15" s="12">
        <f t="shared" si="5"/>
        <v>0</v>
      </c>
      <c r="U15" s="12">
        <f t="shared" si="6"/>
        <v>19643</v>
      </c>
    </row>
    <row r="16" spans="1:21">
      <c r="A16" s="12">
        <v>14</v>
      </c>
      <c r="B16" s="31">
        <v>670</v>
      </c>
      <c r="C16" s="13" t="s">
        <v>656</v>
      </c>
      <c r="D16" s="14">
        <v>100</v>
      </c>
      <c r="E16" s="14">
        <v>0</v>
      </c>
      <c r="F16" s="14">
        <v>9</v>
      </c>
      <c r="G16" s="14">
        <v>226</v>
      </c>
      <c r="H16" s="12" t="s">
        <v>978</v>
      </c>
      <c r="I16" s="12">
        <f t="shared" si="0"/>
        <v>16750</v>
      </c>
      <c r="J16" s="12">
        <v>0</v>
      </c>
      <c r="K16" s="12">
        <f t="shared" si="7"/>
        <v>0</v>
      </c>
      <c r="L16" s="12">
        <f t="shared" si="1"/>
        <v>0</v>
      </c>
      <c r="M16" s="12">
        <v>428</v>
      </c>
      <c r="N16" s="12">
        <f t="shared" si="2"/>
        <v>17178</v>
      </c>
      <c r="O16" s="12">
        <f>VLOOKUP(B16,[1]Calculation!$B$4:$V$169,21,FALSE)</f>
        <v>0</v>
      </c>
      <c r="P16" s="12">
        <v>0</v>
      </c>
      <c r="Q16" s="12">
        <v>0</v>
      </c>
      <c r="R16" s="12">
        <f t="shared" si="3"/>
        <v>0</v>
      </c>
      <c r="S16" s="12">
        <f t="shared" si="4"/>
        <v>0</v>
      </c>
      <c r="T16" s="12">
        <f t="shared" si="5"/>
        <v>0</v>
      </c>
      <c r="U16" s="12">
        <f t="shared" si="6"/>
        <v>17178</v>
      </c>
    </row>
    <row r="17" spans="1:21">
      <c r="A17" s="12">
        <v>15</v>
      </c>
      <c r="B17" s="31">
        <v>702</v>
      </c>
      <c r="C17" s="13" t="s">
        <v>660</v>
      </c>
      <c r="D17" s="14">
        <v>95</v>
      </c>
      <c r="E17" s="14">
        <v>0</v>
      </c>
      <c r="F17" s="14">
        <v>26</v>
      </c>
      <c r="G17" s="14">
        <v>315</v>
      </c>
      <c r="H17" s="12" t="s">
        <v>978</v>
      </c>
      <c r="I17" s="12">
        <f t="shared" si="0"/>
        <v>21800</v>
      </c>
      <c r="J17" s="12">
        <v>0</v>
      </c>
      <c r="K17" s="12">
        <f t="shared" si="7"/>
        <v>0</v>
      </c>
      <c r="L17" s="12">
        <f t="shared" si="1"/>
        <v>0</v>
      </c>
      <c r="M17" s="12">
        <v>5850</v>
      </c>
      <c r="N17" s="12">
        <f t="shared" si="2"/>
        <v>27650</v>
      </c>
      <c r="O17" s="12">
        <f>VLOOKUP(B17,[1]Calculation!$B$4:$V$169,21,FALSE)</f>
        <v>0</v>
      </c>
      <c r="P17" s="12">
        <v>0</v>
      </c>
      <c r="Q17" s="12">
        <v>0</v>
      </c>
      <c r="R17" s="12">
        <f t="shared" si="3"/>
        <v>0</v>
      </c>
      <c r="S17" s="12">
        <f t="shared" si="4"/>
        <v>0</v>
      </c>
      <c r="T17" s="12">
        <f t="shared" si="5"/>
        <v>0</v>
      </c>
      <c r="U17" s="12">
        <f t="shared" si="6"/>
        <v>27650</v>
      </c>
    </row>
    <row r="18" spans="1:21">
      <c r="A18" s="12">
        <v>16</v>
      </c>
      <c r="B18" s="31">
        <v>704</v>
      </c>
      <c r="C18" s="13" t="s">
        <v>661</v>
      </c>
      <c r="D18" s="14">
        <v>1</v>
      </c>
      <c r="E18" s="14">
        <v>0</v>
      </c>
      <c r="F18" s="14">
        <v>7</v>
      </c>
      <c r="G18" s="14">
        <v>100</v>
      </c>
      <c r="H18" s="12" t="s">
        <v>943</v>
      </c>
      <c r="I18" s="12">
        <f>(D18*100-E18*50)+(F18*100+G18*100)</f>
        <v>10800</v>
      </c>
      <c r="J18" s="12">
        <v>0</v>
      </c>
      <c r="K18" s="12">
        <f t="shared" si="7"/>
        <v>0</v>
      </c>
      <c r="L18" s="12">
        <f t="shared" si="1"/>
        <v>0</v>
      </c>
      <c r="M18" s="12">
        <v>10600</v>
      </c>
      <c r="N18" s="12">
        <f t="shared" si="2"/>
        <v>21400</v>
      </c>
      <c r="O18" s="12">
        <f>VLOOKUP(B18,[1]Calculation!$B$4:$V$169,21,FALSE)</f>
        <v>0</v>
      </c>
      <c r="P18" s="12">
        <v>0</v>
      </c>
      <c r="Q18" s="12">
        <v>0</v>
      </c>
      <c r="R18" s="12">
        <f t="shared" si="3"/>
        <v>0</v>
      </c>
      <c r="S18" s="12">
        <f t="shared" si="4"/>
        <v>0</v>
      </c>
      <c r="T18" s="12">
        <f t="shared" si="5"/>
        <v>0</v>
      </c>
      <c r="U18" s="12">
        <f t="shared" si="6"/>
        <v>21400</v>
      </c>
    </row>
    <row r="19" spans="1:21">
      <c r="A19" s="12">
        <v>17</v>
      </c>
      <c r="B19" s="31">
        <v>712</v>
      </c>
      <c r="C19" s="13" t="s">
        <v>829</v>
      </c>
      <c r="D19" s="14">
        <v>0</v>
      </c>
      <c r="E19" s="14">
        <v>0</v>
      </c>
      <c r="F19" s="14">
        <v>5</v>
      </c>
      <c r="G19" s="14">
        <v>19</v>
      </c>
      <c r="H19" s="12" t="s">
        <v>943</v>
      </c>
      <c r="I19" s="12">
        <f>(D19*100-E19*50)+(F19*100+G19*100)</f>
        <v>2400</v>
      </c>
      <c r="J19" s="12">
        <v>0</v>
      </c>
      <c r="K19" s="12">
        <f t="shared" si="7"/>
        <v>0</v>
      </c>
      <c r="L19" s="12">
        <f t="shared" si="1"/>
        <v>0</v>
      </c>
      <c r="M19" s="12">
        <v>90</v>
      </c>
      <c r="N19" s="12">
        <f t="shared" si="2"/>
        <v>2490</v>
      </c>
      <c r="O19" s="12">
        <f>VLOOKUP(B19,[1]Calculation!$B$4:$V$169,21,FALSE)</f>
        <v>0</v>
      </c>
      <c r="P19" s="12">
        <v>0</v>
      </c>
      <c r="Q19" s="12">
        <v>0</v>
      </c>
      <c r="R19" s="12">
        <f t="shared" si="3"/>
        <v>0</v>
      </c>
      <c r="S19" s="12">
        <f t="shared" si="4"/>
        <v>0</v>
      </c>
      <c r="T19" s="12">
        <f t="shared" si="5"/>
        <v>0</v>
      </c>
      <c r="U19" s="12">
        <f t="shared" si="6"/>
        <v>2490</v>
      </c>
    </row>
    <row r="20" spans="1:21">
      <c r="A20" s="12">
        <v>18</v>
      </c>
      <c r="B20" s="31">
        <v>711</v>
      </c>
      <c r="C20" s="13" t="s">
        <v>666</v>
      </c>
      <c r="D20" s="14">
        <v>0</v>
      </c>
      <c r="E20" s="14">
        <v>0</v>
      </c>
      <c r="F20" s="14">
        <v>0</v>
      </c>
      <c r="G20" s="14">
        <v>18</v>
      </c>
      <c r="H20" s="12" t="s">
        <v>943</v>
      </c>
      <c r="I20" s="12">
        <f>(D20*100-E20*50)+(F20*100+G20*100)</f>
        <v>1800</v>
      </c>
      <c r="J20" s="12">
        <v>0</v>
      </c>
      <c r="K20" s="12">
        <f t="shared" si="7"/>
        <v>0</v>
      </c>
      <c r="L20" s="12">
        <f t="shared" si="1"/>
        <v>0</v>
      </c>
      <c r="M20" s="12">
        <v>0</v>
      </c>
      <c r="N20" s="12">
        <f t="shared" si="2"/>
        <v>1800</v>
      </c>
      <c r="O20" s="12">
        <f>VLOOKUP(B20,[1]Calculation!$B$4:$V$169,21,FALSE)</f>
        <v>0</v>
      </c>
      <c r="P20" s="12">
        <v>0</v>
      </c>
      <c r="Q20" s="12">
        <v>0</v>
      </c>
      <c r="R20" s="12">
        <f t="shared" si="3"/>
        <v>0</v>
      </c>
      <c r="S20" s="12">
        <f t="shared" si="4"/>
        <v>0</v>
      </c>
      <c r="T20" s="12">
        <f t="shared" si="5"/>
        <v>0</v>
      </c>
      <c r="U20" s="12">
        <f t="shared" si="6"/>
        <v>1800</v>
      </c>
    </row>
    <row r="21" spans="1:21">
      <c r="A21" s="12">
        <v>19</v>
      </c>
      <c r="B21" s="31">
        <v>705</v>
      </c>
      <c r="C21" s="13" t="s">
        <v>662</v>
      </c>
      <c r="D21" s="14">
        <v>1</v>
      </c>
      <c r="E21" s="14">
        <v>0</v>
      </c>
      <c r="F21" s="14">
        <v>1</v>
      </c>
      <c r="G21" s="14">
        <v>24</v>
      </c>
      <c r="H21" s="12" t="s">
        <v>943</v>
      </c>
      <c r="I21" s="12">
        <f>(D21*100-E21*50)+(F21*100+G21*100)</f>
        <v>2600</v>
      </c>
      <c r="J21" s="12">
        <v>0</v>
      </c>
      <c r="K21" s="12">
        <f t="shared" si="7"/>
        <v>0</v>
      </c>
      <c r="L21" s="12">
        <f t="shared" si="1"/>
        <v>0</v>
      </c>
      <c r="M21" s="12">
        <v>270</v>
      </c>
      <c r="N21" s="12">
        <f t="shared" si="2"/>
        <v>2870</v>
      </c>
      <c r="O21" s="12">
        <f>VLOOKUP(B21,[1]Calculation!$B$4:$V$169,21,FALSE)</f>
        <v>0</v>
      </c>
      <c r="P21" s="12">
        <v>0</v>
      </c>
      <c r="Q21" s="12">
        <v>0</v>
      </c>
      <c r="R21" s="12">
        <f t="shared" si="3"/>
        <v>0</v>
      </c>
      <c r="S21" s="12">
        <f t="shared" si="4"/>
        <v>0</v>
      </c>
      <c r="T21" s="12">
        <f t="shared" si="5"/>
        <v>0</v>
      </c>
      <c r="U21" s="12">
        <f t="shared" si="6"/>
        <v>2870</v>
      </c>
    </row>
    <row r="22" spans="1:21">
      <c r="A22" s="12">
        <v>20</v>
      </c>
      <c r="B22" s="31">
        <v>657</v>
      </c>
      <c r="C22" s="13" t="s">
        <v>638</v>
      </c>
      <c r="D22" s="14">
        <v>77</v>
      </c>
      <c r="E22" s="14">
        <v>0</v>
      </c>
      <c r="F22" s="14">
        <v>142</v>
      </c>
      <c r="G22" s="14">
        <v>1581</v>
      </c>
      <c r="H22" s="12" t="s">
        <v>978</v>
      </c>
      <c r="I22" s="12">
        <f>(D22*50)+(F22*50+G22*50)</f>
        <v>90000</v>
      </c>
      <c r="J22" s="12">
        <v>0</v>
      </c>
      <c r="K22" s="12">
        <f t="shared" si="7"/>
        <v>0</v>
      </c>
      <c r="L22" s="12">
        <f t="shared" si="1"/>
        <v>0</v>
      </c>
      <c r="M22" s="12">
        <v>30330</v>
      </c>
      <c r="N22" s="12">
        <f t="shared" si="2"/>
        <v>120330</v>
      </c>
      <c r="O22" s="12">
        <f>VLOOKUP(B22,[1]Calculation!$B$4:$V$169,21,FALSE)</f>
        <v>0</v>
      </c>
      <c r="P22" s="12">
        <v>0</v>
      </c>
      <c r="Q22" s="12">
        <v>0</v>
      </c>
      <c r="R22" s="12">
        <f t="shared" si="3"/>
        <v>0</v>
      </c>
      <c r="S22" s="12">
        <f t="shared" si="4"/>
        <v>0</v>
      </c>
      <c r="T22" s="12">
        <f t="shared" si="5"/>
        <v>0</v>
      </c>
      <c r="U22" s="12">
        <f t="shared" si="6"/>
        <v>120330</v>
      </c>
    </row>
    <row r="23" spans="1:21">
      <c r="A23" s="12">
        <v>21</v>
      </c>
      <c r="B23" s="31">
        <v>689</v>
      </c>
      <c r="C23" s="13" t="s">
        <v>767</v>
      </c>
      <c r="D23" s="14">
        <v>0</v>
      </c>
      <c r="E23" s="14">
        <v>0</v>
      </c>
      <c r="F23" s="14">
        <v>1</v>
      </c>
      <c r="G23" s="14">
        <v>25</v>
      </c>
      <c r="H23" s="12" t="s">
        <v>978</v>
      </c>
      <c r="I23" s="12">
        <f>(D23*50)+(F23*50+G23*50)</f>
        <v>1300</v>
      </c>
      <c r="J23" s="12">
        <v>0</v>
      </c>
      <c r="K23" s="12">
        <f t="shared" si="7"/>
        <v>0</v>
      </c>
      <c r="L23" s="12">
        <f t="shared" si="1"/>
        <v>0</v>
      </c>
      <c r="M23" s="12">
        <v>0</v>
      </c>
      <c r="N23" s="12">
        <f t="shared" si="2"/>
        <v>1300</v>
      </c>
      <c r="O23" s="12">
        <f>VLOOKUP(B23,[1]Calculation!$B$4:$V$169,21,FALSE)</f>
        <v>0</v>
      </c>
      <c r="P23" s="12">
        <v>0</v>
      </c>
      <c r="Q23" s="12">
        <v>0</v>
      </c>
      <c r="R23" s="12">
        <f t="shared" si="3"/>
        <v>0</v>
      </c>
      <c r="S23" s="12">
        <f t="shared" si="4"/>
        <v>0</v>
      </c>
      <c r="T23" s="12">
        <f t="shared" si="5"/>
        <v>0</v>
      </c>
      <c r="U23" s="12">
        <f t="shared" si="6"/>
        <v>1300</v>
      </c>
    </row>
    <row r="24" spans="1:21">
      <c r="A24" s="12">
        <v>22</v>
      </c>
      <c r="B24" s="31">
        <v>650</v>
      </c>
      <c r="C24" s="13" t="s">
        <v>596</v>
      </c>
      <c r="D24" s="14">
        <v>55</v>
      </c>
      <c r="E24" s="14">
        <v>0</v>
      </c>
      <c r="F24" s="14">
        <v>13</v>
      </c>
      <c r="G24" s="14">
        <v>186</v>
      </c>
      <c r="H24" s="12" t="s">
        <v>943</v>
      </c>
      <c r="I24" s="12">
        <f>(D24*100-E24*50)+(F24*100+G24*100)</f>
        <v>25400</v>
      </c>
      <c r="J24" s="12">
        <v>0</v>
      </c>
      <c r="K24" s="12">
        <f t="shared" si="7"/>
        <v>0</v>
      </c>
      <c r="L24" s="12">
        <f t="shared" si="1"/>
        <v>0</v>
      </c>
      <c r="M24" s="12">
        <v>2160</v>
      </c>
      <c r="N24" s="12">
        <f t="shared" si="2"/>
        <v>27560</v>
      </c>
      <c r="O24" s="12">
        <f>VLOOKUP(B24,[1]Calculation!$B$4:$V$169,21,FALSE)</f>
        <v>0</v>
      </c>
      <c r="P24" s="12">
        <v>0</v>
      </c>
      <c r="Q24" s="12">
        <v>0</v>
      </c>
      <c r="R24" s="12">
        <f t="shared" si="3"/>
        <v>0</v>
      </c>
      <c r="S24" s="12">
        <f t="shared" si="4"/>
        <v>0</v>
      </c>
      <c r="T24" s="12">
        <f t="shared" si="5"/>
        <v>0</v>
      </c>
      <c r="U24" s="12">
        <f t="shared" si="6"/>
        <v>27560</v>
      </c>
    </row>
    <row r="25" spans="1:21">
      <c r="A25" s="12">
        <v>23</v>
      </c>
      <c r="B25" s="31">
        <v>632</v>
      </c>
      <c r="C25" s="13" t="s">
        <v>568</v>
      </c>
      <c r="D25" s="14">
        <v>16</v>
      </c>
      <c r="E25" s="14">
        <v>0</v>
      </c>
      <c r="F25" s="14">
        <v>6</v>
      </c>
      <c r="G25" s="14">
        <v>166</v>
      </c>
      <c r="H25" s="12" t="s">
        <v>978</v>
      </c>
      <c r="I25" s="12">
        <f>(D25*50)+(F25*50+G25*50)</f>
        <v>9400</v>
      </c>
      <c r="J25" s="12">
        <v>0</v>
      </c>
      <c r="K25" s="12">
        <f t="shared" si="7"/>
        <v>0</v>
      </c>
      <c r="L25" s="12">
        <f t="shared" si="1"/>
        <v>0</v>
      </c>
      <c r="M25" s="12">
        <v>945</v>
      </c>
      <c r="N25" s="12">
        <f t="shared" si="2"/>
        <v>10345</v>
      </c>
      <c r="O25" s="12">
        <f>VLOOKUP(B25,[1]Calculation!$B$4:$V$169,21,FALSE)</f>
        <v>0</v>
      </c>
      <c r="P25" s="12">
        <v>0</v>
      </c>
      <c r="Q25" s="12">
        <v>0</v>
      </c>
      <c r="R25" s="12">
        <f t="shared" si="3"/>
        <v>0</v>
      </c>
      <c r="S25" s="12">
        <f t="shared" si="4"/>
        <v>0</v>
      </c>
      <c r="T25" s="12">
        <f t="shared" si="5"/>
        <v>0</v>
      </c>
      <c r="U25" s="12">
        <f t="shared" si="6"/>
        <v>10345</v>
      </c>
    </row>
    <row r="26" spans="1:21">
      <c r="A26" s="12">
        <v>24</v>
      </c>
      <c r="B26" s="31">
        <v>135</v>
      </c>
      <c r="C26" s="13" t="s">
        <v>489</v>
      </c>
      <c r="D26" s="14">
        <v>0</v>
      </c>
      <c r="E26" s="14">
        <v>0</v>
      </c>
      <c r="F26" s="14">
        <v>0</v>
      </c>
      <c r="G26" s="14">
        <v>4</v>
      </c>
      <c r="H26" s="12" t="s">
        <v>978</v>
      </c>
      <c r="I26" s="12">
        <f>(D26*50)+(F26*50+G26*50)</f>
        <v>200</v>
      </c>
      <c r="J26" s="12">
        <v>7182</v>
      </c>
      <c r="K26" s="12">
        <f t="shared" si="7"/>
        <v>20</v>
      </c>
      <c r="L26" s="12">
        <f t="shared" si="1"/>
        <v>7162</v>
      </c>
      <c r="M26" s="12">
        <v>0</v>
      </c>
      <c r="N26" s="12">
        <f t="shared" si="2"/>
        <v>180</v>
      </c>
      <c r="O26" s="12">
        <f>VLOOKUP(B26,[1]Calculation!$B$4:$V$169,21,FALSE)</f>
        <v>0</v>
      </c>
      <c r="P26" s="12">
        <v>0</v>
      </c>
      <c r="Q26" s="12">
        <v>0</v>
      </c>
      <c r="R26" s="12">
        <f t="shared" si="3"/>
        <v>0</v>
      </c>
      <c r="S26" s="12">
        <f t="shared" si="4"/>
        <v>0</v>
      </c>
      <c r="T26" s="12">
        <f t="shared" si="5"/>
        <v>0</v>
      </c>
      <c r="U26" s="12">
        <f t="shared" si="6"/>
        <v>180</v>
      </c>
    </row>
    <row r="27" spans="1:21">
      <c r="A27" s="12">
        <v>25</v>
      </c>
      <c r="B27" s="31">
        <v>212</v>
      </c>
      <c r="C27" s="13" t="s">
        <v>531</v>
      </c>
      <c r="D27" s="14">
        <v>46</v>
      </c>
      <c r="E27" s="14">
        <v>0</v>
      </c>
      <c r="F27" s="14">
        <v>7</v>
      </c>
      <c r="G27" s="14">
        <v>165</v>
      </c>
      <c r="H27" s="12" t="s">
        <v>978</v>
      </c>
      <c r="I27" s="12">
        <f>(D27*50)+(F27*50+G27*50)</f>
        <v>10900</v>
      </c>
      <c r="J27" s="12">
        <v>0</v>
      </c>
      <c r="K27" s="12">
        <f t="shared" si="7"/>
        <v>0</v>
      </c>
      <c r="L27" s="12">
        <f t="shared" si="1"/>
        <v>0</v>
      </c>
      <c r="M27" s="12">
        <v>23</v>
      </c>
      <c r="N27" s="12">
        <f t="shared" si="2"/>
        <v>10923</v>
      </c>
      <c r="O27" s="12">
        <f>VLOOKUP(B27,[1]Calculation!$B$4:$V$169,21,FALSE)</f>
        <v>0</v>
      </c>
      <c r="P27" s="12">
        <v>0</v>
      </c>
      <c r="Q27" s="12">
        <v>0</v>
      </c>
      <c r="R27" s="12">
        <f t="shared" si="3"/>
        <v>0</v>
      </c>
      <c r="S27" s="12">
        <f t="shared" si="4"/>
        <v>0</v>
      </c>
      <c r="T27" s="12">
        <f t="shared" si="5"/>
        <v>0</v>
      </c>
      <c r="U27" s="12">
        <f t="shared" si="6"/>
        <v>10923</v>
      </c>
    </row>
    <row r="28" spans="1:21">
      <c r="A28" s="12">
        <v>26</v>
      </c>
      <c r="B28" s="31">
        <v>604</v>
      </c>
      <c r="C28" s="13" t="s">
        <v>558</v>
      </c>
      <c r="D28" s="14">
        <v>29</v>
      </c>
      <c r="E28" s="14">
        <v>0</v>
      </c>
      <c r="F28" s="14">
        <v>38</v>
      </c>
      <c r="G28" s="14">
        <v>440</v>
      </c>
      <c r="H28" s="12" t="s">
        <v>978</v>
      </c>
      <c r="I28" s="12">
        <f>(D28*50)+(F28*50+G28*50)</f>
        <v>25350</v>
      </c>
      <c r="J28" s="12">
        <v>0</v>
      </c>
      <c r="K28" s="12">
        <f t="shared" si="7"/>
        <v>0</v>
      </c>
      <c r="L28" s="12">
        <f t="shared" si="1"/>
        <v>0</v>
      </c>
      <c r="M28" s="12">
        <v>3960</v>
      </c>
      <c r="N28" s="12">
        <f t="shared" si="2"/>
        <v>29310</v>
      </c>
      <c r="O28" s="12">
        <f>VLOOKUP(B28,[1]Calculation!$B$4:$V$169,21,FALSE)</f>
        <v>0</v>
      </c>
      <c r="P28" s="12">
        <v>0</v>
      </c>
      <c r="Q28" s="12">
        <v>0</v>
      </c>
      <c r="R28" s="12">
        <f t="shared" si="3"/>
        <v>0</v>
      </c>
      <c r="S28" s="12">
        <f t="shared" si="4"/>
        <v>0</v>
      </c>
      <c r="T28" s="12">
        <f t="shared" si="5"/>
        <v>0</v>
      </c>
      <c r="U28" s="12">
        <f t="shared" si="6"/>
        <v>29310</v>
      </c>
    </row>
    <row r="29" spans="1:21">
      <c r="A29" s="12">
        <v>27</v>
      </c>
      <c r="B29" s="31">
        <v>221</v>
      </c>
      <c r="C29" s="13" t="s">
        <v>820</v>
      </c>
      <c r="D29" s="14">
        <v>5</v>
      </c>
      <c r="E29" s="14">
        <v>0</v>
      </c>
      <c r="F29" s="14">
        <v>2</v>
      </c>
      <c r="G29" s="14">
        <v>67</v>
      </c>
      <c r="H29" s="12" t="s">
        <v>943</v>
      </c>
      <c r="I29" s="12">
        <f>(D29*100-E29*50)+(F29*100+G29*100)</f>
        <v>7400</v>
      </c>
      <c r="J29" s="12">
        <v>0</v>
      </c>
      <c r="K29" s="12">
        <f t="shared" si="7"/>
        <v>0</v>
      </c>
      <c r="L29" s="12">
        <f t="shared" si="1"/>
        <v>0</v>
      </c>
      <c r="M29" s="12">
        <v>540</v>
      </c>
      <c r="N29" s="12">
        <f t="shared" si="2"/>
        <v>7940</v>
      </c>
      <c r="O29" s="12">
        <f>VLOOKUP(B29,[1]Calculation!$B$4:$V$169,21,FALSE)</f>
        <v>0</v>
      </c>
      <c r="P29" s="12">
        <v>0</v>
      </c>
      <c r="Q29" s="12">
        <v>0</v>
      </c>
      <c r="R29" s="12">
        <f t="shared" si="3"/>
        <v>0</v>
      </c>
      <c r="S29" s="12">
        <f t="shared" si="4"/>
        <v>0</v>
      </c>
      <c r="T29" s="12">
        <f t="shared" si="5"/>
        <v>0</v>
      </c>
      <c r="U29" s="12">
        <f t="shared" si="6"/>
        <v>7940</v>
      </c>
    </row>
    <row r="30" spans="1:21">
      <c r="A30" s="12">
        <v>28</v>
      </c>
      <c r="B30" s="31">
        <v>151</v>
      </c>
      <c r="C30" s="13" t="s">
        <v>505</v>
      </c>
      <c r="D30" s="14">
        <v>0</v>
      </c>
      <c r="E30" s="14">
        <v>0</v>
      </c>
      <c r="F30" s="14">
        <v>0</v>
      </c>
      <c r="G30" s="14">
        <v>2</v>
      </c>
      <c r="H30" s="12" t="s">
        <v>943</v>
      </c>
      <c r="I30" s="12">
        <f>(D30*100-E30*50)+(F30*100+G30*100)</f>
        <v>200</v>
      </c>
      <c r="J30" s="12">
        <v>0</v>
      </c>
      <c r="K30" s="12">
        <f t="shared" si="7"/>
        <v>0</v>
      </c>
      <c r="L30" s="12">
        <f t="shared" si="1"/>
        <v>0</v>
      </c>
      <c r="M30" s="12">
        <v>0</v>
      </c>
      <c r="N30" s="12">
        <f t="shared" si="2"/>
        <v>200</v>
      </c>
      <c r="O30" s="12">
        <f>VLOOKUP(B30,[1]Calculation!$B$4:$V$169,21,FALSE)</f>
        <v>0</v>
      </c>
      <c r="P30" s="12">
        <v>0</v>
      </c>
      <c r="Q30" s="12">
        <v>0</v>
      </c>
      <c r="R30" s="12">
        <f t="shared" si="3"/>
        <v>0</v>
      </c>
      <c r="S30" s="12">
        <f t="shared" si="4"/>
        <v>0</v>
      </c>
      <c r="T30" s="12">
        <f t="shared" si="5"/>
        <v>0</v>
      </c>
      <c r="U30" s="12">
        <f t="shared" si="6"/>
        <v>200</v>
      </c>
    </row>
    <row r="31" spans="1:21">
      <c r="A31" s="12">
        <v>29</v>
      </c>
      <c r="B31" s="31">
        <v>164</v>
      </c>
      <c r="C31" s="13" t="s">
        <v>520</v>
      </c>
      <c r="D31" s="14">
        <v>1</v>
      </c>
      <c r="E31" s="14">
        <v>0</v>
      </c>
      <c r="F31" s="14">
        <v>0</v>
      </c>
      <c r="G31" s="14">
        <v>2</v>
      </c>
      <c r="H31" s="12" t="s">
        <v>943</v>
      </c>
      <c r="I31" s="12">
        <f>(D31*100-E31*50)+(F31*100+G31*100)</f>
        <v>300</v>
      </c>
      <c r="J31" s="12">
        <v>0</v>
      </c>
      <c r="K31" s="12">
        <f t="shared" si="7"/>
        <v>0</v>
      </c>
      <c r="L31" s="12">
        <f t="shared" si="1"/>
        <v>0</v>
      </c>
      <c r="M31" s="12">
        <v>0</v>
      </c>
      <c r="N31" s="12">
        <f t="shared" si="2"/>
        <v>300</v>
      </c>
      <c r="O31" s="12">
        <f>VLOOKUP(B31,[1]Calculation!$B$4:$V$169,21,FALSE)</f>
        <v>0</v>
      </c>
      <c r="P31" s="12">
        <v>0</v>
      </c>
      <c r="Q31" s="12">
        <v>0</v>
      </c>
      <c r="R31" s="12">
        <f t="shared" si="3"/>
        <v>0</v>
      </c>
      <c r="S31" s="12">
        <f t="shared" si="4"/>
        <v>0</v>
      </c>
      <c r="T31" s="12">
        <f t="shared" si="5"/>
        <v>0</v>
      </c>
      <c r="U31" s="12">
        <f t="shared" si="6"/>
        <v>300</v>
      </c>
    </row>
    <row r="32" spans="1:21">
      <c r="A32" s="12">
        <v>30</v>
      </c>
      <c r="B32" s="31">
        <v>154</v>
      </c>
      <c r="C32" s="13" t="s">
        <v>508</v>
      </c>
      <c r="D32" s="14">
        <v>3</v>
      </c>
      <c r="E32" s="14">
        <v>0</v>
      </c>
      <c r="F32" s="14">
        <v>0</v>
      </c>
      <c r="G32" s="14">
        <v>0</v>
      </c>
      <c r="H32" s="12" t="s">
        <v>943</v>
      </c>
      <c r="I32" s="12">
        <f>(D32*100-E32*50)+(F32*100+G32*100)</f>
        <v>300</v>
      </c>
      <c r="J32" s="12">
        <v>0</v>
      </c>
      <c r="K32" s="12">
        <f t="shared" si="7"/>
        <v>0</v>
      </c>
      <c r="L32" s="12">
        <f t="shared" si="1"/>
        <v>0</v>
      </c>
      <c r="M32" s="12">
        <v>0</v>
      </c>
      <c r="N32" s="12">
        <f t="shared" si="2"/>
        <v>300</v>
      </c>
      <c r="O32" s="12">
        <f>VLOOKUP(B32,[1]Calculation!$B$4:$V$169,21,FALSE)</f>
        <v>0</v>
      </c>
      <c r="P32" s="12">
        <v>0</v>
      </c>
      <c r="Q32" s="12">
        <v>0</v>
      </c>
      <c r="R32" s="12">
        <f t="shared" si="3"/>
        <v>0</v>
      </c>
      <c r="S32" s="12">
        <f t="shared" si="4"/>
        <v>0</v>
      </c>
      <c r="T32" s="12">
        <f t="shared" si="5"/>
        <v>0</v>
      </c>
      <c r="U32" s="12">
        <f t="shared" si="6"/>
        <v>300</v>
      </c>
    </row>
    <row r="33" spans="1:21">
      <c r="A33" s="12">
        <v>31</v>
      </c>
      <c r="B33" s="31">
        <v>147</v>
      </c>
      <c r="C33" s="13" t="s">
        <v>497</v>
      </c>
      <c r="D33" s="14">
        <v>3</v>
      </c>
      <c r="E33" s="14">
        <v>0</v>
      </c>
      <c r="F33" s="14">
        <v>0</v>
      </c>
      <c r="G33" s="14">
        <v>1</v>
      </c>
      <c r="H33" s="12" t="s">
        <v>943</v>
      </c>
      <c r="I33" s="12">
        <f>(D33*100-E33*50)+(F33*100+G33*100)</f>
        <v>400</v>
      </c>
      <c r="J33" s="12">
        <v>0</v>
      </c>
      <c r="K33" s="12">
        <f t="shared" si="7"/>
        <v>0</v>
      </c>
      <c r="L33" s="12">
        <f t="shared" si="1"/>
        <v>0</v>
      </c>
      <c r="M33" s="12">
        <v>0</v>
      </c>
      <c r="N33" s="12">
        <f t="shared" si="2"/>
        <v>400</v>
      </c>
      <c r="O33" s="12">
        <f>VLOOKUP(B33,[1]Calculation!$B$4:$V$169,21,FALSE)</f>
        <v>0</v>
      </c>
      <c r="P33" s="12">
        <v>0</v>
      </c>
      <c r="Q33" s="12">
        <v>0</v>
      </c>
      <c r="R33" s="12">
        <f t="shared" si="3"/>
        <v>0</v>
      </c>
      <c r="S33" s="12">
        <f t="shared" si="4"/>
        <v>0</v>
      </c>
      <c r="T33" s="12">
        <f t="shared" si="5"/>
        <v>0</v>
      </c>
      <c r="U33" s="12">
        <f t="shared" si="6"/>
        <v>400</v>
      </c>
    </row>
    <row r="34" spans="1:21">
      <c r="A34" s="12">
        <v>32</v>
      </c>
      <c r="B34" s="31">
        <v>156</v>
      </c>
      <c r="C34" s="13" t="s">
        <v>510</v>
      </c>
      <c r="D34" s="14">
        <v>0</v>
      </c>
      <c r="E34" s="14">
        <v>0</v>
      </c>
      <c r="F34" s="14">
        <v>0</v>
      </c>
      <c r="G34" s="14">
        <v>1</v>
      </c>
      <c r="H34" s="12" t="s">
        <v>978</v>
      </c>
      <c r="I34" s="12">
        <f>(D34*50)+(F34*50+G34*50)</f>
        <v>50</v>
      </c>
      <c r="J34" s="12">
        <v>0</v>
      </c>
      <c r="K34" s="12">
        <f t="shared" si="7"/>
        <v>0</v>
      </c>
      <c r="L34" s="12">
        <f t="shared" si="1"/>
        <v>0</v>
      </c>
      <c r="M34" s="12">
        <v>0</v>
      </c>
      <c r="N34" s="12">
        <f t="shared" si="2"/>
        <v>50</v>
      </c>
      <c r="O34" s="12">
        <f>VLOOKUP(B34,[1]Calculation!$B$4:$V$169,21,FALSE)</f>
        <v>0</v>
      </c>
      <c r="P34" s="12">
        <v>0</v>
      </c>
      <c r="Q34" s="12">
        <v>0</v>
      </c>
      <c r="R34" s="12">
        <f t="shared" si="3"/>
        <v>0</v>
      </c>
      <c r="S34" s="12">
        <f t="shared" si="4"/>
        <v>0</v>
      </c>
      <c r="T34" s="12">
        <f t="shared" si="5"/>
        <v>0</v>
      </c>
      <c r="U34" s="12">
        <f t="shared" si="6"/>
        <v>50</v>
      </c>
    </row>
    <row r="35" spans="1:21">
      <c r="A35" s="12">
        <v>33</v>
      </c>
      <c r="B35" s="31">
        <v>149</v>
      </c>
      <c r="C35" s="13" t="s">
        <v>501</v>
      </c>
      <c r="D35" s="14">
        <v>0</v>
      </c>
      <c r="E35" s="14">
        <v>0</v>
      </c>
      <c r="F35" s="14">
        <v>0</v>
      </c>
      <c r="G35" s="14">
        <v>0</v>
      </c>
      <c r="H35" s="12" t="s">
        <v>943</v>
      </c>
      <c r="I35" s="12">
        <f>(D35*100-E35*50)+(F35*100+G35*100)</f>
        <v>0</v>
      </c>
      <c r="J35" s="12">
        <v>0</v>
      </c>
      <c r="K35" s="12">
        <f t="shared" si="7"/>
        <v>0</v>
      </c>
      <c r="L35" s="12">
        <f t="shared" si="1"/>
        <v>0</v>
      </c>
      <c r="M35" s="12">
        <v>0</v>
      </c>
      <c r="N35" s="12">
        <f t="shared" si="2"/>
        <v>0</v>
      </c>
      <c r="O35" s="12">
        <f>VLOOKUP(B35,[1]Calculation!$B$4:$V$169,21,FALSE)</f>
        <v>0</v>
      </c>
      <c r="P35" s="12">
        <v>0</v>
      </c>
      <c r="Q35" s="12">
        <v>0</v>
      </c>
      <c r="R35" s="12">
        <f t="shared" si="3"/>
        <v>0</v>
      </c>
      <c r="S35" s="12">
        <f t="shared" si="4"/>
        <v>0</v>
      </c>
      <c r="T35" s="12">
        <f t="shared" si="5"/>
        <v>0</v>
      </c>
      <c r="U35" s="12">
        <f t="shared" si="6"/>
        <v>0</v>
      </c>
    </row>
    <row r="36" spans="1:21">
      <c r="A36" s="12">
        <v>34</v>
      </c>
      <c r="B36" s="31">
        <v>160</v>
      </c>
      <c r="C36" s="13" t="s">
        <v>512</v>
      </c>
      <c r="D36" s="14">
        <v>9</v>
      </c>
      <c r="E36" s="14">
        <v>0</v>
      </c>
      <c r="F36" s="14">
        <v>2</v>
      </c>
      <c r="G36" s="14">
        <v>2</v>
      </c>
      <c r="H36" s="12" t="s">
        <v>943</v>
      </c>
      <c r="I36" s="12">
        <f>(D36*100-E36*50)+(F36*100+G36*100)</f>
        <v>1300</v>
      </c>
      <c r="J36" s="12">
        <v>0</v>
      </c>
      <c r="K36" s="12">
        <f t="shared" si="7"/>
        <v>0</v>
      </c>
      <c r="L36" s="12">
        <f t="shared" si="1"/>
        <v>0</v>
      </c>
      <c r="M36" s="12">
        <v>0</v>
      </c>
      <c r="N36" s="12">
        <f t="shared" si="2"/>
        <v>1300</v>
      </c>
      <c r="O36" s="12">
        <f>VLOOKUP(B36,[1]Calculation!$B$4:$V$169,21,FALSE)</f>
        <v>0</v>
      </c>
      <c r="P36" s="12">
        <v>0</v>
      </c>
      <c r="Q36" s="12">
        <v>0</v>
      </c>
      <c r="R36" s="12">
        <f t="shared" si="3"/>
        <v>0</v>
      </c>
      <c r="S36" s="12">
        <f t="shared" si="4"/>
        <v>0</v>
      </c>
      <c r="T36" s="12">
        <f t="shared" si="5"/>
        <v>0</v>
      </c>
      <c r="U36" s="12">
        <f t="shared" si="6"/>
        <v>1300</v>
      </c>
    </row>
    <row r="37" spans="1:21">
      <c r="A37" s="12">
        <v>35</v>
      </c>
      <c r="B37" s="31">
        <v>165</v>
      </c>
      <c r="C37" s="13" t="s">
        <v>522</v>
      </c>
      <c r="D37" s="14">
        <v>1</v>
      </c>
      <c r="E37" s="14">
        <v>0</v>
      </c>
      <c r="F37" s="14">
        <v>0</v>
      </c>
      <c r="G37" s="14">
        <v>0</v>
      </c>
      <c r="H37" s="12" t="s">
        <v>943</v>
      </c>
      <c r="I37" s="12">
        <f>(D37*100-E37*50)+(F37*100+G37*100)</f>
        <v>100</v>
      </c>
      <c r="J37" s="12">
        <v>0</v>
      </c>
      <c r="K37" s="12">
        <f t="shared" si="7"/>
        <v>0</v>
      </c>
      <c r="L37" s="12">
        <f t="shared" si="1"/>
        <v>0</v>
      </c>
      <c r="M37" s="12">
        <v>0</v>
      </c>
      <c r="N37" s="12">
        <f t="shared" si="2"/>
        <v>100</v>
      </c>
      <c r="O37" s="12">
        <f>VLOOKUP(B37,[1]Calculation!$B$4:$V$169,21,FALSE)</f>
        <v>0</v>
      </c>
      <c r="P37" s="12">
        <v>0</v>
      </c>
      <c r="Q37" s="12">
        <v>0</v>
      </c>
      <c r="R37" s="12">
        <f t="shared" si="3"/>
        <v>0</v>
      </c>
      <c r="S37" s="12">
        <f t="shared" si="4"/>
        <v>0</v>
      </c>
      <c r="T37" s="12">
        <f t="shared" si="5"/>
        <v>0</v>
      </c>
      <c r="U37" s="12">
        <f t="shared" si="6"/>
        <v>100</v>
      </c>
    </row>
    <row r="38" spans="1:21">
      <c r="A38" s="12">
        <v>36</v>
      </c>
      <c r="B38" s="31">
        <v>150</v>
      </c>
      <c r="C38" s="13" t="s">
        <v>503</v>
      </c>
      <c r="D38" s="14">
        <v>1</v>
      </c>
      <c r="E38" s="14">
        <v>0</v>
      </c>
      <c r="F38" s="14">
        <v>0</v>
      </c>
      <c r="G38" s="14">
        <v>0</v>
      </c>
      <c r="H38" s="12" t="s">
        <v>943</v>
      </c>
      <c r="I38" s="12">
        <f>(D38*100-E38*50)+(F38*100+G38*100)</f>
        <v>100</v>
      </c>
      <c r="J38" s="12">
        <v>0</v>
      </c>
      <c r="K38" s="12">
        <f t="shared" si="7"/>
        <v>0</v>
      </c>
      <c r="L38" s="12">
        <f t="shared" si="1"/>
        <v>0</v>
      </c>
      <c r="M38" s="12">
        <v>0</v>
      </c>
      <c r="N38" s="12">
        <f t="shared" si="2"/>
        <v>100</v>
      </c>
      <c r="O38" s="12">
        <f>VLOOKUP(B38,[1]Calculation!$B$4:$V$169,21,FALSE)</f>
        <v>0</v>
      </c>
      <c r="P38" s="12">
        <v>0</v>
      </c>
      <c r="Q38" s="12">
        <v>0</v>
      </c>
      <c r="R38" s="12">
        <f t="shared" si="3"/>
        <v>0</v>
      </c>
      <c r="S38" s="12">
        <f t="shared" si="4"/>
        <v>0</v>
      </c>
      <c r="T38" s="12">
        <f t="shared" si="5"/>
        <v>0</v>
      </c>
      <c r="U38" s="12">
        <f t="shared" si="6"/>
        <v>100</v>
      </c>
    </row>
    <row r="39" spans="1:21">
      <c r="A39" s="12">
        <v>37</v>
      </c>
      <c r="B39" s="31">
        <v>162</v>
      </c>
      <c r="C39" s="13" t="s">
        <v>515</v>
      </c>
      <c r="D39" s="14">
        <v>2</v>
      </c>
      <c r="E39" s="14">
        <v>0</v>
      </c>
      <c r="F39" s="14">
        <v>0</v>
      </c>
      <c r="G39" s="14">
        <v>1</v>
      </c>
      <c r="H39" s="12" t="s">
        <v>978</v>
      </c>
      <c r="I39" s="12">
        <f>(D39*50)+(F39*50+G39*50)</f>
        <v>150</v>
      </c>
      <c r="J39" s="12">
        <v>0</v>
      </c>
      <c r="K39" s="12">
        <f t="shared" si="7"/>
        <v>0</v>
      </c>
      <c r="L39" s="12">
        <f t="shared" si="1"/>
        <v>0</v>
      </c>
      <c r="M39" s="12">
        <v>0</v>
      </c>
      <c r="N39" s="12">
        <f t="shared" si="2"/>
        <v>150</v>
      </c>
      <c r="O39" s="12">
        <f>VLOOKUP(B39,[1]Calculation!$B$4:$V$169,21,FALSE)</f>
        <v>0</v>
      </c>
      <c r="P39" s="12">
        <v>0</v>
      </c>
      <c r="Q39" s="12">
        <v>0</v>
      </c>
      <c r="R39" s="12">
        <f t="shared" si="3"/>
        <v>0</v>
      </c>
      <c r="S39" s="12">
        <f t="shared" si="4"/>
        <v>0</v>
      </c>
      <c r="T39" s="12">
        <f t="shared" si="5"/>
        <v>0</v>
      </c>
      <c r="U39" s="12">
        <f t="shared" si="6"/>
        <v>150</v>
      </c>
    </row>
    <row r="40" spans="1:21">
      <c r="A40" s="12">
        <v>38</v>
      </c>
      <c r="B40" s="31">
        <v>148</v>
      </c>
      <c r="C40" s="13" t="s">
        <v>499</v>
      </c>
      <c r="D40" s="14">
        <v>4</v>
      </c>
      <c r="E40" s="14">
        <v>0</v>
      </c>
      <c r="F40" s="14">
        <v>0</v>
      </c>
      <c r="G40" s="14">
        <v>0</v>
      </c>
      <c r="H40" s="12" t="s">
        <v>943</v>
      </c>
      <c r="I40" s="12">
        <f>(D40*100-E40*50)+(F40*100+G40*100)</f>
        <v>400</v>
      </c>
      <c r="J40" s="12">
        <v>0</v>
      </c>
      <c r="K40" s="12">
        <f t="shared" si="7"/>
        <v>0</v>
      </c>
      <c r="L40" s="12">
        <f t="shared" si="1"/>
        <v>0</v>
      </c>
      <c r="M40" s="12">
        <v>0</v>
      </c>
      <c r="N40" s="12">
        <f t="shared" si="2"/>
        <v>400</v>
      </c>
      <c r="O40" s="12">
        <f>VLOOKUP(B40,[1]Calculation!$B$4:$V$169,21,FALSE)</f>
        <v>0</v>
      </c>
      <c r="P40" s="12">
        <v>0</v>
      </c>
      <c r="Q40" s="12">
        <v>0</v>
      </c>
      <c r="R40" s="12">
        <f t="shared" si="3"/>
        <v>0</v>
      </c>
      <c r="S40" s="12">
        <f t="shared" si="4"/>
        <v>0</v>
      </c>
      <c r="T40" s="12">
        <f t="shared" si="5"/>
        <v>0</v>
      </c>
      <c r="U40" s="12">
        <f t="shared" si="6"/>
        <v>400</v>
      </c>
    </row>
    <row r="41" spans="1:21">
      <c r="A41" s="12">
        <v>39</v>
      </c>
      <c r="B41" s="31">
        <v>166</v>
      </c>
      <c r="C41" s="13" t="s">
        <v>523</v>
      </c>
      <c r="D41" s="14">
        <v>8</v>
      </c>
      <c r="E41" s="14">
        <v>0</v>
      </c>
      <c r="F41" s="14">
        <v>2</v>
      </c>
      <c r="G41" s="14">
        <v>36</v>
      </c>
      <c r="H41" s="12" t="s">
        <v>978</v>
      </c>
      <c r="I41" s="12">
        <f>(D41*50)+(F41*50+G41*50)</f>
        <v>2300</v>
      </c>
      <c r="J41" s="12">
        <v>0</v>
      </c>
      <c r="K41" s="12">
        <f t="shared" si="7"/>
        <v>0</v>
      </c>
      <c r="L41" s="12">
        <f t="shared" si="1"/>
        <v>0</v>
      </c>
      <c r="M41" s="12">
        <v>0</v>
      </c>
      <c r="N41" s="12">
        <f t="shared" si="2"/>
        <v>2300</v>
      </c>
      <c r="O41" s="12">
        <f>VLOOKUP(B41,[1]Calculation!$B$4:$V$169,21,FALSE)</f>
        <v>0</v>
      </c>
      <c r="P41" s="12">
        <v>0</v>
      </c>
      <c r="Q41" s="12">
        <v>0</v>
      </c>
      <c r="R41" s="12">
        <f t="shared" si="3"/>
        <v>0</v>
      </c>
      <c r="S41" s="12">
        <f t="shared" si="4"/>
        <v>0</v>
      </c>
      <c r="T41" s="12">
        <f t="shared" si="5"/>
        <v>0</v>
      </c>
      <c r="U41" s="12">
        <f t="shared" si="6"/>
        <v>2300</v>
      </c>
    </row>
    <row r="42" spans="1:21">
      <c r="A42" s="12">
        <v>40</v>
      </c>
      <c r="B42" s="31">
        <v>153</v>
      </c>
      <c r="C42" s="13" t="s">
        <v>506</v>
      </c>
      <c r="D42" s="14">
        <v>0</v>
      </c>
      <c r="E42" s="14">
        <v>0</v>
      </c>
      <c r="F42" s="14">
        <v>0</v>
      </c>
      <c r="G42" s="14">
        <v>1</v>
      </c>
      <c r="H42" s="12" t="s">
        <v>943</v>
      </c>
      <c r="I42" s="12">
        <f>(D42*100-E42*50)+(F42*100+G42*100)</f>
        <v>100</v>
      </c>
      <c r="J42" s="12">
        <v>0</v>
      </c>
      <c r="K42" s="12">
        <f t="shared" si="7"/>
        <v>0</v>
      </c>
      <c r="L42" s="12">
        <f t="shared" si="1"/>
        <v>0</v>
      </c>
      <c r="M42" s="12">
        <v>0</v>
      </c>
      <c r="N42" s="12">
        <f t="shared" si="2"/>
        <v>100</v>
      </c>
      <c r="O42" s="12">
        <f>VLOOKUP(B42,[1]Calculation!$B$4:$V$169,21,FALSE)</f>
        <v>0</v>
      </c>
      <c r="P42" s="12">
        <v>0</v>
      </c>
      <c r="Q42" s="12">
        <v>0</v>
      </c>
      <c r="R42" s="12">
        <f t="shared" si="3"/>
        <v>0</v>
      </c>
      <c r="S42" s="12">
        <f t="shared" si="4"/>
        <v>0</v>
      </c>
      <c r="T42" s="12">
        <f t="shared" si="5"/>
        <v>0</v>
      </c>
      <c r="U42" s="12">
        <f t="shared" si="6"/>
        <v>100</v>
      </c>
    </row>
    <row r="43" spans="1:21">
      <c r="A43" s="12">
        <v>41</v>
      </c>
      <c r="B43" s="31">
        <v>146</v>
      </c>
      <c r="C43" s="13" t="s">
        <v>495</v>
      </c>
      <c r="D43" s="14">
        <v>0</v>
      </c>
      <c r="E43" s="14">
        <v>0</v>
      </c>
      <c r="F43" s="14">
        <v>0</v>
      </c>
      <c r="G43" s="14">
        <v>1</v>
      </c>
      <c r="H43" s="12" t="s">
        <v>943</v>
      </c>
      <c r="I43" s="12">
        <f>(D43*100-E43*50)+(F43*100+G43*100)</f>
        <v>100</v>
      </c>
      <c r="J43" s="12">
        <v>0</v>
      </c>
      <c r="K43" s="12">
        <f t="shared" si="7"/>
        <v>0</v>
      </c>
      <c r="L43" s="12">
        <f t="shared" si="1"/>
        <v>0</v>
      </c>
      <c r="M43" s="12">
        <v>90</v>
      </c>
      <c r="N43" s="12">
        <f t="shared" si="2"/>
        <v>190</v>
      </c>
      <c r="O43" s="12">
        <f>VLOOKUP(B43,[1]Calculation!$B$4:$V$169,21,FALSE)</f>
        <v>0</v>
      </c>
      <c r="P43" s="12">
        <v>0</v>
      </c>
      <c r="Q43" s="12">
        <v>0</v>
      </c>
      <c r="R43" s="12">
        <f t="shared" si="3"/>
        <v>0</v>
      </c>
      <c r="S43" s="12">
        <f t="shared" si="4"/>
        <v>0</v>
      </c>
      <c r="T43" s="12">
        <f t="shared" si="5"/>
        <v>0</v>
      </c>
      <c r="U43" s="12">
        <f t="shared" si="6"/>
        <v>190</v>
      </c>
    </row>
    <row r="44" spans="1:21">
      <c r="A44" s="12">
        <v>42</v>
      </c>
      <c r="B44" s="31">
        <v>633</v>
      </c>
      <c r="C44" s="13" t="s">
        <v>570</v>
      </c>
      <c r="D44" s="14">
        <v>1</v>
      </c>
      <c r="E44" s="14">
        <v>0</v>
      </c>
      <c r="F44" s="14">
        <v>5</v>
      </c>
      <c r="G44" s="14">
        <v>45</v>
      </c>
      <c r="H44" s="12" t="s">
        <v>978</v>
      </c>
      <c r="I44" s="12">
        <f t="shared" ref="I44:I57" si="8">(D44*50)+(F44*50+G44*50)</f>
        <v>2550</v>
      </c>
      <c r="J44" s="12">
        <v>0</v>
      </c>
      <c r="K44" s="12">
        <f t="shared" si="7"/>
        <v>0</v>
      </c>
      <c r="L44" s="12">
        <f t="shared" si="1"/>
        <v>0</v>
      </c>
      <c r="M44" s="12">
        <v>180</v>
      </c>
      <c r="N44" s="12">
        <f t="shared" si="2"/>
        <v>2730</v>
      </c>
      <c r="O44" s="12">
        <f>VLOOKUP(B44,[1]Calculation!$B$4:$V$169,21,FALSE)</f>
        <v>0</v>
      </c>
      <c r="P44" s="12">
        <v>0</v>
      </c>
      <c r="Q44" s="12">
        <v>0</v>
      </c>
      <c r="R44" s="12">
        <f t="shared" si="3"/>
        <v>0</v>
      </c>
      <c r="S44" s="12">
        <f t="shared" si="4"/>
        <v>0</v>
      </c>
      <c r="T44" s="12">
        <f t="shared" si="5"/>
        <v>0</v>
      </c>
      <c r="U44" s="12">
        <f t="shared" si="6"/>
        <v>2730</v>
      </c>
    </row>
    <row r="45" spans="1:21">
      <c r="A45" s="12">
        <v>43</v>
      </c>
      <c r="B45" s="31">
        <v>808</v>
      </c>
      <c r="C45" s="13" t="s">
        <v>690</v>
      </c>
      <c r="D45" s="14">
        <v>2</v>
      </c>
      <c r="E45" s="14">
        <v>0</v>
      </c>
      <c r="F45" s="14">
        <v>4</v>
      </c>
      <c r="G45" s="14">
        <v>156</v>
      </c>
      <c r="H45" s="12" t="s">
        <v>978</v>
      </c>
      <c r="I45" s="12">
        <f t="shared" si="8"/>
        <v>8100</v>
      </c>
      <c r="J45" s="12">
        <v>0</v>
      </c>
      <c r="K45" s="12">
        <f t="shared" si="7"/>
        <v>0</v>
      </c>
      <c r="L45" s="12">
        <f t="shared" si="1"/>
        <v>0</v>
      </c>
      <c r="M45" s="12">
        <v>0</v>
      </c>
      <c r="N45" s="12">
        <f t="shared" si="2"/>
        <v>8100</v>
      </c>
      <c r="O45" s="12">
        <f>VLOOKUP(B45,[1]Calculation!$B$4:$V$169,21,FALSE)</f>
        <v>0</v>
      </c>
      <c r="P45" s="12">
        <v>0</v>
      </c>
      <c r="Q45" s="12">
        <v>0</v>
      </c>
      <c r="R45" s="12">
        <f t="shared" si="3"/>
        <v>0</v>
      </c>
      <c r="S45" s="12">
        <f t="shared" si="4"/>
        <v>0</v>
      </c>
      <c r="T45" s="12">
        <f t="shared" si="5"/>
        <v>0</v>
      </c>
      <c r="U45" s="12">
        <f t="shared" si="6"/>
        <v>8100</v>
      </c>
    </row>
    <row r="46" spans="1:21">
      <c r="A46" s="12">
        <v>44</v>
      </c>
      <c r="B46" s="31">
        <v>813</v>
      </c>
      <c r="C46" s="13" t="s">
        <v>698</v>
      </c>
      <c r="D46" s="14">
        <v>4</v>
      </c>
      <c r="E46" s="14">
        <v>0</v>
      </c>
      <c r="F46" s="14">
        <v>2</v>
      </c>
      <c r="G46" s="14">
        <v>50</v>
      </c>
      <c r="H46" s="12" t="s">
        <v>978</v>
      </c>
      <c r="I46" s="12">
        <f t="shared" si="8"/>
        <v>2800</v>
      </c>
      <c r="J46" s="12">
        <v>0</v>
      </c>
      <c r="K46" s="12">
        <f t="shared" si="7"/>
        <v>0</v>
      </c>
      <c r="L46" s="12">
        <f t="shared" si="1"/>
        <v>0</v>
      </c>
      <c r="M46" s="12">
        <v>22</v>
      </c>
      <c r="N46" s="12">
        <f t="shared" si="2"/>
        <v>2822</v>
      </c>
      <c r="O46" s="12">
        <f>VLOOKUP(B46,[1]Calculation!$B$4:$V$169,21,FALSE)</f>
        <v>0</v>
      </c>
      <c r="P46" s="12">
        <v>0</v>
      </c>
      <c r="Q46" s="12">
        <v>0</v>
      </c>
      <c r="R46" s="12">
        <f t="shared" si="3"/>
        <v>0</v>
      </c>
      <c r="S46" s="12">
        <f t="shared" si="4"/>
        <v>0</v>
      </c>
      <c r="T46" s="12">
        <f t="shared" si="5"/>
        <v>0</v>
      </c>
      <c r="U46" s="12">
        <f t="shared" si="6"/>
        <v>2822</v>
      </c>
    </row>
    <row r="47" spans="1:21">
      <c r="A47" s="12">
        <v>45</v>
      </c>
      <c r="B47" s="31">
        <v>810</v>
      </c>
      <c r="C47" s="13" t="s">
        <v>692</v>
      </c>
      <c r="D47" s="14">
        <v>0</v>
      </c>
      <c r="E47" s="14">
        <v>0</v>
      </c>
      <c r="F47" s="14">
        <v>3</v>
      </c>
      <c r="G47" s="14">
        <v>46</v>
      </c>
      <c r="H47" s="12" t="s">
        <v>978</v>
      </c>
      <c r="I47" s="12">
        <f t="shared" si="8"/>
        <v>2450</v>
      </c>
      <c r="J47" s="12">
        <v>0</v>
      </c>
      <c r="K47" s="12">
        <f t="shared" si="7"/>
        <v>0</v>
      </c>
      <c r="L47" s="12">
        <f t="shared" si="1"/>
        <v>0</v>
      </c>
      <c r="M47" s="12">
        <v>125</v>
      </c>
      <c r="N47" s="12">
        <f t="shared" si="2"/>
        <v>2575</v>
      </c>
      <c r="O47" s="12">
        <f>VLOOKUP(B47,[1]Calculation!$B$4:$V$169,21,FALSE)</f>
        <v>0</v>
      </c>
      <c r="P47" s="12">
        <v>0</v>
      </c>
      <c r="Q47" s="12">
        <v>0</v>
      </c>
      <c r="R47" s="12">
        <f t="shared" si="3"/>
        <v>0</v>
      </c>
      <c r="S47" s="12">
        <f t="shared" si="4"/>
        <v>0</v>
      </c>
      <c r="T47" s="12">
        <f t="shared" si="5"/>
        <v>0</v>
      </c>
      <c r="U47" s="12">
        <f t="shared" si="6"/>
        <v>2575</v>
      </c>
    </row>
    <row r="48" spans="1:21">
      <c r="A48" s="12">
        <v>46</v>
      </c>
      <c r="B48" s="31">
        <v>812</v>
      </c>
      <c r="C48" s="13" t="s">
        <v>696</v>
      </c>
      <c r="D48" s="14">
        <v>0</v>
      </c>
      <c r="E48" s="14">
        <v>0</v>
      </c>
      <c r="F48" s="14">
        <v>3</v>
      </c>
      <c r="G48" s="14">
        <v>51</v>
      </c>
      <c r="H48" s="12" t="s">
        <v>978</v>
      </c>
      <c r="I48" s="12">
        <f t="shared" si="8"/>
        <v>2700</v>
      </c>
      <c r="J48" s="12">
        <v>0</v>
      </c>
      <c r="K48" s="12">
        <f t="shared" si="7"/>
        <v>0</v>
      </c>
      <c r="L48" s="12">
        <f t="shared" si="1"/>
        <v>0</v>
      </c>
      <c r="M48" s="12">
        <v>0</v>
      </c>
      <c r="N48" s="12">
        <f t="shared" si="2"/>
        <v>2700</v>
      </c>
      <c r="O48" s="12">
        <f>VLOOKUP(B48,[1]Calculation!$B$4:$V$169,21,FALSE)</f>
        <v>0</v>
      </c>
      <c r="P48" s="12">
        <v>0</v>
      </c>
      <c r="Q48" s="12">
        <v>0</v>
      </c>
      <c r="R48" s="12">
        <f t="shared" si="3"/>
        <v>0</v>
      </c>
      <c r="S48" s="12">
        <f t="shared" si="4"/>
        <v>0</v>
      </c>
      <c r="T48" s="12">
        <f t="shared" si="5"/>
        <v>0</v>
      </c>
      <c r="U48" s="12">
        <f t="shared" si="6"/>
        <v>2700</v>
      </c>
    </row>
    <row r="49" spans="1:21">
      <c r="A49" s="12">
        <v>47</v>
      </c>
      <c r="B49" s="31">
        <v>807</v>
      </c>
      <c r="C49" s="13" t="s">
        <v>688</v>
      </c>
      <c r="D49" s="14">
        <v>2</v>
      </c>
      <c r="E49" s="14">
        <v>0</v>
      </c>
      <c r="F49" s="14">
        <v>6</v>
      </c>
      <c r="G49" s="14">
        <v>177</v>
      </c>
      <c r="H49" s="12" t="s">
        <v>978</v>
      </c>
      <c r="I49" s="12">
        <f t="shared" si="8"/>
        <v>9250</v>
      </c>
      <c r="J49" s="12">
        <v>0</v>
      </c>
      <c r="K49" s="12">
        <f t="shared" si="7"/>
        <v>0</v>
      </c>
      <c r="L49" s="12">
        <f t="shared" si="1"/>
        <v>0</v>
      </c>
      <c r="M49" s="12">
        <v>50</v>
      </c>
      <c r="N49" s="12">
        <f t="shared" si="2"/>
        <v>9300</v>
      </c>
      <c r="O49" s="12">
        <f>VLOOKUP(B49,[1]Calculation!$B$4:$V$169,21,FALSE)</f>
        <v>0</v>
      </c>
      <c r="P49" s="12">
        <v>0</v>
      </c>
      <c r="Q49" s="12">
        <v>0</v>
      </c>
      <c r="R49" s="12">
        <f t="shared" si="3"/>
        <v>0</v>
      </c>
      <c r="S49" s="12">
        <f t="shared" si="4"/>
        <v>0</v>
      </c>
      <c r="T49" s="12">
        <f t="shared" si="5"/>
        <v>0</v>
      </c>
      <c r="U49" s="12">
        <f t="shared" si="6"/>
        <v>9300</v>
      </c>
    </row>
    <row r="50" spans="1:21">
      <c r="A50" s="12">
        <v>48</v>
      </c>
      <c r="B50" s="31">
        <v>806</v>
      </c>
      <c r="C50" s="13" t="s">
        <v>686</v>
      </c>
      <c r="D50" s="14">
        <v>6</v>
      </c>
      <c r="E50" s="14">
        <v>0</v>
      </c>
      <c r="F50" s="14">
        <v>5</v>
      </c>
      <c r="G50" s="14">
        <v>74</v>
      </c>
      <c r="H50" s="12" t="s">
        <v>978</v>
      </c>
      <c r="I50" s="12">
        <f t="shared" si="8"/>
        <v>4250</v>
      </c>
      <c r="J50" s="12">
        <v>0</v>
      </c>
      <c r="K50" s="12">
        <f t="shared" si="7"/>
        <v>0</v>
      </c>
      <c r="L50" s="12">
        <f t="shared" si="1"/>
        <v>0</v>
      </c>
      <c r="M50" s="12">
        <v>67</v>
      </c>
      <c r="N50" s="12">
        <f t="shared" si="2"/>
        <v>4317</v>
      </c>
      <c r="O50" s="12">
        <f>VLOOKUP(B50,[1]Calculation!$B$4:$V$169,21,FALSE)</f>
        <v>0</v>
      </c>
      <c r="P50" s="12">
        <v>0</v>
      </c>
      <c r="Q50" s="12">
        <v>0</v>
      </c>
      <c r="R50" s="12">
        <f t="shared" si="3"/>
        <v>0</v>
      </c>
      <c r="S50" s="12">
        <f t="shared" si="4"/>
        <v>0</v>
      </c>
      <c r="T50" s="12">
        <f t="shared" si="5"/>
        <v>0</v>
      </c>
      <c r="U50" s="12">
        <f t="shared" si="6"/>
        <v>4317</v>
      </c>
    </row>
    <row r="51" spans="1:21">
      <c r="A51" s="12">
        <v>49</v>
      </c>
      <c r="B51" s="31">
        <v>811</v>
      </c>
      <c r="C51" s="13" t="s">
        <v>694</v>
      </c>
      <c r="D51" s="14">
        <v>0</v>
      </c>
      <c r="E51" s="14">
        <v>0</v>
      </c>
      <c r="F51" s="14">
        <v>1</v>
      </c>
      <c r="G51" s="14">
        <v>36</v>
      </c>
      <c r="H51" s="12" t="s">
        <v>978</v>
      </c>
      <c r="I51" s="12">
        <f t="shared" si="8"/>
        <v>1850</v>
      </c>
      <c r="J51" s="12">
        <v>0</v>
      </c>
      <c r="K51" s="12">
        <f t="shared" si="7"/>
        <v>0</v>
      </c>
      <c r="L51" s="12">
        <f t="shared" si="1"/>
        <v>0</v>
      </c>
      <c r="M51" s="12">
        <v>0</v>
      </c>
      <c r="N51" s="12">
        <f t="shared" si="2"/>
        <v>1850</v>
      </c>
      <c r="O51" s="12">
        <f>VLOOKUP(B51,[1]Calculation!$B$4:$V$169,21,FALSE)</f>
        <v>0</v>
      </c>
      <c r="P51" s="12">
        <v>0</v>
      </c>
      <c r="Q51" s="12">
        <v>0</v>
      </c>
      <c r="R51" s="12">
        <f t="shared" si="3"/>
        <v>0</v>
      </c>
      <c r="S51" s="12">
        <f t="shared" si="4"/>
        <v>0</v>
      </c>
      <c r="T51" s="12">
        <f t="shared" si="5"/>
        <v>0</v>
      </c>
      <c r="U51" s="12">
        <f t="shared" si="6"/>
        <v>1850</v>
      </c>
    </row>
    <row r="52" spans="1:21">
      <c r="A52" s="12">
        <v>50</v>
      </c>
      <c r="B52" s="31">
        <v>805</v>
      </c>
      <c r="C52" s="13" t="s">
        <v>684</v>
      </c>
      <c r="D52" s="14">
        <v>3</v>
      </c>
      <c r="E52" s="14">
        <v>0</v>
      </c>
      <c r="F52" s="14">
        <v>21</v>
      </c>
      <c r="G52" s="14">
        <v>229</v>
      </c>
      <c r="H52" s="12" t="s">
        <v>978</v>
      </c>
      <c r="I52" s="12">
        <f t="shared" si="8"/>
        <v>12650</v>
      </c>
      <c r="J52" s="12">
        <v>0</v>
      </c>
      <c r="K52" s="12">
        <f t="shared" si="7"/>
        <v>0</v>
      </c>
      <c r="L52" s="12">
        <f t="shared" si="1"/>
        <v>0</v>
      </c>
      <c r="M52" s="12">
        <v>25</v>
      </c>
      <c r="N52" s="12">
        <f t="shared" si="2"/>
        <v>12675</v>
      </c>
      <c r="O52" s="12">
        <f>VLOOKUP(B52,[1]Calculation!$B$4:$V$169,21,FALSE)</f>
        <v>0</v>
      </c>
      <c r="P52" s="12">
        <v>0</v>
      </c>
      <c r="Q52" s="12">
        <v>0</v>
      </c>
      <c r="R52" s="12">
        <f t="shared" si="3"/>
        <v>0</v>
      </c>
      <c r="S52" s="12">
        <f t="shared" si="4"/>
        <v>0</v>
      </c>
      <c r="T52" s="12">
        <f t="shared" si="5"/>
        <v>0</v>
      </c>
      <c r="U52" s="12">
        <f t="shared" si="6"/>
        <v>12675</v>
      </c>
    </row>
    <row r="53" spans="1:21">
      <c r="A53" s="12">
        <v>51</v>
      </c>
      <c r="B53" s="31">
        <v>815</v>
      </c>
      <c r="C53" s="13" t="s">
        <v>702</v>
      </c>
      <c r="D53" s="14">
        <v>92</v>
      </c>
      <c r="E53" s="14">
        <v>0</v>
      </c>
      <c r="F53" s="14">
        <v>144</v>
      </c>
      <c r="G53" s="14">
        <v>1318</v>
      </c>
      <c r="H53" s="12" t="s">
        <v>978</v>
      </c>
      <c r="I53" s="12">
        <f t="shared" si="8"/>
        <v>77700</v>
      </c>
      <c r="J53" s="12">
        <v>0</v>
      </c>
      <c r="K53" s="12">
        <f t="shared" si="7"/>
        <v>0</v>
      </c>
      <c r="L53" s="12">
        <f t="shared" si="1"/>
        <v>0</v>
      </c>
      <c r="M53" s="12">
        <v>2250</v>
      </c>
      <c r="N53" s="12">
        <f t="shared" si="2"/>
        <v>79950</v>
      </c>
      <c r="O53" s="12">
        <f>VLOOKUP(B53,[1]Calculation!$B$4:$V$169,21,FALSE)</f>
        <v>0</v>
      </c>
      <c r="P53" s="12">
        <v>0</v>
      </c>
      <c r="Q53" s="12">
        <v>0</v>
      </c>
      <c r="R53" s="12">
        <f t="shared" si="3"/>
        <v>0</v>
      </c>
      <c r="S53" s="12">
        <f t="shared" si="4"/>
        <v>0</v>
      </c>
      <c r="T53" s="12">
        <f t="shared" si="5"/>
        <v>0</v>
      </c>
      <c r="U53" s="12">
        <f t="shared" si="6"/>
        <v>79950</v>
      </c>
    </row>
    <row r="54" spans="1:21">
      <c r="A54" s="12">
        <v>52</v>
      </c>
      <c r="B54" s="31">
        <v>513</v>
      </c>
      <c r="C54" s="13" t="s">
        <v>788</v>
      </c>
      <c r="D54" s="14">
        <v>0</v>
      </c>
      <c r="E54" s="14">
        <v>0</v>
      </c>
      <c r="F54" s="14">
        <v>2</v>
      </c>
      <c r="G54" s="14">
        <v>14</v>
      </c>
      <c r="H54" s="12" t="s">
        <v>978</v>
      </c>
      <c r="I54" s="12">
        <f t="shared" si="8"/>
        <v>800</v>
      </c>
      <c r="J54" s="12">
        <v>0</v>
      </c>
      <c r="K54" s="12">
        <f t="shared" si="7"/>
        <v>0</v>
      </c>
      <c r="L54" s="12">
        <f t="shared" si="1"/>
        <v>0</v>
      </c>
      <c r="M54" s="12">
        <v>0</v>
      </c>
      <c r="N54" s="12">
        <f t="shared" si="2"/>
        <v>800</v>
      </c>
      <c r="O54" s="12">
        <f>VLOOKUP(B54,[1]Calculation!$B$4:$V$169,21,FALSE)</f>
        <v>0</v>
      </c>
      <c r="P54" s="12">
        <v>0</v>
      </c>
      <c r="Q54" s="12">
        <v>0</v>
      </c>
      <c r="R54" s="12">
        <f t="shared" si="3"/>
        <v>0</v>
      </c>
      <c r="S54" s="12">
        <f t="shared" si="4"/>
        <v>0</v>
      </c>
      <c r="T54" s="12">
        <f t="shared" si="5"/>
        <v>0</v>
      </c>
      <c r="U54" s="12">
        <f t="shared" si="6"/>
        <v>800</v>
      </c>
    </row>
    <row r="55" spans="1:21">
      <c r="A55" s="12">
        <v>53</v>
      </c>
      <c r="B55" s="31">
        <v>108</v>
      </c>
      <c r="C55" s="13" t="s">
        <v>467</v>
      </c>
      <c r="D55" s="14">
        <v>249</v>
      </c>
      <c r="E55" s="14">
        <v>1</v>
      </c>
      <c r="F55" s="14">
        <v>43</v>
      </c>
      <c r="G55" s="14">
        <v>1239</v>
      </c>
      <c r="H55" s="12" t="s">
        <v>978</v>
      </c>
      <c r="I55" s="12">
        <f t="shared" si="8"/>
        <v>76550</v>
      </c>
      <c r="J55" s="12">
        <v>0</v>
      </c>
      <c r="K55" s="12">
        <f t="shared" si="7"/>
        <v>0</v>
      </c>
      <c r="L55" s="12">
        <f t="shared" si="1"/>
        <v>0</v>
      </c>
      <c r="M55" s="12">
        <v>293</v>
      </c>
      <c r="N55" s="12">
        <f t="shared" si="2"/>
        <v>76843</v>
      </c>
      <c r="O55" s="12">
        <f>VLOOKUP(B55,[1]Calculation!$B$4:$V$169,21,FALSE)</f>
        <v>0</v>
      </c>
      <c r="P55" s="12">
        <v>1400000</v>
      </c>
      <c r="Q55" s="12">
        <v>7655</v>
      </c>
      <c r="R55" s="12">
        <f t="shared" si="3"/>
        <v>7655</v>
      </c>
      <c r="S55" s="12">
        <f t="shared" si="4"/>
        <v>7655</v>
      </c>
      <c r="T55" s="12">
        <f t="shared" si="5"/>
        <v>0</v>
      </c>
      <c r="U55" s="12">
        <f t="shared" si="6"/>
        <v>69188</v>
      </c>
    </row>
    <row r="56" spans="1:21">
      <c r="A56" s="12">
        <v>54</v>
      </c>
      <c r="B56" s="31">
        <v>171</v>
      </c>
      <c r="C56" s="13" t="s">
        <v>882</v>
      </c>
      <c r="D56" s="14">
        <v>8</v>
      </c>
      <c r="E56" s="14">
        <v>0</v>
      </c>
      <c r="F56" s="14">
        <v>1</v>
      </c>
      <c r="G56" s="14">
        <v>25</v>
      </c>
      <c r="H56" s="12" t="s">
        <v>978</v>
      </c>
      <c r="I56" s="12">
        <f t="shared" si="8"/>
        <v>1700</v>
      </c>
      <c r="J56" s="12">
        <v>0</v>
      </c>
      <c r="K56" s="12">
        <f t="shared" si="7"/>
        <v>0</v>
      </c>
      <c r="L56" s="12">
        <f t="shared" si="1"/>
        <v>0</v>
      </c>
      <c r="M56" s="12">
        <v>0</v>
      </c>
      <c r="N56" s="12">
        <f t="shared" si="2"/>
        <v>1700</v>
      </c>
      <c r="O56" s="12">
        <f>VLOOKUP(B56,[1]Calculation!$B$4:$V$169,21,FALSE)</f>
        <v>0</v>
      </c>
      <c r="P56" s="12">
        <v>0</v>
      </c>
      <c r="Q56" s="12">
        <v>0</v>
      </c>
      <c r="R56" s="12">
        <f t="shared" si="3"/>
        <v>0</v>
      </c>
      <c r="S56" s="12">
        <f t="shared" si="4"/>
        <v>0</v>
      </c>
      <c r="T56" s="12">
        <f t="shared" si="5"/>
        <v>0</v>
      </c>
      <c r="U56" s="12">
        <f t="shared" si="6"/>
        <v>1700</v>
      </c>
    </row>
    <row r="57" spans="1:21">
      <c r="A57" s="12">
        <v>55</v>
      </c>
      <c r="B57" s="31">
        <v>867</v>
      </c>
      <c r="C57" s="13" t="s">
        <v>919</v>
      </c>
      <c r="D57" s="14">
        <v>15</v>
      </c>
      <c r="E57" s="14">
        <v>0</v>
      </c>
      <c r="F57" s="14">
        <v>902</v>
      </c>
      <c r="G57" s="14">
        <v>1102</v>
      </c>
      <c r="H57" s="12" t="s">
        <v>978</v>
      </c>
      <c r="I57" s="12">
        <f t="shared" si="8"/>
        <v>100950</v>
      </c>
      <c r="J57" s="12">
        <v>0</v>
      </c>
      <c r="K57" s="12">
        <f t="shared" si="7"/>
        <v>0</v>
      </c>
      <c r="L57" s="12">
        <f t="shared" si="1"/>
        <v>0</v>
      </c>
      <c r="M57" s="12">
        <v>108000</v>
      </c>
      <c r="N57" s="12">
        <f t="shared" si="2"/>
        <v>208950</v>
      </c>
      <c r="O57" s="12">
        <f>VLOOKUP(B57,[1]Calculation!$B$4:$V$169,21,FALSE)</f>
        <v>0</v>
      </c>
      <c r="P57" s="12">
        <v>0</v>
      </c>
      <c r="Q57" s="12">
        <v>0</v>
      </c>
      <c r="R57" s="12">
        <f t="shared" si="3"/>
        <v>0</v>
      </c>
      <c r="S57" s="12">
        <f t="shared" si="4"/>
        <v>0</v>
      </c>
      <c r="T57" s="12">
        <f t="shared" si="5"/>
        <v>0</v>
      </c>
      <c r="U57" s="12">
        <f t="shared" si="6"/>
        <v>208950</v>
      </c>
    </row>
    <row r="58" spans="1:21">
      <c r="A58" s="12">
        <v>56</v>
      </c>
      <c r="B58" s="31">
        <v>161</v>
      </c>
      <c r="C58" s="13" t="s">
        <v>880</v>
      </c>
      <c r="D58" s="14">
        <v>1</v>
      </c>
      <c r="E58" s="14">
        <v>0</v>
      </c>
      <c r="F58" s="14">
        <v>0</v>
      </c>
      <c r="G58" s="14">
        <v>2</v>
      </c>
      <c r="H58" s="12" t="s">
        <v>943</v>
      </c>
      <c r="I58" s="12">
        <f>(D58*100-E58*50)+(F58*100+G58*100)</f>
        <v>300</v>
      </c>
      <c r="J58" s="12">
        <v>0</v>
      </c>
      <c r="K58" s="12">
        <f t="shared" si="7"/>
        <v>0</v>
      </c>
      <c r="L58" s="12">
        <f t="shared" si="1"/>
        <v>0</v>
      </c>
      <c r="M58" s="12">
        <v>0</v>
      </c>
      <c r="N58" s="12">
        <f t="shared" si="2"/>
        <v>300</v>
      </c>
      <c r="O58" s="12">
        <f>VLOOKUP(B58,[1]Calculation!$B$4:$V$169,21,FALSE)</f>
        <v>0</v>
      </c>
      <c r="P58" s="12">
        <v>0</v>
      </c>
      <c r="Q58" s="12">
        <v>0</v>
      </c>
      <c r="R58" s="12">
        <f t="shared" si="3"/>
        <v>0</v>
      </c>
      <c r="S58" s="12">
        <f t="shared" si="4"/>
        <v>0</v>
      </c>
      <c r="T58" s="12">
        <f t="shared" si="5"/>
        <v>0</v>
      </c>
      <c r="U58" s="12">
        <f t="shared" si="6"/>
        <v>300</v>
      </c>
    </row>
    <row r="59" spans="1:21">
      <c r="A59" s="12">
        <v>57</v>
      </c>
      <c r="B59" s="31">
        <v>163</v>
      </c>
      <c r="C59" s="13" t="s">
        <v>518</v>
      </c>
      <c r="D59" s="14">
        <v>1</v>
      </c>
      <c r="E59" s="14">
        <v>0</v>
      </c>
      <c r="F59" s="14">
        <v>0</v>
      </c>
      <c r="G59" s="14">
        <v>0</v>
      </c>
      <c r="H59" s="12" t="s">
        <v>943</v>
      </c>
      <c r="I59" s="12">
        <f>(D59*100-E59*50)+(F59*100+G59*100)</f>
        <v>100</v>
      </c>
      <c r="J59" s="12">
        <v>0</v>
      </c>
      <c r="K59" s="12">
        <f t="shared" si="7"/>
        <v>0</v>
      </c>
      <c r="L59" s="12">
        <f t="shared" si="1"/>
        <v>0</v>
      </c>
      <c r="M59" s="12">
        <v>0</v>
      </c>
      <c r="N59" s="12">
        <f t="shared" si="2"/>
        <v>100</v>
      </c>
      <c r="O59" s="12">
        <f>VLOOKUP(B59,[1]Calculation!$B$4:$V$169,21,FALSE)</f>
        <v>0</v>
      </c>
      <c r="P59" s="12">
        <v>0</v>
      </c>
      <c r="Q59" s="12">
        <v>0</v>
      </c>
      <c r="R59" s="12">
        <f t="shared" si="3"/>
        <v>0</v>
      </c>
      <c r="S59" s="12">
        <f t="shared" si="4"/>
        <v>0</v>
      </c>
      <c r="T59" s="12">
        <f t="shared" si="5"/>
        <v>0</v>
      </c>
      <c r="U59" s="12">
        <f t="shared" si="6"/>
        <v>100</v>
      </c>
    </row>
    <row r="60" spans="1:21">
      <c r="A60" s="12">
        <v>58</v>
      </c>
      <c r="B60" s="31">
        <v>145</v>
      </c>
      <c r="C60" s="13" t="s">
        <v>493</v>
      </c>
      <c r="D60" s="14">
        <v>0</v>
      </c>
      <c r="E60" s="14">
        <v>0</v>
      </c>
      <c r="F60" s="14">
        <v>1</v>
      </c>
      <c r="G60" s="14">
        <v>4</v>
      </c>
      <c r="H60" s="12" t="s">
        <v>978</v>
      </c>
      <c r="I60" s="12">
        <f t="shared" ref="I60:I88" si="9">(D60*50)+(F60*50+G60*50)</f>
        <v>250</v>
      </c>
      <c r="J60" s="12">
        <v>0</v>
      </c>
      <c r="K60" s="12">
        <f t="shared" si="7"/>
        <v>0</v>
      </c>
      <c r="L60" s="12">
        <f t="shared" si="1"/>
        <v>0</v>
      </c>
      <c r="M60" s="12">
        <v>0</v>
      </c>
      <c r="N60" s="12">
        <f t="shared" si="2"/>
        <v>250</v>
      </c>
      <c r="O60" s="12">
        <f>VLOOKUP(B60,[1]Calculation!$B$4:$V$169,21,FALSE)</f>
        <v>0</v>
      </c>
      <c r="P60" s="12">
        <v>0</v>
      </c>
      <c r="Q60" s="12">
        <v>0</v>
      </c>
      <c r="R60" s="12">
        <f t="shared" si="3"/>
        <v>0</v>
      </c>
      <c r="S60" s="12">
        <f t="shared" si="4"/>
        <v>0</v>
      </c>
      <c r="T60" s="12">
        <f t="shared" si="5"/>
        <v>0</v>
      </c>
      <c r="U60" s="12">
        <f t="shared" si="6"/>
        <v>250</v>
      </c>
    </row>
    <row r="61" spans="1:21">
      <c r="A61" s="12">
        <v>59</v>
      </c>
      <c r="B61" s="31">
        <v>645</v>
      </c>
      <c r="C61" s="13" t="s">
        <v>587</v>
      </c>
      <c r="D61" s="14">
        <v>1</v>
      </c>
      <c r="E61" s="14">
        <v>0</v>
      </c>
      <c r="F61" s="14">
        <v>0</v>
      </c>
      <c r="G61" s="14">
        <v>16</v>
      </c>
      <c r="H61" s="12" t="s">
        <v>978</v>
      </c>
      <c r="I61" s="12">
        <f t="shared" si="9"/>
        <v>850</v>
      </c>
      <c r="J61" s="12">
        <v>0</v>
      </c>
      <c r="K61" s="12">
        <f t="shared" si="7"/>
        <v>0</v>
      </c>
      <c r="L61" s="12">
        <f t="shared" si="1"/>
        <v>0</v>
      </c>
      <c r="M61" s="12">
        <v>0</v>
      </c>
      <c r="N61" s="12">
        <f t="shared" si="2"/>
        <v>850</v>
      </c>
      <c r="O61" s="12">
        <f>VLOOKUP(B61,[1]Calculation!$B$4:$V$169,21,FALSE)</f>
        <v>0</v>
      </c>
      <c r="P61" s="12">
        <v>0</v>
      </c>
      <c r="Q61" s="12">
        <v>0</v>
      </c>
      <c r="R61" s="12">
        <f t="shared" si="3"/>
        <v>0</v>
      </c>
      <c r="S61" s="12">
        <f t="shared" si="4"/>
        <v>0</v>
      </c>
      <c r="T61" s="12">
        <f t="shared" si="5"/>
        <v>0</v>
      </c>
      <c r="U61" s="12">
        <f t="shared" si="6"/>
        <v>850</v>
      </c>
    </row>
    <row r="62" spans="1:21">
      <c r="A62" s="12">
        <v>60</v>
      </c>
      <c r="B62" s="31">
        <v>952</v>
      </c>
      <c r="C62" s="13" t="s">
        <v>921</v>
      </c>
      <c r="D62" s="14">
        <v>3</v>
      </c>
      <c r="E62" s="14">
        <v>3</v>
      </c>
      <c r="F62" s="14">
        <v>0</v>
      </c>
      <c r="G62" s="14">
        <v>0</v>
      </c>
      <c r="H62" s="12" t="s">
        <v>978</v>
      </c>
      <c r="I62" s="12">
        <f t="shared" si="9"/>
        <v>150</v>
      </c>
      <c r="J62" s="12">
        <v>0</v>
      </c>
      <c r="K62" s="12">
        <f t="shared" si="7"/>
        <v>0</v>
      </c>
      <c r="L62" s="12">
        <f t="shared" si="1"/>
        <v>0</v>
      </c>
      <c r="M62" s="12">
        <v>0</v>
      </c>
      <c r="N62" s="12">
        <f t="shared" si="2"/>
        <v>150</v>
      </c>
      <c r="O62" s="12">
        <f>VLOOKUP(B62,[1]Calculation!$B$4:$V$169,21,FALSE)</f>
        <v>0</v>
      </c>
      <c r="P62" s="12">
        <v>0</v>
      </c>
      <c r="Q62" s="12">
        <v>0</v>
      </c>
      <c r="R62" s="12">
        <f t="shared" si="3"/>
        <v>0</v>
      </c>
      <c r="S62" s="12">
        <f t="shared" si="4"/>
        <v>0</v>
      </c>
      <c r="T62" s="12">
        <f t="shared" si="5"/>
        <v>0</v>
      </c>
      <c r="U62" s="12">
        <f t="shared" si="6"/>
        <v>150</v>
      </c>
    </row>
    <row r="63" spans="1:21">
      <c r="A63" s="12">
        <v>61</v>
      </c>
      <c r="B63" s="31">
        <v>833</v>
      </c>
      <c r="C63" s="13" t="s">
        <v>708</v>
      </c>
      <c r="D63" s="14">
        <v>0</v>
      </c>
      <c r="E63" s="14">
        <v>0</v>
      </c>
      <c r="F63" s="14">
        <v>2</v>
      </c>
      <c r="G63" s="14">
        <v>3</v>
      </c>
      <c r="H63" s="12" t="s">
        <v>978</v>
      </c>
      <c r="I63" s="12">
        <f t="shared" si="9"/>
        <v>250</v>
      </c>
      <c r="J63" s="12">
        <v>0</v>
      </c>
      <c r="K63" s="12">
        <f t="shared" si="7"/>
        <v>0</v>
      </c>
      <c r="L63" s="12">
        <f t="shared" si="1"/>
        <v>0</v>
      </c>
      <c r="M63" s="12">
        <v>100</v>
      </c>
      <c r="N63" s="12">
        <f t="shared" si="2"/>
        <v>350</v>
      </c>
      <c r="O63" s="12">
        <f>VLOOKUP(B63,[1]Calculation!$B$4:$V$169,21,FALSE)</f>
        <v>0</v>
      </c>
      <c r="P63" s="12">
        <v>0</v>
      </c>
      <c r="Q63" s="12">
        <v>0</v>
      </c>
      <c r="R63" s="12">
        <f t="shared" si="3"/>
        <v>0</v>
      </c>
      <c r="S63" s="12">
        <f t="shared" si="4"/>
        <v>0</v>
      </c>
      <c r="T63" s="12">
        <f t="shared" si="5"/>
        <v>0</v>
      </c>
      <c r="U63" s="12">
        <f t="shared" si="6"/>
        <v>350</v>
      </c>
    </row>
    <row r="64" spans="1:21">
      <c r="A64" s="12">
        <v>62</v>
      </c>
      <c r="B64" s="31">
        <v>957</v>
      </c>
      <c r="C64" s="13" t="s">
        <v>924</v>
      </c>
      <c r="D64" s="14">
        <v>2</v>
      </c>
      <c r="E64" s="14">
        <v>2</v>
      </c>
      <c r="F64" s="14">
        <v>0</v>
      </c>
      <c r="G64" s="14">
        <v>0</v>
      </c>
      <c r="H64" s="12" t="s">
        <v>978</v>
      </c>
      <c r="I64" s="12">
        <f t="shared" si="9"/>
        <v>100</v>
      </c>
      <c r="J64" s="12">
        <v>0</v>
      </c>
      <c r="K64" s="12">
        <f t="shared" si="7"/>
        <v>0</v>
      </c>
      <c r="L64" s="12">
        <f t="shared" si="1"/>
        <v>0</v>
      </c>
      <c r="M64" s="12">
        <v>0</v>
      </c>
      <c r="N64" s="12">
        <f t="shared" si="2"/>
        <v>100</v>
      </c>
      <c r="O64" s="12">
        <f>VLOOKUP(B64,[1]Calculation!$B$4:$V$169,21,FALSE)</f>
        <v>0</v>
      </c>
      <c r="P64" s="12">
        <v>0</v>
      </c>
      <c r="Q64" s="12">
        <v>0</v>
      </c>
      <c r="R64" s="12">
        <f t="shared" si="3"/>
        <v>0</v>
      </c>
      <c r="S64" s="12">
        <f t="shared" si="4"/>
        <v>0</v>
      </c>
      <c r="T64" s="12">
        <f t="shared" si="5"/>
        <v>0</v>
      </c>
      <c r="U64" s="12">
        <f t="shared" si="6"/>
        <v>100</v>
      </c>
    </row>
    <row r="65" spans="1:21">
      <c r="A65" s="12">
        <v>63</v>
      </c>
      <c r="B65" s="31">
        <v>843</v>
      </c>
      <c r="C65" s="13" t="s">
        <v>916</v>
      </c>
      <c r="D65" s="14">
        <v>3</v>
      </c>
      <c r="E65" s="14">
        <v>0</v>
      </c>
      <c r="F65" s="14">
        <v>13</v>
      </c>
      <c r="G65" s="14">
        <v>40</v>
      </c>
      <c r="H65" s="12" t="s">
        <v>978</v>
      </c>
      <c r="I65" s="12">
        <f t="shared" si="9"/>
        <v>2800</v>
      </c>
      <c r="J65" s="12">
        <v>0</v>
      </c>
      <c r="K65" s="12">
        <f t="shared" si="7"/>
        <v>0</v>
      </c>
      <c r="L65" s="12">
        <f t="shared" si="1"/>
        <v>0</v>
      </c>
      <c r="M65" s="12">
        <v>200</v>
      </c>
      <c r="N65" s="12">
        <f t="shared" si="2"/>
        <v>3000</v>
      </c>
      <c r="O65" s="12">
        <f>VLOOKUP(B65,[1]Calculation!$B$4:$V$169,21,FALSE)</f>
        <v>0</v>
      </c>
      <c r="P65" s="12">
        <v>0</v>
      </c>
      <c r="Q65" s="12">
        <v>0</v>
      </c>
      <c r="R65" s="12">
        <f t="shared" si="3"/>
        <v>0</v>
      </c>
      <c r="S65" s="12">
        <f t="shared" si="4"/>
        <v>0</v>
      </c>
      <c r="T65" s="12">
        <f t="shared" si="5"/>
        <v>0</v>
      </c>
      <c r="U65" s="12">
        <f t="shared" si="6"/>
        <v>3000</v>
      </c>
    </row>
    <row r="66" spans="1:21">
      <c r="A66" s="12">
        <v>64</v>
      </c>
      <c r="B66" s="31">
        <v>844</v>
      </c>
      <c r="C66" s="13" t="s">
        <v>917</v>
      </c>
      <c r="D66" s="14">
        <v>1</v>
      </c>
      <c r="E66" s="14">
        <v>0</v>
      </c>
      <c r="F66" s="14">
        <v>0</v>
      </c>
      <c r="G66" s="14">
        <v>4</v>
      </c>
      <c r="H66" s="12" t="s">
        <v>978</v>
      </c>
      <c r="I66" s="12">
        <f t="shared" si="9"/>
        <v>250</v>
      </c>
      <c r="J66" s="12">
        <v>0</v>
      </c>
      <c r="K66" s="12">
        <f t="shared" si="7"/>
        <v>0</v>
      </c>
      <c r="L66" s="12">
        <f t="shared" si="1"/>
        <v>0</v>
      </c>
      <c r="M66" s="12">
        <v>50</v>
      </c>
      <c r="N66" s="12">
        <f t="shared" si="2"/>
        <v>300</v>
      </c>
      <c r="O66" s="12">
        <f>VLOOKUP(B66,[1]Calculation!$B$4:$V$169,21,FALSE)</f>
        <v>0</v>
      </c>
      <c r="P66" s="12">
        <v>0</v>
      </c>
      <c r="Q66" s="12">
        <v>0</v>
      </c>
      <c r="R66" s="12">
        <f t="shared" si="3"/>
        <v>0</v>
      </c>
      <c r="S66" s="12">
        <f t="shared" si="4"/>
        <v>0</v>
      </c>
      <c r="T66" s="12">
        <f t="shared" si="5"/>
        <v>0</v>
      </c>
      <c r="U66" s="12">
        <f t="shared" si="6"/>
        <v>300</v>
      </c>
    </row>
    <row r="67" spans="1:21">
      <c r="A67" s="12">
        <v>65</v>
      </c>
      <c r="B67" s="31">
        <v>217</v>
      </c>
      <c r="C67" s="13" t="s">
        <v>556</v>
      </c>
      <c r="D67" s="14">
        <v>0</v>
      </c>
      <c r="E67" s="14">
        <v>0</v>
      </c>
      <c r="F67" s="14">
        <v>0</v>
      </c>
      <c r="G67" s="14">
        <v>2</v>
      </c>
      <c r="H67" s="12" t="s">
        <v>978</v>
      </c>
      <c r="I67" s="12">
        <f t="shared" si="9"/>
        <v>100</v>
      </c>
      <c r="J67" s="12">
        <v>0</v>
      </c>
      <c r="K67" s="12">
        <f t="shared" si="7"/>
        <v>0</v>
      </c>
      <c r="L67" s="12">
        <f t="shared" si="1"/>
        <v>0</v>
      </c>
      <c r="M67" s="12">
        <v>0</v>
      </c>
      <c r="N67" s="12">
        <f t="shared" si="2"/>
        <v>100</v>
      </c>
      <c r="O67" s="12">
        <f>VLOOKUP(B67,[1]Calculation!$B$4:$V$169,21,FALSE)</f>
        <v>0</v>
      </c>
      <c r="P67" s="12">
        <v>0</v>
      </c>
      <c r="Q67" s="12">
        <v>0</v>
      </c>
      <c r="R67" s="12">
        <f t="shared" si="3"/>
        <v>0</v>
      </c>
      <c r="S67" s="12">
        <f t="shared" si="4"/>
        <v>0</v>
      </c>
      <c r="T67" s="12">
        <f t="shared" si="5"/>
        <v>0</v>
      </c>
      <c r="U67" s="12">
        <f t="shared" si="6"/>
        <v>100</v>
      </c>
    </row>
    <row r="68" spans="1:21">
      <c r="A68" s="12">
        <v>66</v>
      </c>
      <c r="B68" s="31">
        <v>167</v>
      </c>
      <c r="C68" s="13" t="s">
        <v>525</v>
      </c>
      <c r="D68" s="14">
        <v>1</v>
      </c>
      <c r="E68" s="14">
        <v>0</v>
      </c>
      <c r="F68" s="14">
        <v>0</v>
      </c>
      <c r="G68" s="14">
        <v>7</v>
      </c>
      <c r="H68" s="12" t="s">
        <v>978</v>
      </c>
      <c r="I68" s="12">
        <f t="shared" si="9"/>
        <v>400</v>
      </c>
      <c r="J68" s="12">
        <v>0</v>
      </c>
      <c r="K68" s="12">
        <f t="shared" si="7"/>
        <v>0</v>
      </c>
      <c r="L68" s="12">
        <f t="shared" ref="L68:L129" si="10">J68-K68</f>
        <v>0</v>
      </c>
      <c r="M68" s="12">
        <v>23</v>
      </c>
      <c r="N68" s="12">
        <f t="shared" ref="N68:N131" si="11">I68-K68+M68</f>
        <v>423</v>
      </c>
      <c r="O68" s="12">
        <f>VLOOKUP(B68,[1]Calculation!$B$4:$V$169,21,FALSE)</f>
        <v>0</v>
      </c>
      <c r="P68" s="12">
        <v>0</v>
      </c>
      <c r="Q68" s="12">
        <v>0</v>
      </c>
      <c r="R68" s="12">
        <f t="shared" ref="R68:R131" si="12">O68+Q68</f>
        <v>0</v>
      </c>
      <c r="S68" s="12">
        <f t="shared" ref="S68:S131" si="13">IF(R68&gt;N68,N68,R68)</f>
        <v>0</v>
      </c>
      <c r="T68" s="12">
        <f t="shared" ref="T68:T131" si="14">R68-S68</f>
        <v>0</v>
      </c>
      <c r="U68" s="12">
        <f t="shared" ref="U68:U131" si="15">N68-S68</f>
        <v>423</v>
      </c>
    </row>
    <row r="69" spans="1:21">
      <c r="A69" s="12">
        <v>67</v>
      </c>
      <c r="B69" s="31">
        <v>841</v>
      </c>
      <c r="C69" s="13" t="s">
        <v>913</v>
      </c>
      <c r="D69" s="14">
        <v>15</v>
      </c>
      <c r="E69" s="14">
        <v>0</v>
      </c>
      <c r="F69" s="14">
        <v>26</v>
      </c>
      <c r="G69" s="14">
        <v>68</v>
      </c>
      <c r="H69" s="12" t="s">
        <v>978</v>
      </c>
      <c r="I69" s="12">
        <f t="shared" si="9"/>
        <v>5450</v>
      </c>
      <c r="J69" s="12">
        <v>0</v>
      </c>
      <c r="K69" s="12">
        <f t="shared" si="7"/>
        <v>0</v>
      </c>
      <c r="L69" s="12">
        <f t="shared" si="10"/>
        <v>0</v>
      </c>
      <c r="M69" s="12">
        <v>1980</v>
      </c>
      <c r="N69" s="12">
        <f t="shared" si="11"/>
        <v>7430</v>
      </c>
      <c r="O69" s="12">
        <f>VLOOKUP(B69,[1]Calculation!$B$4:$V$169,21,FALSE)</f>
        <v>0</v>
      </c>
      <c r="P69" s="12">
        <v>0</v>
      </c>
      <c r="Q69" s="12">
        <v>0</v>
      </c>
      <c r="R69" s="12">
        <f t="shared" si="12"/>
        <v>0</v>
      </c>
      <c r="S69" s="12">
        <f t="shared" si="13"/>
        <v>0</v>
      </c>
      <c r="T69" s="12">
        <f t="shared" si="14"/>
        <v>0</v>
      </c>
      <c r="U69" s="12">
        <f t="shared" si="15"/>
        <v>7430</v>
      </c>
    </row>
    <row r="70" spans="1:21">
      <c r="A70" s="12">
        <v>68</v>
      </c>
      <c r="B70" s="31">
        <v>986</v>
      </c>
      <c r="C70" s="13" t="s">
        <v>726</v>
      </c>
      <c r="D70" s="14">
        <v>69</v>
      </c>
      <c r="E70" s="14">
        <v>0</v>
      </c>
      <c r="F70" s="14">
        <v>57</v>
      </c>
      <c r="G70" s="14">
        <v>906</v>
      </c>
      <c r="H70" s="12" t="s">
        <v>978</v>
      </c>
      <c r="I70" s="12">
        <f t="shared" si="9"/>
        <v>51600</v>
      </c>
      <c r="J70" s="12">
        <v>0</v>
      </c>
      <c r="K70" s="12">
        <f t="shared" si="7"/>
        <v>0</v>
      </c>
      <c r="L70" s="12">
        <f t="shared" si="10"/>
        <v>0</v>
      </c>
      <c r="M70" s="12">
        <v>158</v>
      </c>
      <c r="N70" s="12">
        <f t="shared" si="11"/>
        <v>51758</v>
      </c>
      <c r="O70" s="12">
        <f>VLOOKUP(B70,[1]Calculation!$B$4:$V$169,21,FALSE)</f>
        <v>0</v>
      </c>
      <c r="P70" s="12">
        <v>0</v>
      </c>
      <c r="Q70" s="12">
        <v>0</v>
      </c>
      <c r="R70" s="12">
        <f t="shared" si="12"/>
        <v>0</v>
      </c>
      <c r="S70" s="12">
        <f t="shared" si="13"/>
        <v>0</v>
      </c>
      <c r="T70" s="12">
        <f t="shared" si="14"/>
        <v>0</v>
      </c>
      <c r="U70" s="12">
        <f t="shared" si="15"/>
        <v>51758</v>
      </c>
    </row>
    <row r="71" spans="1:21">
      <c r="A71" s="12">
        <v>69</v>
      </c>
      <c r="B71" s="31">
        <v>106</v>
      </c>
      <c r="C71" s="13" t="s">
        <v>445</v>
      </c>
      <c r="D71" s="14">
        <v>106</v>
      </c>
      <c r="E71" s="14">
        <v>0</v>
      </c>
      <c r="F71" s="14">
        <v>204</v>
      </c>
      <c r="G71" s="14">
        <v>2387</v>
      </c>
      <c r="H71" s="12" t="s">
        <v>978</v>
      </c>
      <c r="I71" s="12">
        <f t="shared" si="9"/>
        <v>134850</v>
      </c>
      <c r="J71" s="12">
        <v>0</v>
      </c>
      <c r="K71" s="12">
        <f t="shared" si="7"/>
        <v>0</v>
      </c>
      <c r="L71" s="12">
        <f t="shared" si="10"/>
        <v>0</v>
      </c>
      <c r="M71" s="12">
        <v>4275</v>
      </c>
      <c r="N71" s="12">
        <f t="shared" si="11"/>
        <v>139125</v>
      </c>
      <c r="O71" s="12">
        <f>VLOOKUP(B71,[1]Calculation!$B$4:$V$169,21,FALSE)</f>
        <v>0</v>
      </c>
      <c r="P71" s="12">
        <v>0</v>
      </c>
      <c r="Q71" s="12">
        <v>0</v>
      </c>
      <c r="R71" s="12">
        <f t="shared" si="12"/>
        <v>0</v>
      </c>
      <c r="S71" s="12">
        <f t="shared" si="13"/>
        <v>0</v>
      </c>
      <c r="T71" s="12">
        <f t="shared" si="14"/>
        <v>0</v>
      </c>
      <c r="U71" s="12">
        <f t="shared" si="15"/>
        <v>139125</v>
      </c>
    </row>
    <row r="72" spans="1:21">
      <c r="A72" s="12">
        <v>70</v>
      </c>
      <c r="B72" s="31">
        <v>103</v>
      </c>
      <c r="C72" s="13" t="s">
        <v>441</v>
      </c>
      <c r="D72" s="14">
        <v>22</v>
      </c>
      <c r="E72" s="14">
        <v>0</v>
      </c>
      <c r="F72" s="14">
        <v>151</v>
      </c>
      <c r="G72" s="14">
        <v>2674</v>
      </c>
      <c r="H72" s="12" t="s">
        <v>978</v>
      </c>
      <c r="I72" s="12">
        <f t="shared" si="9"/>
        <v>142350</v>
      </c>
      <c r="J72" s="12">
        <v>0</v>
      </c>
      <c r="K72" s="12">
        <f t="shared" ref="K72:K133" si="16">IF(J72&gt;0.1*I72,0.1*I72,J72)</f>
        <v>0</v>
      </c>
      <c r="L72" s="12">
        <f t="shared" si="10"/>
        <v>0</v>
      </c>
      <c r="M72" s="12">
        <v>1508</v>
      </c>
      <c r="N72" s="12">
        <f t="shared" si="11"/>
        <v>143858</v>
      </c>
      <c r="O72" s="12">
        <f>VLOOKUP(B72,[1]Calculation!$B$4:$V$169,21,FALSE)</f>
        <v>0</v>
      </c>
      <c r="P72" s="12">
        <v>0</v>
      </c>
      <c r="Q72" s="12">
        <v>0</v>
      </c>
      <c r="R72" s="12">
        <f t="shared" si="12"/>
        <v>0</v>
      </c>
      <c r="S72" s="12">
        <f t="shared" si="13"/>
        <v>0</v>
      </c>
      <c r="T72" s="12">
        <f t="shared" si="14"/>
        <v>0</v>
      </c>
      <c r="U72" s="12">
        <f t="shared" si="15"/>
        <v>143858</v>
      </c>
    </row>
    <row r="73" spans="1:21">
      <c r="A73" s="12">
        <v>71</v>
      </c>
      <c r="B73" s="31">
        <v>634</v>
      </c>
      <c r="C73" s="13" t="s">
        <v>572</v>
      </c>
      <c r="D73" s="14">
        <v>22</v>
      </c>
      <c r="E73" s="14">
        <v>0</v>
      </c>
      <c r="F73" s="14">
        <v>5</v>
      </c>
      <c r="G73" s="14">
        <v>121</v>
      </c>
      <c r="H73" s="12" t="s">
        <v>978</v>
      </c>
      <c r="I73" s="12">
        <f t="shared" si="9"/>
        <v>7400</v>
      </c>
      <c r="J73" s="12">
        <v>0</v>
      </c>
      <c r="K73" s="12">
        <f t="shared" si="16"/>
        <v>0</v>
      </c>
      <c r="L73" s="12">
        <f t="shared" si="10"/>
        <v>0</v>
      </c>
      <c r="M73" s="12">
        <v>518</v>
      </c>
      <c r="N73" s="12">
        <f t="shared" si="11"/>
        <v>7918</v>
      </c>
      <c r="O73" s="12">
        <f>VLOOKUP(B73,[1]Calculation!$B$4:$V$169,21,FALSE)</f>
        <v>0</v>
      </c>
      <c r="P73" s="12">
        <v>100</v>
      </c>
      <c r="Q73" s="12">
        <v>100</v>
      </c>
      <c r="R73" s="12">
        <f t="shared" si="12"/>
        <v>100</v>
      </c>
      <c r="S73" s="12">
        <f t="shared" si="13"/>
        <v>100</v>
      </c>
      <c r="T73" s="12">
        <f t="shared" si="14"/>
        <v>0</v>
      </c>
      <c r="U73" s="12">
        <f t="shared" si="15"/>
        <v>7818</v>
      </c>
    </row>
    <row r="74" spans="1:21">
      <c r="A74" s="12">
        <v>72</v>
      </c>
      <c r="B74" s="31">
        <v>690</v>
      </c>
      <c r="C74" s="13" t="s">
        <v>811</v>
      </c>
      <c r="D74" s="14">
        <v>0</v>
      </c>
      <c r="E74" s="14">
        <v>0</v>
      </c>
      <c r="F74" s="14">
        <v>11</v>
      </c>
      <c r="G74" s="14">
        <v>76</v>
      </c>
      <c r="H74" s="12" t="s">
        <v>978</v>
      </c>
      <c r="I74" s="12">
        <f t="shared" si="9"/>
        <v>4350</v>
      </c>
      <c r="J74" s="12">
        <v>0</v>
      </c>
      <c r="K74" s="12">
        <f t="shared" si="16"/>
        <v>0</v>
      </c>
      <c r="L74" s="12">
        <f t="shared" si="10"/>
        <v>0</v>
      </c>
      <c r="M74" s="12">
        <v>1050</v>
      </c>
      <c r="N74" s="12">
        <f t="shared" si="11"/>
        <v>5400</v>
      </c>
      <c r="O74" s="12">
        <f>VLOOKUP(B74,[1]Calculation!$B$4:$V$169,21,FALSE)</f>
        <v>0</v>
      </c>
      <c r="P74" s="12">
        <v>0</v>
      </c>
      <c r="Q74" s="12">
        <v>0</v>
      </c>
      <c r="R74" s="12">
        <f t="shared" si="12"/>
        <v>0</v>
      </c>
      <c r="S74" s="12">
        <f t="shared" si="13"/>
        <v>0</v>
      </c>
      <c r="T74" s="12">
        <f t="shared" si="14"/>
        <v>0</v>
      </c>
      <c r="U74" s="12">
        <f t="shared" si="15"/>
        <v>5400</v>
      </c>
    </row>
    <row r="75" spans="1:21">
      <c r="A75" s="12">
        <v>73</v>
      </c>
      <c r="B75" s="31">
        <v>218</v>
      </c>
      <c r="C75" s="13" t="s">
        <v>557</v>
      </c>
      <c r="D75" s="14">
        <v>219</v>
      </c>
      <c r="E75" s="14">
        <v>0</v>
      </c>
      <c r="F75" s="14">
        <v>0</v>
      </c>
      <c r="G75" s="14">
        <v>0</v>
      </c>
      <c r="H75" s="12" t="s">
        <v>978</v>
      </c>
      <c r="I75" s="12">
        <f t="shared" si="9"/>
        <v>10950</v>
      </c>
      <c r="J75" s="12">
        <v>0</v>
      </c>
      <c r="K75" s="12">
        <f t="shared" si="16"/>
        <v>0</v>
      </c>
      <c r="L75" s="12">
        <f t="shared" si="10"/>
        <v>0</v>
      </c>
      <c r="M75" s="12">
        <v>0</v>
      </c>
      <c r="N75" s="12">
        <f t="shared" si="11"/>
        <v>10950</v>
      </c>
      <c r="O75" s="12">
        <f>VLOOKUP(B75,[1]Calculation!$B$4:$V$169,21,FALSE)</f>
        <v>0</v>
      </c>
      <c r="P75" s="12">
        <v>0</v>
      </c>
      <c r="Q75" s="12">
        <v>0</v>
      </c>
      <c r="R75" s="12">
        <f t="shared" si="12"/>
        <v>0</v>
      </c>
      <c r="S75" s="12">
        <f t="shared" si="13"/>
        <v>0</v>
      </c>
      <c r="T75" s="12">
        <f t="shared" si="14"/>
        <v>0</v>
      </c>
      <c r="U75" s="12">
        <f t="shared" si="15"/>
        <v>10950</v>
      </c>
    </row>
    <row r="76" spans="1:21">
      <c r="A76" s="12">
        <v>74</v>
      </c>
      <c r="B76" s="31">
        <v>118</v>
      </c>
      <c r="C76" s="13" t="s">
        <v>868</v>
      </c>
      <c r="D76" s="14">
        <v>2861</v>
      </c>
      <c r="E76" s="14">
        <v>0</v>
      </c>
      <c r="F76" s="14">
        <v>0</v>
      </c>
      <c r="G76" s="14">
        <v>33</v>
      </c>
      <c r="H76" s="12" t="s">
        <v>978</v>
      </c>
      <c r="I76" s="12">
        <f t="shared" si="9"/>
        <v>144700</v>
      </c>
      <c r="J76" s="12">
        <v>0</v>
      </c>
      <c r="K76" s="12">
        <f t="shared" si="16"/>
        <v>0</v>
      </c>
      <c r="L76" s="12">
        <f t="shared" si="10"/>
        <v>0</v>
      </c>
      <c r="M76" s="12">
        <v>0</v>
      </c>
      <c r="N76" s="12">
        <f t="shared" si="11"/>
        <v>144700</v>
      </c>
      <c r="O76" s="12">
        <f>VLOOKUP(B76,[1]Calculation!$B$4:$V$169,21,FALSE)</f>
        <v>0</v>
      </c>
      <c r="P76" s="12">
        <v>92950</v>
      </c>
      <c r="Q76" s="12">
        <v>14470</v>
      </c>
      <c r="R76" s="12">
        <f t="shared" si="12"/>
        <v>14470</v>
      </c>
      <c r="S76" s="12">
        <f t="shared" si="13"/>
        <v>14470</v>
      </c>
      <c r="T76" s="12">
        <f t="shared" si="14"/>
        <v>0</v>
      </c>
      <c r="U76" s="12">
        <f t="shared" si="15"/>
        <v>130230</v>
      </c>
    </row>
    <row r="77" spans="1:21">
      <c r="A77" s="12">
        <v>75</v>
      </c>
      <c r="B77" s="31">
        <v>130</v>
      </c>
      <c r="C77" s="13" t="s">
        <v>483</v>
      </c>
      <c r="D77" s="14">
        <v>1</v>
      </c>
      <c r="E77" s="14">
        <v>0</v>
      </c>
      <c r="F77" s="14">
        <v>10</v>
      </c>
      <c r="G77" s="14">
        <v>176</v>
      </c>
      <c r="H77" s="12" t="s">
        <v>978</v>
      </c>
      <c r="I77" s="12">
        <f t="shared" si="9"/>
        <v>9350</v>
      </c>
      <c r="J77" s="12">
        <v>0</v>
      </c>
      <c r="K77" s="12">
        <f t="shared" si="16"/>
        <v>0</v>
      </c>
      <c r="L77" s="12">
        <f t="shared" si="10"/>
        <v>0</v>
      </c>
      <c r="M77" s="12">
        <v>180</v>
      </c>
      <c r="N77" s="12">
        <f t="shared" si="11"/>
        <v>9530</v>
      </c>
      <c r="O77" s="12">
        <f>VLOOKUP(B77,[1]Calculation!$B$4:$V$169,21,FALSE)</f>
        <v>0</v>
      </c>
      <c r="P77" s="12">
        <v>0</v>
      </c>
      <c r="Q77" s="12">
        <v>0</v>
      </c>
      <c r="R77" s="12">
        <f t="shared" si="12"/>
        <v>0</v>
      </c>
      <c r="S77" s="12">
        <f t="shared" si="13"/>
        <v>0</v>
      </c>
      <c r="T77" s="12">
        <f t="shared" si="14"/>
        <v>0</v>
      </c>
      <c r="U77" s="12">
        <f t="shared" si="15"/>
        <v>9530</v>
      </c>
    </row>
    <row r="78" spans="1:21">
      <c r="A78" s="12">
        <v>76</v>
      </c>
      <c r="B78" s="31">
        <v>124</v>
      </c>
      <c r="C78" s="13" t="s">
        <v>473</v>
      </c>
      <c r="D78" s="14">
        <v>293</v>
      </c>
      <c r="E78" s="14">
        <v>0</v>
      </c>
      <c r="F78" s="14">
        <v>139</v>
      </c>
      <c r="G78" s="14">
        <v>1305</v>
      </c>
      <c r="H78" s="12" t="s">
        <v>978</v>
      </c>
      <c r="I78" s="12">
        <f t="shared" si="9"/>
        <v>86850</v>
      </c>
      <c r="J78" s="12">
        <v>0</v>
      </c>
      <c r="K78" s="12">
        <f t="shared" si="16"/>
        <v>0</v>
      </c>
      <c r="L78" s="12">
        <f t="shared" si="10"/>
        <v>0</v>
      </c>
      <c r="M78" s="12">
        <v>1057</v>
      </c>
      <c r="N78" s="12">
        <f t="shared" si="11"/>
        <v>87907</v>
      </c>
      <c r="O78" s="12">
        <f>VLOOKUP(B78,[1]Calculation!$B$4:$V$169,21,FALSE)</f>
        <v>0</v>
      </c>
      <c r="P78" s="12">
        <v>0</v>
      </c>
      <c r="Q78" s="12">
        <v>0</v>
      </c>
      <c r="R78" s="12">
        <f t="shared" si="12"/>
        <v>0</v>
      </c>
      <c r="S78" s="12">
        <f t="shared" si="13"/>
        <v>0</v>
      </c>
      <c r="T78" s="12">
        <f t="shared" si="14"/>
        <v>0</v>
      </c>
      <c r="U78" s="12">
        <f t="shared" si="15"/>
        <v>87907</v>
      </c>
    </row>
    <row r="79" spans="1:21">
      <c r="A79" s="12">
        <v>77</v>
      </c>
      <c r="B79" s="31">
        <v>102</v>
      </c>
      <c r="C79" s="13" t="s">
        <v>440</v>
      </c>
      <c r="D79" s="14">
        <v>20</v>
      </c>
      <c r="E79" s="14">
        <v>0</v>
      </c>
      <c r="F79" s="14">
        <v>83</v>
      </c>
      <c r="G79" s="14">
        <v>1086</v>
      </c>
      <c r="H79" s="12" t="s">
        <v>978</v>
      </c>
      <c r="I79" s="12">
        <f t="shared" si="9"/>
        <v>59450</v>
      </c>
      <c r="J79" s="12">
        <v>0</v>
      </c>
      <c r="K79" s="12">
        <f t="shared" si="16"/>
        <v>0</v>
      </c>
      <c r="L79" s="12">
        <f t="shared" si="10"/>
        <v>0</v>
      </c>
      <c r="M79" s="12">
        <v>2520</v>
      </c>
      <c r="N79" s="12">
        <f t="shared" si="11"/>
        <v>61970</v>
      </c>
      <c r="O79" s="12">
        <f>VLOOKUP(B79,[1]Calculation!$B$4:$V$169,21,FALSE)</f>
        <v>0</v>
      </c>
      <c r="P79" s="12">
        <v>0</v>
      </c>
      <c r="Q79" s="12">
        <v>0</v>
      </c>
      <c r="R79" s="12">
        <f t="shared" si="12"/>
        <v>0</v>
      </c>
      <c r="S79" s="12">
        <f t="shared" si="13"/>
        <v>0</v>
      </c>
      <c r="T79" s="12">
        <f t="shared" si="14"/>
        <v>0</v>
      </c>
      <c r="U79" s="12">
        <f t="shared" si="15"/>
        <v>61970</v>
      </c>
    </row>
    <row r="80" spans="1:21">
      <c r="A80" s="12">
        <v>78</v>
      </c>
      <c r="B80" s="31">
        <v>129</v>
      </c>
      <c r="C80" s="13" t="s">
        <v>481</v>
      </c>
      <c r="D80" s="14">
        <v>62</v>
      </c>
      <c r="E80" s="14">
        <v>0</v>
      </c>
      <c r="F80" s="14">
        <v>388</v>
      </c>
      <c r="G80" s="14">
        <v>3194</v>
      </c>
      <c r="H80" s="12" t="s">
        <v>978</v>
      </c>
      <c r="I80" s="12">
        <f t="shared" si="9"/>
        <v>182200</v>
      </c>
      <c r="J80" s="12">
        <v>0</v>
      </c>
      <c r="K80" s="12">
        <f t="shared" si="16"/>
        <v>0</v>
      </c>
      <c r="L80" s="12">
        <f t="shared" si="10"/>
        <v>0</v>
      </c>
      <c r="M80" s="12">
        <v>8575</v>
      </c>
      <c r="N80" s="12">
        <f t="shared" si="11"/>
        <v>190775</v>
      </c>
      <c r="O80" s="12">
        <f>VLOOKUP(B80,[1]Calculation!$B$4:$V$169,21,FALSE)</f>
        <v>0</v>
      </c>
      <c r="P80" s="12">
        <v>0</v>
      </c>
      <c r="Q80" s="12">
        <v>0</v>
      </c>
      <c r="R80" s="12">
        <f t="shared" si="12"/>
        <v>0</v>
      </c>
      <c r="S80" s="12">
        <f t="shared" si="13"/>
        <v>0</v>
      </c>
      <c r="T80" s="12">
        <f t="shared" si="14"/>
        <v>0</v>
      </c>
      <c r="U80" s="12">
        <f t="shared" si="15"/>
        <v>190775</v>
      </c>
    </row>
    <row r="81" spans="1:21">
      <c r="A81" s="12">
        <v>79</v>
      </c>
      <c r="B81" s="31">
        <v>132</v>
      </c>
      <c r="C81" s="13" t="s">
        <v>485</v>
      </c>
      <c r="D81" s="14">
        <v>184</v>
      </c>
      <c r="E81" s="14">
        <v>0</v>
      </c>
      <c r="F81" s="14">
        <v>202</v>
      </c>
      <c r="G81" s="14">
        <v>1441</v>
      </c>
      <c r="H81" s="12" t="s">
        <v>978</v>
      </c>
      <c r="I81" s="12">
        <f t="shared" si="9"/>
        <v>91350</v>
      </c>
      <c r="J81" s="12">
        <v>0</v>
      </c>
      <c r="K81" s="12">
        <f t="shared" si="16"/>
        <v>0</v>
      </c>
      <c r="L81" s="12">
        <f t="shared" si="10"/>
        <v>0</v>
      </c>
      <c r="M81" s="12">
        <v>112</v>
      </c>
      <c r="N81" s="12">
        <f t="shared" si="11"/>
        <v>91462</v>
      </c>
      <c r="O81" s="12">
        <f>VLOOKUP(B81,[1]Calculation!$B$4:$V$169,21,FALSE)</f>
        <v>0</v>
      </c>
      <c r="P81" s="12">
        <v>0</v>
      </c>
      <c r="Q81" s="12">
        <v>0</v>
      </c>
      <c r="R81" s="12">
        <f t="shared" si="12"/>
        <v>0</v>
      </c>
      <c r="S81" s="12">
        <f t="shared" si="13"/>
        <v>0</v>
      </c>
      <c r="T81" s="12">
        <f t="shared" si="14"/>
        <v>0</v>
      </c>
      <c r="U81" s="12">
        <f t="shared" si="15"/>
        <v>91462</v>
      </c>
    </row>
    <row r="82" spans="1:21">
      <c r="A82" s="12">
        <v>80</v>
      </c>
      <c r="B82" s="31">
        <v>127</v>
      </c>
      <c r="C82" s="13" t="s">
        <v>479</v>
      </c>
      <c r="D82" s="14">
        <v>801</v>
      </c>
      <c r="E82" s="14">
        <v>0</v>
      </c>
      <c r="F82" s="14">
        <v>530</v>
      </c>
      <c r="G82" s="14">
        <v>4975</v>
      </c>
      <c r="H82" s="12" t="s">
        <v>978</v>
      </c>
      <c r="I82" s="12">
        <f t="shared" si="9"/>
        <v>315300</v>
      </c>
      <c r="J82" s="12">
        <v>0</v>
      </c>
      <c r="K82" s="12">
        <f t="shared" si="16"/>
        <v>0</v>
      </c>
      <c r="L82" s="12">
        <f t="shared" si="10"/>
        <v>0</v>
      </c>
      <c r="M82" s="12">
        <v>26437</v>
      </c>
      <c r="N82" s="12">
        <f t="shared" si="11"/>
        <v>341737</v>
      </c>
      <c r="O82" s="12">
        <f>VLOOKUP(B82,[1]Calculation!$B$4:$V$169,21,FALSE)</f>
        <v>0</v>
      </c>
      <c r="P82" s="12">
        <v>0</v>
      </c>
      <c r="Q82" s="12">
        <v>0</v>
      </c>
      <c r="R82" s="12">
        <f t="shared" si="12"/>
        <v>0</v>
      </c>
      <c r="S82" s="12">
        <f t="shared" si="13"/>
        <v>0</v>
      </c>
      <c r="T82" s="12">
        <f t="shared" si="14"/>
        <v>0</v>
      </c>
      <c r="U82" s="12">
        <f t="shared" si="15"/>
        <v>341737</v>
      </c>
    </row>
    <row r="83" spans="1:21">
      <c r="A83" s="12">
        <v>81</v>
      </c>
      <c r="B83" s="31">
        <v>111</v>
      </c>
      <c r="C83" s="13" t="s">
        <v>469</v>
      </c>
      <c r="D83" s="14">
        <v>1</v>
      </c>
      <c r="E83" s="14">
        <v>0</v>
      </c>
      <c r="F83" s="14">
        <v>0</v>
      </c>
      <c r="G83" s="14">
        <v>54</v>
      </c>
      <c r="H83" s="12" t="s">
        <v>978</v>
      </c>
      <c r="I83" s="12">
        <f t="shared" si="9"/>
        <v>2750</v>
      </c>
      <c r="J83" s="12">
        <v>0</v>
      </c>
      <c r="K83" s="12">
        <f t="shared" si="16"/>
        <v>0</v>
      </c>
      <c r="L83" s="12">
        <f t="shared" si="10"/>
        <v>0</v>
      </c>
      <c r="M83" s="12">
        <v>14250</v>
      </c>
      <c r="N83" s="12">
        <f t="shared" si="11"/>
        <v>17000</v>
      </c>
      <c r="O83" s="12">
        <f>VLOOKUP(B83,[1]Calculation!$B$4:$V$169,21,FALSE)</f>
        <v>0</v>
      </c>
      <c r="P83" s="12">
        <v>0</v>
      </c>
      <c r="Q83" s="12">
        <v>0</v>
      </c>
      <c r="R83" s="12">
        <f t="shared" si="12"/>
        <v>0</v>
      </c>
      <c r="S83" s="12">
        <f t="shared" si="13"/>
        <v>0</v>
      </c>
      <c r="T83" s="12">
        <f t="shared" si="14"/>
        <v>0</v>
      </c>
      <c r="U83" s="12">
        <f t="shared" si="15"/>
        <v>17000</v>
      </c>
    </row>
    <row r="84" spans="1:21">
      <c r="A84" s="12">
        <v>82</v>
      </c>
      <c r="B84" s="31">
        <v>138</v>
      </c>
      <c r="C84" s="13" t="s">
        <v>490</v>
      </c>
      <c r="D84" s="14">
        <v>3</v>
      </c>
      <c r="E84" s="14">
        <v>0</v>
      </c>
      <c r="F84" s="14">
        <v>11</v>
      </c>
      <c r="G84" s="14">
        <v>147</v>
      </c>
      <c r="H84" s="12" t="s">
        <v>978</v>
      </c>
      <c r="I84" s="12">
        <f t="shared" si="9"/>
        <v>8050</v>
      </c>
      <c r="J84" s="12">
        <v>0</v>
      </c>
      <c r="K84" s="12">
        <f t="shared" si="16"/>
        <v>0</v>
      </c>
      <c r="L84" s="12">
        <f t="shared" si="10"/>
        <v>0</v>
      </c>
      <c r="M84" s="12">
        <v>180</v>
      </c>
      <c r="N84" s="12">
        <f t="shared" si="11"/>
        <v>8230</v>
      </c>
      <c r="O84" s="12">
        <f>VLOOKUP(B84,[1]Calculation!$B$4:$V$169,21,FALSE)</f>
        <v>0</v>
      </c>
      <c r="P84" s="12">
        <v>0</v>
      </c>
      <c r="Q84" s="12">
        <v>0</v>
      </c>
      <c r="R84" s="12">
        <f t="shared" si="12"/>
        <v>0</v>
      </c>
      <c r="S84" s="12">
        <f t="shared" si="13"/>
        <v>0</v>
      </c>
      <c r="T84" s="12">
        <f t="shared" si="14"/>
        <v>0</v>
      </c>
      <c r="U84" s="12">
        <f t="shared" si="15"/>
        <v>8230</v>
      </c>
    </row>
    <row r="85" spans="1:21">
      <c r="A85" s="12">
        <v>83</v>
      </c>
      <c r="B85" s="31">
        <v>214</v>
      </c>
      <c r="C85" s="13" t="s">
        <v>551</v>
      </c>
      <c r="D85" s="14">
        <v>7</v>
      </c>
      <c r="E85" s="14">
        <v>0</v>
      </c>
      <c r="F85" s="14">
        <v>0</v>
      </c>
      <c r="G85" s="14">
        <v>7</v>
      </c>
      <c r="H85" s="12" t="s">
        <v>978</v>
      </c>
      <c r="I85" s="12">
        <f t="shared" si="9"/>
        <v>700</v>
      </c>
      <c r="J85" s="12">
        <v>0</v>
      </c>
      <c r="K85" s="12">
        <f t="shared" si="16"/>
        <v>0</v>
      </c>
      <c r="L85" s="12">
        <f t="shared" si="10"/>
        <v>0</v>
      </c>
      <c r="M85" s="12">
        <v>0</v>
      </c>
      <c r="N85" s="12">
        <f t="shared" si="11"/>
        <v>700</v>
      </c>
      <c r="O85" s="12">
        <f>VLOOKUP(B85,[1]Calculation!$B$4:$V$169,21,FALSE)</f>
        <v>0</v>
      </c>
      <c r="P85" s="12">
        <v>0</v>
      </c>
      <c r="Q85" s="12">
        <v>0</v>
      </c>
      <c r="R85" s="12">
        <f t="shared" si="12"/>
        <v>0</v>
      </c>
      <c r="S85" s="12">
        <f t="shared" si="13"/>
        <v>0</v>
      </c>
      <c r="T85" s="12">
        <f t="shared" si="14"/>
        <v>0</v>
      </c>
      <c r="U85" s="12">
        <f t="shared" si="15"/>
        <v>700</v>
      </c>
    </row>
    <row r="86" spans="1:21">
      <c r="A86" s="12">
        <v>84</v>
      </c>
      <c r="B86" s="31">
        <v>105</v>
      </c>
      <c r="C86" s="13" t="s">
        <v>443</v>
      </c>
      <c r="D86" s="14">
        <v>3</v>
      </c>
      <c r="E86" s="14">
        <v>0</v>
      </c>
      <c r="F86" s="14">
        <v>6</v>
      </c>
      <c r="G86" s="14">
        <v>40</v>
      </c>
      <c r="H86" s="12" t="s">
        <v>978</v>
      </c>
      <c r="I86" s="12">
        <f t="shared" si="9"/>
        <v>2450</v>
      </c>
      <c r="J86" s="12">
        <v>0</v>
      </c>
      <c r="K86" s="12">
        <f t="shared" si="16"/>
        <v>0</v>
      </c>
      <c r="L86" s="12">
        <f t="shared" si="10"/>
        <v>0</v>
      </c>
      <c r="M86" s="12">
        <v>68</v>
      </c>
      <c r="N86" s="12">
        <f t="shared" si="11"/>
        <v>2518</v>
      </c>
      <c r="O86" s="12">
        <f>VLOOKUP(B86,[1]Calculation!$B$4:$V$169,21,FALSE)</f>
        <v>0</v>
      </c>
      <c r="P86" s="12">
        <v>0</v>
      </c>
      <c r="Q86" s="12">
        <v>0</v>
      </c>
      <c r="R86" s="12">
        <f t="shared" si="12"/>
        <v>0</v>
      </c>
      <c r="S86" s="12">
        <f t="shared" si="13"/>
        <v>0</v>
      </c>
      <c r="T86" s="12">
        <f t="shared" si="14"/>
        <v>0</v>
      </c>
      <c r="U86" s="12">
        <f t="shared" si="15"/>
        <v>2518</v>
      </c>
    </row>
    <row r="87" spans="1:21">
      <c r="A87" s="12">
        <v>85</v>
      </c>
      <c r="B87" s="31">
        <v>635</v>
      </c>
      <c r="C87" s="13" t="s">
        <v>573</v>
      </c>
      <c r="D87" s="14">
        <v>91</v>
      </c>
      <c r="E87" s="14">
        <v>0</v>
      </c>
      <c r="F87" s="14">
        <v>50</v>
      </c>
      <c r="G87" s="14">
        <v>685</v>
      </c>
      <c r="H87" s="12" t="s">
        <v>978</v>
      </c>
      <c r="I87" s="12">
        <f t="shared" si="9"/>
        <v>41300</v>
      </c>
      <c r="J87" s="12">
        <v>0</v>
      </c>
      <c r="K87" s="12">
        <f t="shared" si="16"/>
        <v>0</v>
      </c>
      <c r="L87" s="12">
        <f t="shared" si="10"/>
        <v>0</v>
      </c>
      <c r="M87" s="12">
        <v>11340</v>
      </c>
      <c r="N87" s="12">
        <f t="shared" si="11"/>
        <v>52640</v>
      </c>
      <c r="O87" s="12">
        <f>VLOOKUP(B87,[1]Calculation!$B$4:$V$169,21,FALSE)</f>
        <v>0</v>
      </c>
      <c r="P87" s="12">
        <v>0</v>
      </c>
      <c r="Q87" s="12">
        <v>0</v>
      </c>
      <c r="R87" s="12">
        <f t="shared" si="12"/>
        <v>0</v>
      </c>
      <c r="S87" s="12">
        <f t="shared" si="13"/>
        <v>0</v>
      </c>
      <c r="T87" s="12">
        <f t="shared" si="14"/>
        <v>0</v>
      </c>
      <c r="U87" s="12">
        <f t="shared" si="15"/>
        <v>52640</v>
      </c>
    </row>
    <row r="88" spans="1:21">
      <c r="A88" s="12">
        <v>86</v>
      </c>
      <c r="B88" s="31">
        <v>636</v>
      </c>
      <c r="C88" s="13" t="s">
        <v>574</v>
      </c>
      <c r="D88" s="14">
        <v>172</v>
      </c>
      <c r="E88" s="14">
        <v>0</v>
      </c>
      <c r="F88" s="14">
        <v>89</v>
      </c>
      <c r="G88" s="14">
        <v>966</v>
      </c>
      <c r="H88" s="12" t="s">
        <v>978</v>
      </c>
      <c r="I88" s="12">
        <f t="shared" si="9"/>
        <v>61350</v>
      </c>
      <c r="J88" s="12">
        <v>0</v>
      </c>
      <c r="K88" s="12">
        <f t="shared" si="16"/>
        <v>0</v>
      </c>
      <c r="L88" s="12">
        <f t="shared" si="10"/>
        <v>0</v>
      </c>
      <c r="M88" s="12">
        <v>19260</v>
      </c>
      <c r="N88" s="12">
        <f t="shared" si="11"/>
        <v>80610</v>
      </c>
      <c r="O88" s="12">
        <f>VLOOKUP(B88,[1]Calculation!$B$4:$V$169,21,FALSE)</f>
        <v>0</v>
      </c>
      <c r="P88" s="12">
        <v>0</v>
      </c>
      <c r="Q88" s="12">
        <v>0</v>
      </c>
      <c r="R88" s="12">
        <f t="shared" si="12"/>
        <v>0</v>
      </c>
      <c r="S88" s="12">
        <f t="shared" si="13"/>
        <v>0</v>
      </c>
      <c r="T88" s="12">
        <f t="shared" si="14"/>
        <v>0</v>
      </c>
      <c r="U88" s="12">
        <f t="shared" si="15"/>
        <v>80610</v>
      </c>
    </row>
    <row r="89" spans="1:21">
      <c r="A89" s="12">
        <v>87</v>
      </c>
      <c r="B89" s="31">
        <v>667</v>
      </c>
      <c r="C89" s="13" t="s">
        <v>654</v>
      </c>
      <c r="D89" s="14">
        <v>13</v>
      </c>
      <c r="E89" s="14">
        <v>0</v>
      </c>
      <c r="F89" s="14">
        <v>10</v>
      </c>
      <c r="G89" s="14">
        <v>158</v>
      </c>
      <c r="H89" s="12" t="s">
        <v>978</v>
      </c>
      <c r="I89" s="12">
        <f t="shared" ref="I89:I90" si="17">(D89*50)+(F89*25+G89*25)</f>
        <v>4850</v>
      </c>
      <c r="J89" s="12">
        <v>0</v>
      </c>
      <c r="K89" s="12">
        <f t="shared" si="16"/>
        <v>0</v>
      </c>
      <c r="L89" s="12">
        <f t="shared" si="10"/>
        <v>0</v>
      </c>
      <c r="M89" s="12">
        <v>1710</v>
      </c>
      <c r="N89" s="12">
        <f t="shared" si="11"/>
        <v>6560</v>
      </c>
      <c r="O89" s="12">
        <f>VLOOKUP(B89,[1]Calculation!$B$4:$V$169,21,FALSE)</f>
        <v>0</v>
      </c>
      <c r="P89" s="12">
        <v>0</v>
      </c>
      <c r="Q89" s="12">
        <v>0</v>
      </c>
      <c r="R89" s="12">
        <f t="shared" si="12"/>
        <v>0</v>
      </c>
      <c r="S89" s="12">
        <f t="shared" si="13"/>
        <v>0</v>
      </c>
      <c r="T89" s="12">
        <f t="shared" si="14"/>
        <v>0</v>
      </c>
      <c r="U89" s="12">
        <f t="shared" si="15"/>
        <v>6560</v>
      </c>
    </row>
    <row r="90" spans="1:21">
      <c r="A90" s="12">
        <v>88</v>
      </c>
      <c r="B90" s="31">
        <v>637</v>
      </c>
      <c r="C90" s="13" t="s">
        <v>576</v>
      </c>
      <c r="D90" s="14">
        <v>3</v>
      </c>
      <c r="E90" s="14">
        <v>0</v>
      </c>
      <c r="F90" s="14">
        <v>6</v>
      </c>
      <c r="G90" s="14">
        <v>28</v>
      </c>
      <c r="H90" s="12" t="s">
        <v>978</v>
      </c>
      <c r="I90" s="12">
        <f t="shared" si="17"/>
        <v>1000</v>
      </c>
      <c r="J90" s="12">
        <v>0</v>
      </c>
      <c r="K90" s="12">
        <f t="shared" si="16"/>
        <v>0</v>
      </c>
      <c r="L90" s="12">
        <f t="shared" si="10"/>
        <v>0</v>
      </c>
      <c r="M90" s="12">
        <v>200</v>
      </c>
      <c r="N90" s="12">
        <f t="shared" si="11"/>
        <v>1200</v>
      </c>
      <c r="O90" s="12">
        <f>VLOOKUP(B90,[1]Calculation!$B$4:$V$169,21,FALSE)</f>
        <v>0</v>
      </c>
      <c r="P90" s="12">
        <v>0</v>
      </c>
      <c r="Q90" s="12">
        <v>0</v>
      </c>
      <c r="R90" s="12">
        <f t="shared" si="12"/>
        <v>0</v>
      </c>
      <c r="S90" s="12">
        <f t="shared" si="13"/>
        <v>0</v>
      </c>
      <c r="T90" s="12">
        <f t="shared" si="14"/>
        <v>0</v>
      </c>
      <c r="U90" s="12">
        <f t="shared" si="15"/>
        <v>1200</v>
      </c>
    </row>
    <row r="91" spans="1:21">
      <c r="A91" s="12">
        <v>89</v>
      </c>
      <c r="B91" s="31">
        <v>651</v>
      </c>
      <c r="C91" s="13" t="s">
        <v>600</v>
      </c>
      <c r="D91" s="14">
        <v>51</v>
      </c>
      <c r="E91" s="14">
        <v>0</v>
      </c>
      <c r="F91" s="14">
        <v>18</v>
      </c>
      <c r="G91" s="14">
        <v>517</v>
      </c>
      <c r="H91" s="12" t="s">
        <v>943</v>
      </c>
      <c r="I91" s="12">
        <f>(D91*100-E91*50)+(F91*100+G91*100)</f>
        <v>58600</v>
      </c>
      <c r="J91" s="12">
        <v>0</v>
      </c>
      <c r="K91" s="12">
        <f t="shared" si="16"/>
        <v>0</v>
      </c>
      <c r="L91" s="12">
        <f t="shared" si="10"/>
        <v>0</v>
      </c>
      <c r="M91" s="12">
        <v>4815</v>
      </c>
      <c r="N91" s="12">
        <f t="shared" si="11"/>
        <v>63415</v>
      </c>
      <c r="O91" s="12">
        <f>VLOOKUP(B91,[1]Calculation!$B$4:$V$169,21,FALSE)</f>
        <v>0</v>
      </c>
      <c r="P91" s="12">
        <v>0</v>
      </c>
      <c r="Q91" s="12">
        <v>0</v>
      </c>
      <c r="R91" s="12">
        <f t="shared" si="12"/>
        <v>0</v>
      </c>
      <c r="S91" s="12">
        <f t="shared" si="13"/>
        <v>0</v>
      </c>
      <c r="T91" s="12">
        <f t="shared" si="14"/>
        <v>0</v>
      </c>
      <c r="U91" s="12">
        <f t="shared" si="15"/>
        <v>63415</v>
      </c>
    </row>
    <row r="92" spans="1:21">
      <c r="A92" s="12">
        <v>90</v>
      </c>
      <c r="B92" s="31">
        <v>659</v>
      </c>
      <c r="C92" s="13" t="s">
        <v>644</v>
      </c>
      <c r="D92" s="14">
        <v>7</v>
      </c>
      <c r="E92" s="14">
        <v>0</v>
      </c>
      <c r="F92" s="14">
        <v>3</v>
      </c>
      <c r="G92" s="14">
        <v>39</v>
      </c>
      <c r="H92" s="12" t="s">
        <v>978</v>
      </c>
      <c r="I92" s="12">
        <f t="shared" ref="I92:I123" si="18">(D92*50)+(F92*25+G92*25)</f>
        <v>1400</v>
      </c>
      <c r="J92" s="12">
        <v>0</v>
      </c>
      <c r="K92" s="12">
        <f t="shared" si="16"/>
        <v>0</v>
      </c>
      <c r="L92" s="12">
        <f t="shared" si="10"/>
        <v>0</v>
      </c>
      <c r="M92" s="12">
        <v>203</v>
      </c>
      <c r="N92" s="12">
        <f t="shared" si="11"/>
        <v>1603</v>
      </c>
      <c r="O92" s="12">
        <f>VLOOKUP(B92,[1]Calculation!$B$4:$V$169,21,FALSE)</f>
        <v>0</v>
      </c>
      <c r="P92" s="12">
        <v>0</v>
      </c>
      <c r="Q92" s="12">
        <v>0</v>
      </c>
      <c r="R92" s="12">
        <f t="shared" si="12"/>
        <v>0</v>
      </c>
      <c r="S92" s="12">
        <f t="shared" si="13"/>
        <v>0</v>
      </c>
      <c r="T92" s="12">
        <f t="shared" si="14"/>
        <v>0</v>
      </c>
      <c r="U92" s="12">
        <f t="shared" si="15"/>
        <v>1603</v>
      </c>
    </row>
    <row r="93" spans="1:21">
      <c r="A93" s="12">
        <v>91</v>
      </c>
      <c r="B93" s="31">
        <v>804</v>
      </c>
      <c r="C93" s="13" t="s">
        <v>677</v>
      </c>
      <c r="D93" s="14">
        <v>1495</v>
      </c>
      <c r="E93" s="14">
        <v>0</v>
      </c>
      <c r="F93" s="14">
        <v>1120</v>
      </c>
      <c r="G93" s="14">
        <v>13932</v>
      </c>
      <c r="H93" s="12" t="s">
        <v>943</v>
      </c>
      <c r="I93" s="12">
        <f>(D93*100-E93*50)+(F93*100+G93*100)</f>
        <v>1654700</v>
      </c>
      <c r="J93" s="12">
        <v>0</v>
      </c>
      <c r="K93" s="12">
        <f t="shared" si="16"/>
        <v>0</v>
      </c>
      <c r="L93" s="12">
        <f t="shared" si="10"/>
        <v>0</v>
      </c>
      <c r="M93" s="12">
        <v>536020</v>
      </c>
      <c r="N93" s="12">
        <f t="shared" si="11"/>
        <v>2190720</v>
      </c>
      <c r="O93" s="12">
        <f>VLOOKUP(B93,[1]Calculation!$B$4:$V$169,21,FALSE)</f>
        <v>0</v>
      </c>
      <c r="P93" s="12">
        <v>25</v>
      </c>
      <c r="Q93" s="12">
        <v>25</v>
      </c>
      <c r="R93" s="12">
        <f t="shared" si="12"/>
        <v>25</v>
      </c>
      <c r="S93" s="12">
        <f t="shared" si="13"/>
        <v>25</v>
      </c>
      <c r="T93" s="12">
        <f t="shared" si="14"/>
        <v>0</v>
      </c>
      <c r="U93" s="12">
        <f t="shared" si="15"/>
        <v>2190695</v>
      </c>
    </row>
    <row r="94" spans="1:21">
      <c r="A94" s="12">
        <v>92</v>
      </c>
      <c r="B94" s="31">
        <v>638</v>
      </c>
      <c r="C94" s="13" t="s">
        <v>577</v>
      </c>
      <c r="D94" s="14">
        <v>102</v>
      </c>
      <c r="E94" s="14">
        <v>0</v>
      </c>
      <c r="F94" s="14">
        <v>24</v>
      </c>
      <c r="G94" s="14">
        <v>245</v>
      </c>
      <c r="H94" s="12" t="s">
        <v>978</v>
      </c>
      <c r="I94" s="12">
        <f t="shared" si="18"/>
        <v>11825</v>
      </c>
      <c r="J94" s="12">
        <v>0</v>
      </c>
      <c r="K94" s="12">
        <f t="shared" si="16"/>
        <v>0</v>
      </c>
      <c r="L94" s="12">
        <f t="shared" si="10"/>
        <v>0</v>
      </c>
      <c r="M94" s="12">
        <v>2430</v>
      </c>
      <c r="N94" s="12">
        <f t="shared" si="11"/>
        <v>14255</v>
      </c>
      <c r="O94" s="12">
        <f>VLOOKUP(B94,[1]Calculation!$B$4:$V$169,21,FALSE)</f>
        <v>0</v>
      </c>
      <c r="P94" s="12">
        <v>50</v>
      </c>
      <c r="Q94" s="12">
        <v>50</v>
      </c>
      <c r="R94" s="12">
        <f t="shared" si="12"/>
        <v>50</v>
      </c>
      <c r="S94" s="12">
        <f t="shared" si="13"/>
        <v>50</v>
      </c>
      <c r="T94" s="12">
        <f t="shared" si="14"/>
        <v>0</v>
      </c>
      <c r="U94" s="12">
        <f t="shared" si="15"/>
        <v>14205</v>
      </c>
    </row>
    <row r="95" spans="1:21">
      <c r="A95" s="12">
        <v>93</v>
      </c>
      <c r="B95" s="31">
        <v>816</v>
      </c>
      <c r="C95" s="13" t="s">
        <v>703</v>
      </c>
      <c r="D95" s="14">
        <v>78</v>
      </c>
      <c r="E95" s="14">
        <v>0</v>
      </c>
      <c r="F95" s="14">
        <v>245</v>
      </c>
      <c r="G95" s="14">
        <v>2174</v>
      </c>
      <c r="H95" s="12" t="s">
        <v>978</v>
      </c>
      <c r="I95" s="12">
        <f t="shared" si="18"/>
        <v>64375</v>
      </c>
      <c r="J95" s="12">
        <v>0</v>
      </c>
      <c r="K95" s="12">
        <f t="shared" si="16"/>
        <v>0</v>
      </c>
      <c r="L95" s="12">
        <f t="shared" si="10"/>
        <v>0</v>
      </c>
      <c r="M95" s="12">
        <v>52853</v>
      </c>
      <c r="N95" s="12">
        <f t="shared" si="11"/>
        <v>117228</v>
      </c>
      <c r="O95" s="12">
        <f>VLOOKUP(B95,[1]Calculation!$B$4:$V$169,21,FALSE)</f>
        <v>0</v>
      </c>
      <c r="P95" s="12">
        <v>0</v>
      </c>
      <c r="Q95" s="12">
        <v>0</v>
      </c>
      <c r="R95" s="12">
        <f t="shared" si="12"/>
        <v>0</v>
      </c>
      <c r="S95" s="12">
        <f t="shared" si="13"/>
        <v>0</v>
      </c>
      <c r="T95" s="12">
        <f t="shared" si="14"/>
        <v>0</v>
      </c>
      <c r="U95" s="12">
        <f t="shared" si="15"/>
        <v>117228</v>
      </c>
    </row>
    <row r="96" spans="1:21">
      <c r="A96" s="12">
        <v>94</v>
      </c>
      <c r="B96" s="31">
        <v>818</v>
      </c>
      <c r="C96" s="13" t="s">
        <v>909</v>
      </c>
      <c r="D96" s="14">
        <v>134</v>
      </c>
      <c r="E96" s="14">
        <v>0</v>
      </c>
      <c r="F96" s="14">
        <v>333</v>
      </c>
      <c r="G96" s="14">
        <v>3811</v>
      </c>
      <c r="H96" s="12" t="s">
        <v>978</v>
      </c>
      <c r="I96" s="12">
        <f t="shared" si="18"/>
        <v>110300</v>
      </c>
      <c r="J96" s="12">
        <v>0</v>
      </c>
      <c r="K96" s="12">
        <f t="shared" si="16"/>
        <v>0</v>
      </c>
      <c r="L96" s="12">
        <f t="shared" si="10"/>
        <v>0</v>
      </c>
      <c r="M96" s="12">
        <v>21915</v>
      </c>
      <c r="N96" s="12">
        <f t="shared" si="11"/>
        <v>132215</v>
      </c>
      <c r="O96" s="12">
        <f>VLOOKUP(B96,[1]Calculation!$B$4:$V$169,21,FALSE)</f>
        <v>0</v>
      </c>
      <c r="P96" s="12">
        <v>0</v>
      </c>
      <c r="Q96" s="12">
        <v>0</v>
      </c>
      <c r="R96" s="12">
        <f t="shared" si="12"/>
        <v>0</v>
      </c>
      <c r="S96" s="12">
        <f t="shared" si="13"/>
        <v>0</v>
      </c>
      <c r="T96" s="12">
        <f t="shared" si="14"/>
        <v>0</v>
      </c>
      <c r="U96" s="12">
        <f t="shared" si="15"/>
        <v>132215</v>
      </c>
    </row>
    <row r="97" spans="1:21">
      <c r="A97" s="12">
        <v>95</v>
      </c>
      <c r="B97" s="31">
        <v>101</v>
      </c>
      <c r="C97" s="13" t="s">
        <v>438</v>
      </c>
      <c r="D97" s="14">
        <v>2</v>
      </c>
      <c r="E97" s="14">
        <v>0</v>
      </c>
      <c r="F97" s="14">
        <v>0</v>
      </c>
      <c r="G97" s="14">
        <v>16</v>
      </c>
      <c r="H97" s="12" t="s">
        <v>978</v>
      </c>
      <c r="I97" s="12">
        <f t="shared" si="18"/>
        <v>500</v>
      </c>
      <c r="J97" s="12">
        <v>0</v>
      </c>
      <c r="K97" s="12">
        <f t="shared" si="16"/>
        <v>0</v>
      </c>
      <c r="L97" s="12">
        <f t="shared" si="10"/>
        <v>0</v>
      </c>
      <c r="M97" s="12">
        <v>0</v>
      </c>
      <c r="N97" s="12">
        <f t="shared" si="11"/>
        <v>500</v>
      </c>
      <c r="O97" s="12">
        <f>VLOOKUP(B97,[1]Calculation!$B$4:$V$169,21,FALSE)</f>
        <v>0</v>
      </c>
      <c r="P97" s="12">
        <v>0</v>
      </c>
      <c r="Q97" s="12">
        <v>0</v>
      </c>
      <c r="R97" s="12">
        <f t="shared" si="12"/>
        <v>0</v>
      </c>
      <c r="S97" s="12">
        <f t="shared" si="13"/>
        <v>0</v>
      </c>
      <c r="T97" s="12">
        <f t="shared" si="14"/>
        <v>0</v>
      </c>
      <c r="U97" s="12">
        <f t="shared" si="15"/>
        <v>500</v>
      </c>
    </row>
    <row r="98" spans="1:21">
      <c r="A98" s="12">
        <v>96</v>
      </c>
      <c r="B98" s="31">
        <v>639</v>
      </c>
      <c r="C98" s="13" t="s">
        <v>579</v>
      </c>
      <c r="D98" s="14">
        <v>5</v>
      </c>
      <c r="E98" s="14">
        <v>0</v>
      </c>
      <c r="F98" s="14">
        <v>26</v>
      </c>
      <c r="G98" s="14">
        <v>191</v>
      </c>
      <c r="H98" s="12" t="s">
        <v>978</v>
      </c>
      <c r="I98" s="12">
        <f t="shared" si="18"/>
        <v>5675</v>
      </c>
      <c r="J98" s="12">
        <v>0</v>
      </c>
      <c r="K98" s="12">
        <f t="shared" si="16"/>
        <v>0</v>
      </c>
      <c r="L98" s="12">
        <f t="shared" si="10"/>
        <v>0</v>
      </c>
      <c r="M98" s="12">
        <v>8900</v>
      </c>
      <c r="N98" s="12">
        <f t="shared" si="11"/>
        <v>14575</v>
      </c>
      <c r="O98" s="12">
        <f>VLOOKUP(B98,[1]Calculation!$B$4:$V$169,21,FALSE)</f>
        <v>0</v>
      </c>
      <c r="P98" s="12">
        <v>0</v>
      </c>
      <c r="Q98" s="12">
        <v>0</v>
      </c>
      <c r="R98" s="12">
        <f t="shared" si="12"/>
        <v>0</v>
      </c>
      <c r="S98" s="12">
        <f t="shared" si="13"/>
        <v>0</v>
      </c>
      <c r="T98" s="12">
        <f t="shared" si="14"/>
        <v>0</v>
      </c>
      <c r="U98" s="12">
        <f t="shared" si="15"/>
        <v>14575</v>
      </c>
    </row>
    <row r="99" spans="1:21">
      <c r="A99" s="12">
        <v>97</v>
      </c>
      <c r="B99" s="31">
        <v>640</v>
      </c>
      <c r="C99" s="13" t="s">
        <v>580</v>
      </c>
      <c r="D99" s="14">
        <v>4</v>
      </c>
      <c r="E99" s="14">
        <v>0</v>
      </c>
      <c r="F99" s="14">
        <v>9</v>
      </c>
      <c r="G99" s="14">
        <v>94</v>
      </c>
      <c r="H99" s="12" t="s">
        <v>978</v>
      </c>
      <c r="I99" s="12">
        <f t="shared" si="18"/>
        <v>2775</v>
      </c>
      <c r="J99" s="12">
        <v>0</v>
      </c>
      <c r="K99" s="12">
        <f t="shared" si="16"/>
        <v>0</v>
      </c>
      <c r="L99" s="12">
        <f t="shared" si="10"/>
        <v>0</v>
      </c>
      <c r="M99" s="12">
        <v>1350</v>
      </c>
      <c r="N99" s="12">
        <f t="shared" si="11"/>
        <v>4125</v>
      </c>
      <c r="O99" s="12">
        <f>VLOOKUP(B99,[1]Calculation!$B$4:$V$169,21,FALSE)</f>
        <v>0</v>
      </c>
      <c r="P99" s="12">
        <v>0</v>
      </c>
      <c r="Q99" s="12">
        <v>0</v>
      </c>
      <c r="R99" s="12">
        <f t="shared" si="12"/>
        <v>0</v>
      </c>
      <c r="S99" s="12">
        <f t="shared" si="13"/>
        <v>0</v>
      </c>
      <c r="T99" s="12">
        <f t="shared" si="14"/>
        <v>0</v>
      </c>
      <c r="U99" s="12">
        <f t="shared" si="15"/>
        <v>4125</v>
      </c>
    </row>
    <row r="100" spans="1:21">
      <c r="A100" s="12">
        <v>98</v>
      </c>
      <c r="B100" s="31">
        <v>718</v>
      </c>
      <c r="C100" s="13" t="s">
        <v>847</v>
      </c>
      <c r="D100" s="14">
        <v>0</v>
      </c>
      <c r="E100" s="14">
        <v>0</v>
      </c>
      <c r="F100" s="14">
        <v>0</v>
      </c>
      <c r="G100" s="14">
        <v>7</v>
      </c>
      <c r="H100" s="12" t="s">
        <v>978</v>
      </c>
      <c r="I100" s="12">
        <f t="shared" si="18"/>
        <v>175</v>
      </c>
      <c r="J100" s="12">
        <v>0</v>
      </c>
      <c r="K100" s="12">
        <f t="shared" si="16"/>
        <v>0</v>
      </c>
      <c r="L100" s="12">
        <f t="shared" si="10"/>
        <v>0</v>
      </c>
      <c r="M100" s="12">
        <v>0</v>
      </c>
      <c r="N100" s="12">
        <f t="shared" si="11"/>
        <v>175</v>
      </c>
      <c r="O100" s="12">
        <f>VLOOKUP(B100,[1]Calculation!$B$4:$V$169,21,FALSE)</f>
        <v>0</v>
      </c>
      <c r="P100" s="12">
        <v>0</v>
      </c>
      <c r="Q100" s="12">
        <v>0</v>
      </c>
      <c r="R100" s="12">
        <f t="shared" si="12"/>
        <v>0</v>
      </c>
      <c r="S100" s="12">
        <f t="shared" si="13"/>
        <v>0</v>
      </c>
      <c r="T100" s="12">
        <f t="shared" si="14"/>
        <v>0</v>
      </c>
      <c r="U100" s="12">
        <f t="shared" si="15"/>
        <v>175</v>
      </c>
    </row>
    <row r="101" spans="1:21">
      <c r="A101" s="12">
        <v>99</v>
      </c>
      <c r="B101" s="31">
        <v>628</v>
      </c>
      <c r="C101" s="13" t="s">
        <v>564</v>
      </c>
      <c r="D101" s="14">
        <v>32</v>
      </c>
      <c r="E101" s="14">
        <v>0</v>
      </c>
      <c r="F101" s="14">
        <v>25</v>
      </c>
      <c r="G101" s="14">
        <v>191</v>
      </c>
      <c r="H101" s="12" t="s">
        <v>978</v>
      </c>
      <c r="I101" s="12">
        <f t="shared" si="18"/>
        <v>7000</v>
      </c>
      <c r="J101" s="12">
        <v>0</v>
      </c>
      <c r="K101" s="12">
        <f t="shared" si="16"/>
        <v>0</v>
      </c>
      <c r="L101" s="12">
        <f t="shared" si="10"/>
        <v>0</v>
      </c>
      <c r="M101" s="12">
        <v>900</v>
      </c>
      <c r="N101" s="12">
        <f t="shared" si="11"/>
        <v>7900</v>
      </c>
      <c r="O101" s="12">
        <f>VLOOKUP(B101,[1]Calculation!$B$4:$V$169,21,FALSE)</f>
        <v>0</v>
      </c>
      <c r="P101" s="12">
        <v>0</v>
      </c>
      <c r="Q101" s="12">
        <v>0</v>
      </c>
      <c r="R101" s="12">
        <f t="shared" si="12"/>
        <v>0</v>
      </c>
      <c r="S101" s="12">
        <f t="shared" si="13"/>
        <v>0</v>
      </c>
      <c r="T101" s="12">
        <f t="shared" si="14"/>
        <v>0</v>
      </c>
      <c r="U101" s="12">
        <f t="shared" si="15"/>
        <v>7900</v>
      </c>
    </row>
    <row r="102" spans="1:21">
      <c r="A102" s="12">
        <v>100</v>
      </c>
      <c r="B102" s="31">
        <v>629</v>
      </c>
      <c r="C102" s="13" t="s">
        <v>566</v>
      </c>
      <c r="D102" s="14">
        <v>0</v>
      </c>
      <c r="E102" s="14">
        <v>0</v>
      </c>
      <c r="F102" s="14">
        <v>3</v>
      </c>
      <c r="G102" s="14">
        <v>63</v>
      </c>
      <c r="H102" s="12" t="s">
        <v>978</v>
      </c>
      <c r="I102" s="12">
        <f t="shared" si="18"/>
        <v>1650</v>
      </c>
      <c r="J102" s="12">
        <v>0</v>
      </c>
      <c r="K102" s="12">
        <f t="shared" si="16"/>
        <v>0</v>
      </c>
      <c r="L102" s="12">
        <f t="shared" si="10"/>
        <v>0</v>
      </c>
      <c r="M102" s="12">
        <v>135</v>
      </c>
      <c r="N102" s="12">
        <f t="shared" si="11"/>
        <v>1785</v>
      </c>
      <c r="O102" s="12">
        <f>VLOOKUP(B102,[1]Calculation!$B$4:$V$169,21,FALSE)</f>
        <v>0</v>
      </c>
      <c r="P102" s="12">
        <v>0</v>
      </c>
      <c r="Q102" s="12">
        <v>0</v>
      </c>
      <c r="R102" s="12">
        <f t="shared" si="12"/>
        <v>0</v>
      </c>
      <c r="S102" s="12">
        <f t="shared" si="13"/>
        <v>0</v>
      </c>
      <c r="T102" s="12">
        <f t="shared" si="14"/>
        <v>0</v>
      </c>
      <c r="U102" s="12">
        <f t="shared" si="15"/>
        <v>1785</v>
      </c>
    </row>
    <row r="103" spans="1:21">
      <c r="A103" s="12">
        <v>101</v>
      </c>
      <c r="B103" s="31">
        <v>820</v>
      </c>
      <c r="C103" s="13" t="s">
        <v>706</v>
      </c>
      <c r="D103" s="14">
        <v>197</v>
      </c>
      <c r="E103" s="14">
        <v>0</v>
      </c>
      <c r="F103" s="14">
        <v>526</v>
      </c>
      <c r="G103" s="14">
        <v>4439</v>
      </c>
      <c r="H103" s="12" t="s">
        <v>978</v>
      </c>
      <c r="I103" s="12">
        <f t="shared" si="18"/>
        <v>133975</v>
      </c>
      <c r="J103" s="12">
        <v>0</v>
      </c>
      <c r="K103" s="12">
        <f t="shared" si="16"/>
        <v>0</v>
      </c>
      <c r="L103" s="12">
        <f t="shared" si="10"/>
        <v>0</v>
      </c>
      <c r="M103" s="12">
        <v>2767</v>
      </c>
      <c r="N103" s="12">
        <f t="shared" si="11"/>
        <v>136742</v>
      </c>
      <c r="O103" s="12">
        <f>VLOOKUP(B103,[1]Calculation!$B$4:$V$169,21,FALSE)</f>
        <v>0</v>
      </c>
      <c r="P103" s="12">
        <v>2800000</v>
      </c>
      <c r="Q103" s="12">
        <v>13398</v>
      </c>
      <c r="R103" s="12">
        <f t="shared" si="12"/>
        <v>13398</v>
      </c>
      <c r="S103" s="12">
        <f t="shared" si="13"/>
        <v>13398</v>
      </c>
      <c r="T103" s="12">
        <f t="shared" si="14"/>
        <v>0</v>
      </c>
      <c r="U103" s="12">
        <f t="shared" si="15"/>
        <v>123344</v>
      </c>
    </row>
    <row r="104" spans="1:21">
      <c r="A104" s="12">
        <v>102</v>
      </c>
      <c r="B104" s="31">
        <v>703</v>
      </c>
      <c r="C104" s="13" t="s">
        <v>845</v>
      </c>
      <c r="D104" s="14">
        <v>0</v>
      </c>
      <c r="E104" s="14">
        <v>0</v>
      </c>
      <c r="F104" s="14">
        <v>0</v>
      </c>
      <c r="G104" s="14">
        <v>1</v>
      </c>
      <c r="H104" s="12" t="s">
        <v>978</v>
      </c>
      <c r="I104" s="12">
        <f t="shared" si="18"/>
        <v>25</v>
      </c>
      <c r="J104" s="12">
        <v>0</v>
      </c>
      <c r="K104" s="12">
        <f t="shared" si="16"/>
        <v>0</v>
      </c>
      <c r="L104" s="12">
        <f t="shared" si="10"/>
        <v>0</v>
      </c>
      <c r="M104" s="12">
        <v>0</v>
      </c>
      <c r="N104" s="12">
        <f t="shared" si="11"/>
        <v>25</v>
      </c>
      <c r="O104" s="12">
        <f>VLOOKUP(B104,[1]Calculation!$B$4:$V$169,21,FALSE)</f>
        <v>0</v>
      </c>
      <c r="P104" s="12">
        <v>0</v>
      </c>
      <c r="Q104" s="12">
        <v>0</v>
      </c>
      <c r="R104" s="12">
        <f t="shared" si="12"/>
        <v>0</v>
      </c>
      <c r="S104" s="12">
        <f t="shared" si="13"/>
        <v>0</v>
      </c>
      <c r="T104" s="12">
        <f t="shared" si="14"/>
        <v>0</v>
      </c>
      <c r="U104" s="12">
        <f t="shared" si="15"/>
        <v>25</v>
      </c>
    </row>
    <row r="105" spans="1:21">
      <c r="A105" s="12">
        <v>103</v>
      </c>
      <c r="B105" s="31">
        <v>814</v>
      </c>
      <c r="C105" s="13" t="s">
        <v>700</v>
      </c>
      <c r="D105" s="14">
        <v>1</v>
      </c>
      <c r="E105" s="14">
        <v>0</v>
      </c>
      <c r="F105" s="14">
        <v>0</v>
      </c>
      <c r="G105" s="14">
        <v>0</v>
      </c>
      <c r="H105" s="12" t="s">
        <v>978</v>
      </c>
      <c r="I105" s="12">
        <f t="shared" si="18"/>
        <v>50</v>
      </c>
      <c r="J105" s="12">
        <v>0</v>
      </c>
      <c r="K105" s="12">
        <f t="shared" si="16"/>
        <v>0</v>
      </c>
      <c r="L105" s="12">
        <f t="shared" si="10"/>
        <v>0</v>
      </c>
      <c r="M105" s="12">
        <v>0</v>
      </c>
      <c r="N105" s="12">
        <f t="shared" si="11"/>
        <v>50</v>
      </c>
      <c r="O105" s="12">
        <f>VLOOKUP(B105,[1]Calculation!$B$4:$V$169,21,FALSE)</f>
        <v>0</v>
      </c>
      <c r="P105" s="12">
        <v>0</v>
      </c>
      <c r="Q105" s="12">
        <v>0</v>
      </c>
      <c r="R105" s="12">
        <f t="shared" si="12"/>
        <v>0</v>
      </c>
      <c r="S105" s="12">
        <f t="shared" si="13"/>
        <v>0</v>
      </c>
      <c r="T105" s="12">
        <f t="shared" si="14"/>
        <v>0</v>
      </c>
      <c r="U105" s="12">
        <f t="shared" si="15"/>
        <v>50</v>
      </c>
    </row>
    <row r="106" spans="1:21">
      <c r="A106" s="12">
        <v>104</v>
      </c>
      <c r="B106" s="31">
        <v>143</v>
      </c>
      <c r="C106" s="13" t="s">
        <v>491</v>
      </c>
      <c r="D106" s="14">
        <v>125</v>
      </c>
      <c r="E106" s="14">
        <v>0</v>
      </c>
      <c r="F106" s="14">
        <v>15</v>
      </c>
      <c r="G106" s="14">
        <v>803</v>
      </c>
      <c r="H106" s="12" t="s">
        <v>978</v>
      </c>
      <c r="I106" s="12">
        <f t="shared" si="18"/>
        <v>26700</v>
      </c>
      <c r="J106" s="12">
        <v>0</v>
      </c>
      <c r="K106" s="12">
        <f t="shared" si="16"/>
        <v>0</v>
      </c>
      <c r="L106" s="12">
        <f t="shared" si="10"/>
        <v>0</v>
      </c>
      <c r="M106" s="12">
        <v>990</v>
      </c>
      <c r="N106" s="12">
        <f t="shared" si="11"/>
        <v>27690</v>
      </c>
      <c r="O106" s="12">
        <f>VLOOKUP(B106,[1]Calculation!$B$4:$V$169,21,FALSE)</f>
        <v>0</v>
      </c>
      <c r="P106" s="12">
        <v>0</v>
      </c>
      <c r="Q106" s="12">
        <v>0</v>
      </c>
      <c r="R106" s="12">
        <f t="shared" si="12"/>
        <v>0</v>
      </c>
      <c r="S106" s="12">
        <f t="shared" si="13"/>
        <v>0</v>
      </c>
      <c r="T106" s="12">
        <f t="shared" si="14"/>
        <v>0</v>
      </c>
      <c r="U106" s="12">
        <f t="shared" si="15"/>
        <v>27690</v>
      </c>
    </row>
    <row r="107" spans="1:21">
      <c r="A107" s="12">
        <v>105</v>
      </c>
      <c r="B107" s="31">
        <v>652</v>
      </c>
      <c r="C107" s="13" t="s">
        <v>602</v>
      </c>
      <c r="D107" s="14">
        <v>187</v>
      </c>
      <c r="E107" s="14">
        <v>0</v>
      </c>
      <c r="F107" s="14">
        <v>11</v>
      </c>
      <c r="G107" s="14">
        <v>200</v>
      </c>
      <c r="H107" s="12" t="s">
        <v>978</v>
      </c>
      <c r="I107" s="12">
        <f t="shared" si="18"/>
        <v>14625</v>
      </c>
      <c r="J107" s="12">
        <v>0</v>
      </c>
      <c r="K107" s="12">
        <f t="shared" si="16"/>
        <v>0</v>
      </c>
      <c r="L107" s="12">
        <f t="shared" si="10"/>
        <v>0</v>
      </c>
      <c r="M107" s="12">
        <v>607</v>
      </c>
      <c r="N107" s="12">
        <f t="shared" si="11"/>
        <v>15232</v>
      </c>
      <c r="O107" s="12">
        <f>VLOOKUP(B107,[1]Calculation!$B$4:$V$169,21,FALSE)</f>
        <v>0</v>
      </c>
      <c r="P107" s="12">
        <v>0</v>
      </c>
      <c r="Q107" s="12">
        <v>0</v>
      </c>
      <c r="R107" s="12">
        <f t="shared" si="12"/>
        <v>0</v>
      </c>
      <c r="S107" s="12">
        <f t="shared" si="13"/>
        <v>0</v>
      </c>
      <c r="T107" s="12">
        <f t="shared" si="14"/>
        <v>0</v>
      </c>
      <c r="U107" s="12">
        <f t="shared" si="15"/>
        <v>15232</v>
      </c>
    </row>
    <row r="108" spans="1:21">
      <c r="A108" s="12">
        <v>106</v>
      </c>
      <c r="B108" s="31">
        <v>969</v>
      </c>
      <c r="C108" s="13" t="s">
        <v>926</v>
      </c>
      <c r="D108" s="14">
        <v>1</v>
      </c>
      <c r="E108" s="14">
        <v>1</v>
      </c>
      <c r="F108" s="14">
        <v>0</v>
      </c>
      <c r="G108" s="14">
        <v>0</v>
      </c>
      <c r="H108" s="12" t="s">
        <v>978</v>
      </c>
      <c r="I108" s="12">
        <f t="shared" si="18"/>
        <v>50</v>
      </c>
      <c r="J108" s="12">
        <v>0</v>
      </c>
      <c r="K108" s="12">
        <f t="shared" si="16"/>
        <v>0</v>
      </c>
      <c r="L108" s="12">
        <f t="shared" si="10"/>
        <v>0</v>
      </c>
      <c r="M108" s="12">
        <v>0</v>
      </c>
      <c r="N108" s="12">
        <f t="shared" si="11"/>
        <v>50</v>
      </c>
      <c r="O108" s="12">
        <f>VLOOKUP(B108,[1]Calculation!$B$4:$V$169,21,FALSE)</f>
        <v>0</v>
      </c>
      <c r="P108" s="12">
        <v>0</v>
      </c>
      <c r="Q108" s="12">
        <v>0</v>
      </c>
      <c r="R108" s="12">
        <f t="shared" si="12"/>
        <v>0</v>
      </c>
      <c r="S108" s="12">
        <f t="shared" si="13"/>
        <v>0</v>
      </c>
      <c r="T108" s="12">
        <f t="shared" si="14"/>
        <v>0</v>
      </c>
      <c r="U108" s="12">
        <f t="shared" si="15"/>
        <v>50</v>
      </c>
    </row>
    <row r="109" spans="1:21">
      <c r="A109" s="12">
        <v>107</v>
      </c>
      <c r="B109" s="31">
        <v>660</v>
      </c>
      <c r="C109" s="13" t="s">
        <v>647</v>
      </c>
      <c r="D109" s="14">
        <v>12</v>
      </c>
      <c r="E109" s="14">
        <v>0</v>
      </c>
      <c r="F109" s="14">
        <v>12</v>
      </c>
      <c r="G109" s="14">
        <v>212</v>
      </c>
      <c r="H109" s="12" t="s">
        <v>978</v>
      </c>
      <c r="I109" s="12">
        <f t="shared" si="18"/>
        <v>6200</v>
      </c>
      <c r="J109" s="12">
        <v>0</v>
      </c>
      <c r="K109" s="12">
        <f t="shared" si="16"/>
        <v>0</v>
      </c>
      <c r="L109" s="12">
        <f t="shared" si="10"/>
        <v>0</v>
      </c>
      <c r="M109" s="12">
        <v>1300</v>
      </c>
      <c r="N109" s="12">
        <f t="shared" si="11"/>
        <v>7500</v>
      </c>
      <c r="O109" s="12">
        <f>VLOOKUP(B109,[1]Calculation!$B$4:$V$169,21,FALSE)</f>
        <v>0</v>
      </c>
      <c r="P109" s="12">
        <v>0</v>
      </c>
      <c r="Q109" s="12">
        <v>0</v>
      </c>
      <c r="R109" s="12">
        <f t="shared" si="12"/>
        <v>0</v>
      </c>
      <c r="S109" s="12">
        <f t="shared" si="13"/>
        <v>0</v>
      </c>
      <c r="T109" s="12">
        <f t="shared" si="14"/>
        <v>0</v>
      </c>
      <c r="U109" s="12">
        <f t="shared" si="15"/>
        <v>7500</v>
      </c>
    </row>
    <row r="110" spans="1:21">
      <c r="A110" s="12">
        <v>108</v>
      </c>
      <c r="B110" s="31">
        <v>653</v>
      </c>
      <c r="C110" s="13" t="s">
        <v>604</v>
      </c>
      <c r="D110" s="14">
        <v>853</v>
      </c>
      <c r="E110" s="14">
        <v>0</v>
      </c>
      <c r="F110" s="14">
        <v>133</v>
      </c>
      <c r="G110" s="14">
        <v>1424</v>
      </c>
      <c r="H110" s="12" t="s">
        <v>978</v>
      </c>
      <c r="I110" s="12">
        <f t="shared" si="18"/>
        <v>81575</v>
      </c>
      <c r="J110" s="12">
        <v>0</v>
      </c>
      <c r="K110" s="12">
        <f t="shared" si="16"/>
        <v>0</v>
      </c>
      <c r="L110" s="12">
        <f t="shared" si="10"/>
        <v>0</v>
      </c>
      <c r="M110" s="12">
        <v>2902</v>
      </c>
      <c r="N110" s="12">
        <f t="shared" si="11"/>
        <v>84477</v>
      </c>
      <c r="O110" s="12">
        <f>VLOOKUP(B110,[1]Calculation!$B$4:$V$169,21,FALSE)</f>
        <v>0</v>
      </c>
      <c r="P110" s="12">
        <v>2550000</v>
      </c>
      <c r="Q110" s="12">
        <v>8158</v>
      </c>
      <c r="R110" s="12">
        <f t="shared" si="12"/>
        <v>8158</v>
      </c>
      <c r="S110" s="12">
        <f t="shared" si="13"/>
        <v>8158</v>
      </c>
      <c r="T110" s="12">
        <f t="shared" si="14"/>
        <v>0</v>
      </c>
      <c r="U110" s="12">
        <f t="shared" si="15"/>
        <v>76319</v>
      </c>
    </row>
    <row r="111" spans="1:21">
      <c r="A111" s="12">
        <v>109</v>
      </c>
      <c r="B111" s="31">
        <v>642</v>
      </c>
      <c r="C111" s="13" t="s">
        <v>584</v>
      </c>
      <c r="D111" s="14">
        <v>0</v>
      </c>
      <c r="E111" s="14">
        <v>0</v>
      </c>
      <c r="F111" s="14">
        <v>0</v>
      </c>
      <c r="G111" s="14">
        <v>31</v>
      </c>
      <c r="H111" s="12" t="s">
        <v>978</v>
      </c>
      <c r="I111" s="12">
        <f t="shared" si="18"/>
        <v>775</v>
      </c>
      <c r="J111" s="12">
        <v>0</v>
      </c>
      <c r="K111" s="12">
        <f t="shared" si="16"/>
        <v>0</v>
      </c>
      <c r="L111" s="12">
        <f t="shared" si="10"/>
        <v>0</v>
      </c>
      <c r="M111" s="12">
        <v>200</v>
      </c>
      <c r="N111" s="12">
        <f t="shared" si="11"/>
        <v>975</v>
      </c>
      <c r="O111" s="12">
        <f>VLOOKUP(B111,[1]Calculation!$B$4:$V$169,21,FALSE)</f>
        <v>0</v>
      </c>
      <c r="P111" s="12">
        <v>0</v>
      </c>
      <c r="Q111" s="12">
        <v>0</v>
      </c>
      <c r="R111" s="12">
        <f t="shared" si="12"/>
        <v>0</v>
      </c>
      <c r="S111" s="12">
        <f t="shared" si="13"/>
        <v>0</v>
      </c>
      <c r="T111" s="12">
        <f t="shared" si="14"/>
        <v>0</v>
      </c>
      <c r="U111" s="12">
        <f t="shared" si="15"/>
        <v>975</v>
      </c>
    </row>
    <row r="112" spans="1:21">
      <c r="A112" s="12">
        <v>110</v>
      </c>
      <c r="B112" s="31">
        <v>116</v>
      </c>
      <c r="C112" s="13" t="s">
        <v>471</v>
      </c>
      <c r="D112" s="14">
        <v>16</v>
      </c>
      <c r="E112" s="14">
        <v>0</v>
      </c>
      <c r="F112" s="14">
        <v>12</v>
      </c>
      <c r="G112" s="14">
        <v>306</v>
      </c>
      <c r="H112" s="12" t="s">
        <v>978</v>
      </c>
      <c r="I112" s="12">
        <f t="shared" si="18"/>
        <v>8750</v>
      </c>
      <c r="J112" s="12">
        <v>0</v>
      </c>
      <c r="K112" s="12">
        <f t="shared" si="16"/>
        <v>0</v>
      </c>
      <c r="L112" s="12">
        <f t="shared" si="10"/>
        <v>0</v>
      </c>
      <c r="M112" s="12">
        <v>0</v>
      </c>
      <c r="N112" s="12">
        <f t="shared" si="11"/>
        <v>8750</v>
      </c>
      <c r="O112" s="12">
        <f>VLOOKUP(B112,[1]Calculation!$B$4:$V$169,21,FALSE)</f>
        <v>0</v>
      </c>
      <c r="P112" s="12">
        <v>0</v>
      </c>
      <c r="Q112" s="12">
        <v>0</v>
      </c>
      <c r="R112" s="12">
        <f t="shared" si="12"/>
        <v>0</v>
      </c>
      <c r="S112" s="12">
        <f t="shared" si="13"/>
        <v>0</v>
      </c>
      <c r="T112" s="12">
        <f t="shared" si="14"/>
        <v>0</v>
      </c>
      <c r="U112" s="12">
        <f t="shared" si="15"/>
        <v>8750</v>
      </c>
    </row>
    <row r="113" spans="1:21">
      <c r="A113" s="12">
        <v>111</v>
      </c>
      <c r="B113" s="31">
        <v>169</v>
      </c>
      <c r="C113" s="13" t="s">
        <v>527</v>
      </c>
      <c r="D113" s="14">
        <v>587</v>
      </c>
      <c r="E113" s="14">
        <v>0</v>
      </c>
      <c r="F113" s="14">
        <v>139</v>
      </c>
      <c r="G113" s="14">
        <v>1877</v>
      </c>
      <c r="H113" s="12" t="s">
        <v>978</v>
      </c>
      <c r="I113" s="12">
        <f t="shared" si="18"/>
        <v>79750</v>
      </c>
      <c r="J113" s="12">
        <v>0</v>
      </c>
      <c r="K113" s="12">
        <f t="shared" si="16"/>
        <v>0</v>
      </c>
      <c r="L113" s="12">
        <f t="shared" si="10"/>
        <v>0</v>
      </c>
      <c r="M113" s="12">
        <v>5692</v>
      </c>
      <c r="N113" s="12">
        <f t="shared" si="11"/>
        <v>85442</v>
      </c>
      <c r="O113" s="12">
        <f>VLOOKUP(B113,[1]Calculation!$B$4:$V$169,21,FALSE)</f>
        <v>0</v>
      </c>
      <c r="P113" s="12">
        <v>0</v>
      </c>
      <c r="Q113" s="12">
        <v>0</v>
      </c>
      <c r="R113" s="12">
        <f t="shared" si="12"/>
        <v>0</v>
      </c>
      <c r="S113" s="12">
        <f t="shared" si="13"/>
        <v>0</v>
      </c>
      <c r="T113" s="12">
        <f t="shared" si="14"/>
        <v>0</v>
      </c>
      <c r="U113" s="12">
        <f t="shared" si="15"/>
        <v>85442</v>
      </c>
    </row>
    <row r="114" spans="1:21">
      <c r="A114" s="12">
        <v>112</v>
      </c>
      <c r="B114" s="31">
        <v>514</v>
      </c>
      <c r="C114" s="13" t="s">
        <v>892</v>
      </c>
      <c r="D114" s="14">
        <v>3</v>
      </c>
      <c r="E114" s="14">
        <v>0</v>
      </c>
      <c r="F114" s="14">
        <v>0</v>
      </c>
      <c r="G114" s="14">
        <v>1</v>
      </c>
      <c r="H114" s="12" t="s">
        <v>978</v>
      </c>
      <c r="I114" s="12">
        <f t="shared" si="18"/>
        <v>175</v>
      </c>
      <c r="J114" s="12">
        <v>0</v>
      </c>
      <c r="K114" s="12">
        <f t="shared" si="16"/>
        <v>0</v>
      </c>
      <c r="L114" s="12">
        <f t="shared" si="10"/>
        <v>0</v>
      </c>
      <c r="M114" s="12">
        <v>0</v>
      </c>
      <c r="N114" s="12">
        <f t="shared" si="11"/>
        <v>175</v>
      </c>
      <c r="O114" s="12">
        <f>VLOOKUP(B114,[1]Calculation!$B$4:$V$169,21,FALSE)</f>
        <v>0</v>
      </c>
      <c r="P114" s="12">
        <v>0</v>
      </c>
      <c r="Q114" s="12">
        <v>0</v>
      </c>
      <c r="R114" s="12">
        <f t="shared" si="12"/>
        <v>0</v>
      </c>
      <c r="S114" s="12">
        <f t="shared" si="13"/>
        <v>0</v>
      </c>
      <c r="T114" s="12">
        <f t="shared" si="14"/>
        <v>0</v>
      </c>
      <c r="U114" s="12">
        <f t="shared" si="15"/>
        <v>175</v>
      </c>
    </row>
    <row r="115" spans="1:21">
      <c r="A115" s="12">
        <v>113</v>
      </c>
      <c r="B115" s="31">
        <v>871</v>
      </c>
      <c r="C115" s="13" t="s">
        <v>920</v>
      </c>
      <c r="D115" s="14">
        <v>574</v>
      </c>
      <c r="E115" s="14">
        <v>0</v>
      </c>
      <c r="F115" s="14">
        <v>22</v>
      </c>
      <c r="G115" s="14">
        <v>289</v>
      </c>
      <c r="H115" s="12" t="s">
        <v>978</v>
      </c>
      <c r="I115" s="12">
        <f t="shared" si="18"/>
        <v>36475</v>
      </c>
      <c r="J115" s="12">
        <v>0</v>
      </c>
      <c r="K115" s="12">
        <f t="shared" si="16"/>
        <v>0</v>
      </c>
      <c r="L115" s="12">
        <f t="shared" si="10"/>
        <v>0</v>
      </c>
      <c r="M115" s="12">
        <v>900</v>
      </c>
      <c r="N115" s="12">
        <f t="shared" si="11"/>
        <v>37375</v>
      </c>
      <c r="O115" s="12">
        <f>VLOOKUP(B115,[1]Calculation!$B$4:$V$169,21,FALSE)</f>
        <v>0</v>
      </c>
      <c r="P115" s="12">
        <v>0</v>
      </c>
      <c r="Q115" s="12">
        <v>0</v>
      </c>
      <c r="R115" s="12">
        <f t="shared" si="12"/>
        <v>0</v>
      </c>
      <c r="S115" s="12">
        <f t="shared" si="13"/>
        <v>0</v>
      </c>
      <c r="T115" s="12">
        <f t="shared" si="14"/>
        <v>0</v>
      </c>
      <c r="U115" s="12">
        <f t="shared" si="15"/>
        <v>37375</v>
      </c>
    </row>
    <row r="116" spans="1:21">
      <c r="A116" s="12">
        <v>114</v>
      </c>
      <c r="B116" s="31">
        <v>873</v>
      </c>
      <c r="C116" s="13" t="s">
        <v>711</v>
      </c>
      <c r="D116" s="14">
        <v>0</v>
      </c>
      <c r="E116" s="14">
        <v>0</v>
      </c>
      <c r="F116" s="14">
        <v>0</v>
      </c>
      <c r="G116" s="14">
        <v>9</v>
      </c>
      <c r="H116" s="12" t="s">
        <v>978</v>
      </c>
      <c r="I116" s="12">
        <f t="shared" si="18"/>
        <v>225</v>
      </c>
      <c r="J116" s="12">
        <v>0</v>
      </c>
      <c r="K116" s="12">
        <f t="shared" si="16"/>
        <v>0</v>
      </c>
      <c r="L116" s="12">
        <f t="shared" si="10"/>
        <v>0</v>
      </c>
      <c r="M116" s="12">
        <v>360</v>
      </c>
      <c r="N116" s="12">
        <f t="shared" si="11"/>
        <v>585</v>
      </c>
      <c r="O116" s="12">
        <f>VLOOKUP(B116,[1]Calculation!$B$4:$V$169,21,FALSE)</f>
        <v>0</v>
      </c>
      <c r="P116" s="12">
        <v>0</v>
      </c>
      <c r="Q116" s="12">
        <v>0</v>
      </c>
      <c r="R116" s="12">
        <f t="shared" si="12"/>
        <v>0</v>
      </c>
      <c r="S116" s="12">
        <f t="shared" si="13"/>
        <v>0</v>
      </c>
      <c r="T116" s="12">
        <f t="shared" si="14"/>
        <v>0</v>
      </c>
      <c r="U116" s="12">
        <f t="shared" si="15"/>
        <v>585</v>
      </c>
    </row>
    <row r="117" spans="1:21">
      <c r="A117" s="12">
        <v>115</v>
      </c>
      <c r="B117" s="31">
        <v>643</v>
      </c>
      <c r="C117" s="13" t="s">
        <v>585</v>
      </c>
      <c r="D117" s="14">
        <v>1</v>
      </c>
      <c r="E117" s="14">
        <v>0</v>
      </c>
      <c r="F117" s="14">
        <v>7</v>
      </c>
      <c r="G117" s="14">
        <v>37</v>
      </c>
      <c r="H117" s="12" t="s">
        <v>978</v>
      </c>
      <c r="I117" s="12">
        <f t="shared" si="18"/>
        <v>1150</v>
      </c>
      <c r="J117" s="12">
        <v>0</v>
      </c>
      <c r="K117" s="12">
        <f t="shared" si="16"/>
        <v>0</v>
      </c>
      <c r="L117" s="12">
        <f t="shared" si="10"/>
        <v>0</v>
      </c>
      <c r="M117" s="12">
        <v>113</v>
      </c>
      <c r="N117" s="12">
        <f t="shared" si="11"/>
        <v>1263</v>
      </c>
      <c r="O117" s="12">
        <f>VLOOKUP(B117,[1]Calculation!$B$4:$V$169,21,FALSE)</f>
        <v>0</v>
      </c>
      <c r="P117" s="12">
        <v>0</v>
      </c>
      <c r="Q117" s="12">
        <v>0</v>
      </c>
      <c r="R117" s="12">
        <f t="shared" si="12"/>
        <v>0</v>
      </c>
      <c r="S117" s="12">
        <f t="shared" si="13"/>
        <v>0</v>
      </c>
      <c r="T117" s="12">
        <f t="shared" si="14"/>
        <v>0</v>
      </c>
      <c r="U117" s="12">
        <f t="shared" si="15"/>
        <v>1263</v>
      </c>
    </row>
    <row r="118" spans="1:21">
      <c r="A118" s="12">
        <v>116</v>
      </c>
      <c r="B118" s="31">
        <v>213</v>
      </c>
      <c r="C118" s="13" t="s">
        <v>549</v>
      </c>
      <c r="D118" s="14">
        <v>19</v>
      </c>
      <c r="E118" s="14">
        <v>0</v>
      </c>
      <c r="F118" s="14">
        <v>2</v>
      </c>
      <c r="G118" s="14">
        <v>82</v>
      </c>
      <c r="H118" s="12" t="s">
        <v>978</v>
      </c>
      <c r="I118" s="12">
        <f t="shared" si="18"/>
        <v>3050</v>
      </c>
      <c r="J118" s="12">
        <v>0</v>
      </c>
      <c r="K118" s="12">
        <f t="shared" si="16"/>
        <v>0</v>
      </c>
      <c r="L118" s="12">
        <f t="shared" si="10"/>
        <v>0</v>
      </c>
      <c r="M118" s="12">
        <v>22</v>
      </c>
      <c r="N118" s="12">
        <f t="shared" si="11"/>
        <v>3072</v>
      </c>
      <c r="O118" s="12">
        <f>VLOOKUP(B118,[1]Calculation!$B$4:$V$169,21,FALSE)</f>
        <v>0</v>
      </c>
      <c r="P118" s="12">
        <v>0</v>
      </c>
      <c r="Q118" s="12">
        <v>0</v>
      </c>
      <c r="R118" s="12">
        <f t="shared" si="12"/>
        <v>0</v>
      </c>
      <c r="S118" s="12">
        <f t="shared" si="13"/>
        <v>0</v>
      </c>
      <c r="T118" s="12">
        <f t="shared" si="14"/>
        <v>0</v>
      </c>
      <c r="U118" s="12">
        <f t="shared" si="15"/>
        <v>3072</v>
      </c>
    </row>
    <row r="119" spans="1:21">
      <c r="A119" s="12">
        <v>117</v>
      </c>
      <c r="B119" s="31">
        <v>654</v>
      </c>
      <c r="C119" s="13" t="s">
        <v>606</v>
      </c>
      <c r="D119" s="14">
        <v>536</v>
      </c>
      <c r="E119" s="14">
        <v>0</v>
      </c>
      <c r="F119" s="14">
        <v>533</v>
      </c>
      <c r="G119" s="14">
        <v>8234</v>
      </c>
      <c r="H119" s="12" t="s">
        <v>978</v>
      </c>
      <c r="I119" s="12">
        <f t="shared" si="18"/>
        <v>245975</v>
      </c>
      <c r="J119" s="12">
        <v>0</v>
      </c>
      <c r="K119" s="12">
        <f t="shared" si="16"/>
        <v>0</v>
      </c>
      <c r="L119" s="12">
        <f t="shared" si="10"/>
        <v>0</v>
      </c>
      <c r="M119" s="12">
        <v>39645</v>
      </c>
      <c r="N119" s="12">
        <f t="shared" si="11"/>
        <v>285620</v>
      </c>
      <c r="O119" s="12">
        <f>VLOOKUP(B119,[1]Calculation!$B$4:$V$169,21,FALSE)</f>
        <v>0</v>
      </c>
      <c r="P119" s="12">
        <v>0</v>
      </c>
      <c r="Q119" s="12">
        <v>0</v>
      </c>
      <c r="R119" s="12">
        <f t="shared" si="12"/>
        <v>0</v>
      </c>
      <c r="S119" s="12">
        <f t="shared" si="13"/>
        <v>0</v>
      </c>
      <c r="T119" s="12">
        <f t="shared" si="14"/>
        <v>0</v>
      </c>
      <c r="U119" s="12">
        <f t="shared" si="15"/>
        <v>285620</v>
      </c>
    </row>
    <row r="120" spans="1:21">
      <c r="A120" s="12">
        <v>118</v>
      </c>
      <c r="B120" s="31">
        <v>985</v>
      </c>
      <c r="C120" s="13" t="s">
        <v>725</v>
      </c>
      <c r="D120" s="14">
        <v>555</v>
      </c>
      <c r="E120" s="14">
        <v>0</v>
      </c>
      <c r="F120" s="14">
        <v>24</v>
      </c>
      <c r="G120" s="14">
        <v>93</v>
      </c>
      <c r="H120" s="12" t="s">
        <v>978</v>
      </c>
      <c r="I120" s="12">
        <f t="shared" si="18"/>
        <v>30675</v>
      </c>
      <c r="J120" s="12">
        <v>0</v>
      </c>
      <c r="K120" s="12">
        <f t="shared" si="16"/>
        <v>0</v>
      </c>
      <c r="L120" s="12">
        <f t="shared" si="10"/>
        <v>0</v>
      </c>
      <c r="M120" s="12">
        <v>90</v>
      </c>
      <c r="N120" s="12">
        <f t="shared" si="11"/>
        <v>30765</v>
      </c>
      <c r="O120" s="12">
        <f>VLOOKUP(B120,[1]Calculation!$B$4:$V$169,21,FALSE)</f>
        <v>0</v>
      </c>
      <c r="P120" s="12">
        <v>0</v>
      </c>
      <c r="Q120" s="12">
        <v>0</v>
      </c>
      <c r="R120" s="12">
        <f t="shared" si="12"/>
        <v>0</v>
      </c>
      <c r="S120" s="12">
        <f t="shared" si="13"/>
        <v>0</v>
      </c>
      <c r="T120" s="12">
        <f t="shared" si="14"/>
        <v>0</v>
      </c>
      <c r="U120" s="12">
        <f t="shared" si="15"/>
        <v>30765</v>
      </c>
    </row>
    <row r="121" spans="1:21">
      <c r="A121" s="12">
        <v>119</v>
      </c>
      <c r="B121" s="31">
        <v>984</v>
      </c>
      <c r="C121" s="13" t="s">
        <v>723</v>
      </c>
      <c r="D121" s="14">
        <v>2</v>
      </c>
      <c r="E121" s="14">
        <v>0</v>
      </c>
      <c r="F121" s="14">
        <v>1</v>
      </c>
      <c r="G121" s="14">
        <v>18</v>
      </c>
      <c r="H121" s="12" t="s">
        <v>978</v>
      </c>
      <c r="I121" s="12">
        <f t="shared" si="18"/>
        <v>575</v>
      </c>
      <c r="J121" s="12">
        <v>0</v>
      </c>
      <c r="K121" s="12">
        <f t="shared" si="16"/>
        <v>0</v>
      </c>
      <c r="L121" s="12">
        <f t="shared" si="10"/>
        <v>0</v>
      </c>
      <c r="M121" s="12">
        <v>90</v>
      </c>
      <c r="N121" s="12">
        <f t="shared" si="11"/>
        <v>665</v>
      </c>
      <c r="O121" s="12">
        <f>VLOOKUP(B121,[1]Calculation!$B$4:$V$169,21,FALSE)</f>
        <v>0</v>
      </c>
      <c r="P121" s="12">
        <v>0</v>
      </c>
      <c r="Q121" s="12">
        <v>0</v>
      </c>
      <c r="R121" s="12">
        <f t="shared" si="12"/>
        <v>0</v>
      </c>
      <c r="S121" s="12">
        <f t="shared" si="13"/>
        <v>0</v>
      </c>
      <c r="T121" s="12">
        <f t="shared" si="14"/>
        <v>0</v>
      </c>
      <c r="U121" s="12">
        <f t="shared" si="15"/>
        <v>665</v>
      </c>
    </row>
    <row r="122" spans="1:21">
      <c r="A122" s="12">
        <v>120</v>
      </c>
      <c r="B122" s="31">
        <v>658</v>
      </c>
      <c r="C122" s="13" t="s">
        <v>640</v>
      </c>
      <c r="D122" s="14">
        <v>91</v>
      </c>
      <c r="E122" s="14">
        <v>0</v>
      </c>
      <c r="F122" s="14">
        <v>122</v>
      </c>
      <c r="G122" s="14">
        <v>1617</v>
      </c>
      <c r="H122" s="12" t="s">
        <v>978</v>
      </c>
      <c r="I122" s="12">
        <f t="shared" si="18"/>
        <v>48025</v>
      </c>
      <c r="J122" s="12">
        <v>0</v>
      </c>
      <c r="K122" s="12">
        <f t="shared" si="16"/>
        <v>0</v>
      </c>
      <c r="L122" s="12">
        <f t="shared" si="10"/>
        <v>0</v>
      </c>
      <c r="M122" s="12">
        <v>10508</v>
      </c>
      <c r="N122" s="12">
        <f t="shared" si="11"/>
        <v>58533</v>
      </c>
      <c r="O122" s="12">
        <f>VLOOKUP(B122,[1]Calculation!$B$4:$V$169,21,FALSE)</f>
        <v>0</v>
      </c>
      <c r="P122" s="12">
        <v>150000</v>
      </c>
      <c r="Q122" s="12">
        <v>4803</v>
      </c>
      <c r="R122" s="12">
        <f t="shared" si="12"/>
        <v>4803</v>
      </c>
      <c r="S122" s="12">
        <f t="shared" si="13"/>
        <v>4803</v>
      </c>
      <c r="T122" s="12">
        <f t="shared" si="14"/>
        <v>0</v>
      </c>
      <c r="U122" s="12">
        <f t="shared" si="15"/>
        <v>53730</v>
      </c>
    </row>
    <row r="123" spans="1:21">
      <c r="A123" s="12">
        <v>121</v>
      </c>
      <c r="B123" s="31">
        <v>208</v>
      </c>
      <c r="C123" s="13" t="s">
        <v>528</v>
      </c>
      <c r="D123" s="14">
        <v>115</v>
      </c>
      <c r="E123" s="14">
        <v>1</v>
      </c>
      <c r="F123" s="14">
        <v>39</v>
      </c>
      <c r="G123" s="14">
        <v>2411</v>
      </c>
      <c r="H123" s="12" t="s">
        <v>978</v>
      </c>
      <c r="I123" s="12">
        <f t="shared" si="18"/>
        <v>67000</v>
      </c>
      <c r="J123" s="12">
        <v>0</v>
      </c>
      <c r="K123" s="12">
        <f t="shared" si="16"/>
        <v>0</v>
      </c>
      <c r="L123" s="12">
        <f t="shared" si="10"/>
        <v>0</v>
      </c>
      <c r="M123" s="12">
        <v>1600</v>
      </c>
      <c r="N123" s="12">
        <f t="shared" si="11"/>
        <v>68600</v>
      </c>
      <c r="O123" s="12">
        <f>VLOOKUP(B123,[1]Calculation!$B$4:$V$169,21,FALSE)</f>
        <v>0</v>
      </c>
      <c r="P123" s="12">
        <v>0</v>
      </c>
      <c r="Q123" s="12">
        <v>0</v>
      </c>
      <c r="R123" s="12">
        <f t="shared" si="12"/>
        <v>0</v>
      </c>
      <c r="S123" s="12">
        <f t="shared" si="13"/>
        <v>0</v>
      </c>
      <c r="T123" s="12">
        <f t="shared" si="14"/>
        <v>0</v>
      </c>
      <c r="U123" s="12">
        <f t="shared" si="15"/>
        <v>68600</v>
      </c>
    </row>
    <row r="124" spans="1:21">
      <c r="A124" s="12">
        <v>122</v>
      </c>
      <c r="B124" s="31">
        <v>644</v>
      </c>
      <c r="C124" s="13" t="s">
        <v>586</v>
      </c>
      <c r="D124" s="14">
        <v>2</v>
      </c>
      <c r="E124" s="14">
        <v>0</v>
      </c>
      <c r="F124" s="14">
        <v>2</v>
      </c>
      <c r="G124" s="14">
        <v>47</v>
      </c>
      <c r="H124" s="12" t="s">
        <v>978</v>
      </c>
      <c r="I124" s="12">
        <f t="shared" ref="I124:I142" si="19">(D124*50)+(F124*25+G124*25)</f>
        <v>1325</v>
      </c>
      <c r="J124" s="12">
        <v>0</v>
      </c>
      <c r="K124" s="12">
        <f t="shared" si="16"/>
        <v>0</v>
      </c>
      <c r="L124" s="12">
        <f t="shared" si="10"/>
        <v>0</v>
      </c>
      <c r="M124" s="12">
        <v>100</v>
      </c>
      <c r="N124" s="12">
        <f t="shared" si="11"/>
        <v>1425</v>
      </c>
      <c r="O124" s="12">
        <f>VLOOKUP(B124,[1]Calculation!$B$4:$V$169,21,FALSE)</f>
        <v>0</v>
      </c>
      <c r="P124" s="12">
        <v>0</v>
      </c>
      <c r="Q124" s="12">
        <v>0</v>
      </c>
      <c r="R124" s="12">
        <f t="shared" si="12"/>
        <v>0</v>
      </c>
      <c r="S124" s="12">
        <f t="shared" si="13"/>
        <v>0</v>
      </c>
      <c r="T124" s="12">
        <f t="shared" si="14"/>
        <v>0</v>
      </c>
      <c r="U124" s="12">
        <f t="shared" si="15"/>
        <v>1425</v>
      </c>
    </row>
    <row r="125" spans="1:21">
      <c r="A125" s="12">
        <v>123</v>
      </c>
      <c r="B125" s="31">
        <v>641</v>
      </c>
      <c r="C125" s="13" t="s">
        <v>582</v>
      </c>
      <c r="D125" s="14">
        <v>1</v>
      </c>
      <c r="E125" s="14">
        <v>0</v>
      </c>
      <c r="F125" s="14">
        <v>6</v>
      </c>
      <c r="G125" s="14">
        <v>17</v>
      </c>
      <c r="H125" s="12" t="s">
        <v>978</v>
      </c>
      <c r="I125" s="12">
        <f t="shared" si="19"/>
        <v>625</v>
      </c>
      <c r="J125" s="12">
        <v>0</v>
      </c>
      <c r="K125" s="12">
        <f t="shared" si="16"/>
        <v>0</v>
      </c>
      <c r="L125" s="12">
        <f t="shared" si="10"/>
        <v>0</v>
      </c>
      <c r="M125" s="12">
        <v>157</v>
      </c>
      <c r="N125" s="12">
        <f t="shared" si="11"/>
        <v>782</v>
      </c>
      <c r="O125" s="12">
        <f>VLOOKUP(B125,[1]Calculation!$B$4:$V$169,21,FALSE)</f>
        <v>0</v>
      </c>
      <c r="P125" s="12">
        <v>0</v>
      </c>
      <c r="Q125" s="12">
        <v>0</v>
      </c>
      <c r="R125" s="12">
        <f t="shared" si="12"/>
        <v>0</v>
      </c>
      <c r="S125" s="12">
        <f t="shared" si="13"/>
        <v>0</v>
      </c>
      <c r="T125" s="12">
        <f t="shared" si="14"/>
        <v>0</v>
      </c>
      <c r="U125" s="12">
        <f t="shared" si="15"/>
        <v>782</v>
      </c>
    </row>
    <row r="126" spans="1:21">
      <c r="A126" s="12">
        <v>124</v>
      </c>
      <c r="B126" s="31">
        <v>620</v>
      </c>
      <c r="C126" s="13" t="s">
        <v>560</v>
      </c>
      <c r="D126" s="14">
        <v>8</v>
      </c>
      <c r="E126" s="14">
        <v>0</v>
      </c>
      <c r="F126" s="14">
        <v>6</v>
      </c>
      <c r="G126" s="14">
        <v>189</v>
      </c>
      <c r="H126" s="12" t="s">
        <v>978</v>
      </c>
      <c r="I126" s="12">
        <f t="shared" si="19"/>
        <v>5275</v>
      </c>
      <c r="J126" s="12">
        <v>0</v>
      </c>
      <c r="K126" s="12">
        <f t="shared" si="16"/>
        <v>0</v>
      </c>
      <c r="L126" s="12">
        <f t="shared" si="10"/>
        <v>0</v>
      </c>
      <c r="M126" s="12">
        <v>2790</v>
      </c>
      <c r="N126" s="12">
        <f t="shared" si="11"/>
        <v>8065</v>
      </c>
      <c r="O126" s="12">
        <f>VLOOKUP(B126,[1]Calculation!$B$4:$V$169,21,FALSE)</f>
        <v>0</v>
      </c>
      <c r="P126" s="12">
        <v>0</v>
      </c>
      <c r="Q126" s="12">
        <v>0</v>
      </c>
      <c r="R126" s="12">
        <f t="shared" si="12"/>
        <v>0</v>
      </c>
      <c r="S126" s="12">
        <f t="shared" si="13"/>
        <v>0</v>
      </c>
      <c r="T126" s="12">
        <f t="shared" si="14"/>
        <v>0</v>
      </c>
      <c r="U126" s="12">
        <f t="shared" si="15"/>
        <v>8065</v>
      </c>
    </row>
    <row r="127" spans="1:21">
      <c r="A127" s="12">
        <v>125</v>
      </c>
      <c r="B127" s="31">
        <v>696</v>
      </c>
      <c r="C127" s="13" t="s">
        <v>659</v>
      </c>
      <c r="D127" s="14">
        <v>28</v>
      </c>
      <c r="E127" s="14">
        <v>0</v>
      </c>
      <c r="F127" s="14">
        <v>4</v>
      </c>
      <c r="G127" s="14">
        <v>80</v>
      </c>
      <c r="H127" s="12" t="s">
        <v>978</v>
      </c>
      <c r="I127" s="12">
        <f t="shared" si="19"/>
        <v>3500</v>
      </c>
      <c r="J127" s="12">
        <v>0</v>
      </c>
      <c r="K127" s="12">
        <f t="shared" si="16"/>
        <v>0</v>
      </c>
      <c r="L127" s="12">
        <f t="shared" si="10"/>
        <v>0</v>
      </c>
      <c r="M127" s="12">
        <v>500</v>
      </c>
      <c r="N127" s="12">
        <f t="shared" si="11"/>
        <v>4000</v>
      </c>
      <c r="O127" s="12">
        <f>VLOOKUP(B127,[1]Calculation!$B$4:$V$169,21,FALSE)</f>
        <v>0</v>
      </c>
      <c r="P127" s="12">
        <v>0</v>
      </c>
      <c r="Q127" s="12">
        <v>0</v>
      </c>
      <c r="R127" s="12">
        <f t="shared" si="12"/>
        <v>0</v>
      </c>
      <c r="S127" s="12">
        <f t="shared" si="13"/>
        <v>0</v>
      </c>
      <c r="T127" s="12">
        <f t="shared" si="14"/>
        <v>0</v>
      </c>
      <c r="U127" s="12">
        <f t="shared" si="15"/>
        <v>4000</v>
      </c>
    </row>
    <row r="128" spans="1:21">
      <c r="A128" s="12">
        <v>126</v>
      </c>
      <c r="B128" s="31">
        <v>656</v>
      </c>
      <c r="C128" s="13" t="s">
        <v>635</v>
      </c>
      <c r="D128" s="14">
        <v>148</v>
      </c>
      <c r="E128" s="14">
        <v>0</v>
      </c>
      <c r="F128" s="14">
        <v>43</v>
      </c>
      <c r="G128" s="14">
        <v>602</v>
      </c>
      <c r="H128" s="12" t="s">
        <v>978</v>
      </c>
      <c r="I128" s="12">
        <f t="shared" si="19"/>
        <v>23525</v>
      </c>
      <c r="J128" s="12">
        <v>0</v>
      </c>
      <c r="K128" s="12">
        <f t="shared" si="16"/>
        <v>0</v>
      </c>
      <c r="L128" s="12">
        <f t="shared" si="10"/>
        <v>0</v>
      </c>
      <c r="M128" s="12">
        <v>3442</v>
      </c>
      <c r="N128" s="12">
        <f t="shared" si="11"/>
        <v>26967</v>
      </c>
      <c r="O128" s="12">
        <f>VLOOKUP(B128,[1]Calculation!$B$4:$V$169,21,FALSE)</f>
        <v>0</v>
      </c>
      <c r="P128" s="12">
        <v>0</v>
      </c>
      <c r="Q128" s="12">
        <v>0</v>
      </c>
      <c r="R128" s="12">
        <f t="shared" si="12"/>
        <v>0</v>
      </c>
      <c r="S128" s="12">
        <f t="shared" si="13"/>
        <v>0</v>
      </c>
      <c r="T128" s="12">
        <f t="shared" si="14"/>
        <v>0</v>
      </c>
      <c r="U128" s="12">
        <f t="shared" si="15"/>
        <v>26967</v>
      </c>
    </row>
    <row r="129" spans="1:21">
      <c r="A129" s="12">
        <v>127</v>
      </c>
      <c r="B129" s="31">
        <v>655</v>
      </c>
      <c r="C129" s="13" t="s">
        <v>632</v>
      </c>
      <c r="D129" s="14">
        <v>20</v>
      </c>
      <c r="E129" s="14">
        <v>0</v>
      </c>
      <c r="F129" s="14">
        <v>0</v>
      </c>
      <c r="G129" s="14">
        <v>37</v>
      </c>
      <c r="H129" s="12" t="s">
        <v>978</v>
      </c>
      <c r="I129" s="12">
        <f t="shared" si="19"/>
        <v>1925</v>
      </c>
      <c r="J129" s="12">
        <v>0</v>
      </c>
      <c r="K129" s="12">
        <f t="shared" si="16"/>
        <v>0</v>
      </c>
      <c r="L129" s="12">
        <f t="shared" si="10"/>
        <v>0</v>
      </c>
      <c r="M129" s="12">
        <v>180</v>
      </c>
      <c r="N129" s="12">
        <f t="shared" si="11"/>
        <v>2105</v>
      </c>
      <c r="O129" s="12">
        <f>VLOOKUP(B129,[1]Calculation!$B$4:$V$169,21,FALSE)</f>
        <v>0</v>
      </c>
      <c r="P129" s="12">
        <v>75</v>
      </c>
      <c r="Q129" s="12">
        <v>75</v>
      </c>
      <c r="R129" s="12">
        <f t="shared" si="12"/>
        <v>75</v>
      </c>
      <c r="S129" s="12">
        <f t="shared" si="13"/>
        <v>75</v>
      </c>
      <c r="T129" s="12">
        <f t="shared" si="14"/>
        <v>0</v>
      </c>
      <c r="U129" s="12">
        <f t="shared" si="15"/>
        <v>2030</v>
      </c>
    </row>
    <row r="130" spans="1:21">
      <c r="A130" s="12">
        <v>128</v>
      </c>
      <c r="B130" s="31">
        <v>126</v>
      </c>
      <c r="C130" s="13" t="s">
        <v>477</v>
      </c>
      <c r="D130" s="14">
        <v>0</v>
      </c>
      <c r="E130" s="14">
        <v>0</v>
      </c>
      <c r="F130" s="14">
        <v>0</v>
      </c>
      <c r="G130" s="14">
        <v>17</v>
      </c>
      <c r="H130" s="12" t="s">
        <v>978</v>
      </c>
      <c r="I130" s="12">
        <f t="shared" si="19"/>
        <v>425</v>
      </c>
      <c r="J130" s="12">
        <v>0</v>
      </c>
      <c r="K130" s="12">
        <f t="shared" si="16"/>
        <v>0</v>
      </c>
      <c r="L130" s="12">
        <f t="shared" ref="L130:L143" si="20">J130-K130</f>
        <v>0</v>
      </c>
      <c r="M130" s="12">
        <v>22</v>
      </c>
      <c r="N130" s="12">
        <f t="shared" si="11"/>
        <v>447</v>
      </c>
      <c r="O130" s="12">
        <f>VLOOKUP(B130,[1]Calculation!$B$4:$V$169,21,FALSE)</f>
        <v>0</v>
      </c>
      <c r="P130" s="12">
        <v>0</v>
      </c>
      <c r="Q130" s="12">
        <v>0</v>
      </c>
      <c r="R130" s="12">
        <f t="shared" si="12"/>
        <v>0</v>
      </c>
      <c r="S130" s="12">
        <f t="shared" si="13"/>
        <v>0</v>
      </c>
      <c r="T130" s="12">
        <f t="shared" si="14"/>
        <v>0</v>
      </c>
      <c r="U130" s="12">
        <f t="shared" si="15"/>
        <v>447</v>
      </c>
    </row>
    <row r="131" spans="1:21">
      <c r="A131" s="12">
        <v>129</v>
      </c>
      <c r="B131" s="31">
        <v>125</v>
      </c>
      <c r="C131" s="13" t="s">
        <v>475</v>
      </c>
      <c r="D131" s="14">
        <v>1</v>
      </c>
      <c r="E131" s="14">
        <v>0</v>
      </c>
      <c r="F131" s="14">
        <v>1</v>
      </c>
      <c r="G131" s="14">
        <v>15</v>
      </c>
      <c r="H131" s="12" t="s">
        <v>978</v>
      </c>
      <c r="I131" s="12">
        <f t="shared" si="19"/>
        <v>450</v>
      </c>
      <c r="J131" s="12">
        <v>0</v>
      </c>
      <c r="K131" s="12">
        <f t="shared" si="16"/>
        <v>0</v>
      </c>
      <c r="L131" s="12">
        <f t="shared" si="20"/>
        <v>0</v>
      </c>
      <c r="M131" s="12">
        <v>25</v>
      </c>
      <c r="N131" s="12">
        <f t="shared" si="11"/>
        <v>475</v>
      </c>
      <c r="O131" s="12">
        <f>VLOOKUP(B131,[1]Calculation!$B$4:$V$169,21,FALSE)</f>
        <v>0</v>
      </c>
      <c r="P131" s="12">
        <v>0</v>
      </c>
      <c r="Q131" s="12">
        <v>0</v>
      </c>
      <c r="R131" s="12">
        <f t="shared" si="12"/>
        <v>0</v>
      </c>
      <c r="S131" s="12">
        <f t="shared" si="13"/>
        <v>0</v>
      </c>
      <c r="T131" s="12">
        <f t="shared" si="14"/>
        <v>0</v>
      </c>
      <c r="U131" s="12">
        <f t="shared" si="15"/>
        <v>475</v>
      </c>
    </row>
    <row r="132" spans="1:21">
      <c r="A132" s="12">
        <v>130</v>
      </c>
      <c r="B132" s="31">
        <v>134</v>
      </c>
      <c r="C132" s="13" t="s">
        <v>487</v>
      </c>
      <c r="D132" s="14">
        <v>0</v>
      </c>
      <c r="E132" s="14">
        <v>0</v>
      </c>
      <c r="F132" s="14">
        <v>5</v>
      </c>
      <c r="G132" s="14">
        <v>100</v>
      </c>
      <c r="H132" s="12" t="s">
        <v>978</v>
      </c>
      <c r="I132" s="12">
        <f t="shared" si="19"/>
        <v>2625</v>
      </c>
      <c r="J132" s="12">
        <v>0</v>
      </c>
      <c r="K132" s="12">
        <f t="shared" si="16"/>
        <v>0</v>
      </c>
      <c r="L132" s="12">
        <f t="shared" si="20"/>
        <v>0</v>
      </c>
      <c r="M132" s="12">
        <v>25</v>
      </c>
      <c r="N132" s="12">
        <f t="shared" ref="N132:N143" si="21">I132-K132+M132</f>
        <v>2650</v>
      </c>
      <c r="O132" s="12">
        <f>VLOOKUP(B132,[1]Calculation!$B$4:$V$169,21,FALSE)</f>
        <v>0</v>
      </c>
      <c r="P132" s="12">
        <v>0</v>
      </c>
      <c r="Q132" s="12">
        <v>0</v>
      </c>
      <c r="R132" s="12">
        <f t="shared" ref="R132:R143" si="22">O132+Q132</f>
        <v>0</v>
      </c>
      <c r="S132" s="12">
        <f t="shared" ref="S132:S143" si="23">IF(R132&gt;N132,N132,R132)</f>
        <v>0</v>
      </c>
      <c r="T132" s="12">
        <f t="shared" ref="T132:T143" si="24">R132-S132</f>
        <v>0</v>
      </c>
      <c r="U132" s="12">
        <f t="shared" ref="U132:U143" si="25">N132-S132</f>
        <v>2650</v>
      </c>
    </row>
    <row r="133" spans="1:21">
      <c r="A133" s="12">
        <v>131</v>
      </c>
      <c r="B133" s="31">
        <v>222</v>
      </c>
      <c r="C133" s="13" t="s">
        <v>891</v>
      </c>
      <c r="D133" s="14">
        <v>0</v>
      </c>
      <c r="E133" s="14">
        <v>0</v>
      </c>
      <c r="F133" s="14">
        <v>0</v>
      </c>
      <c r="G133" s="14">
        <v>8</v>
      </c>
      <c r="H133" s="12" t="s">
        <v>978</v>
      </c>
      <c r="I133" s="12">
        <f t="shared" si="19"/>
        <v>200</v>
      </c>
      <c r="J133" s="12">
        <v>0</v>
      </c>
      <c r="K133" s="12">
        <f t="shared" si="16"/>
        <v>0</v>
      </c>
      <c r="L133" s="12">
        <f t="shared" si="20"/>
        <v>0</v>
      </c>
      <c r="M133" s="12">
        <v>0</v>
      </c>
      <c r="N133" s="12">
        <f t="shared" si="21"/>
        <v>200</v>
      </c>
      <c r="O133" s="12">
        <f>VLOOKUP(B133,[1]Calculation!$B$4:$V$169,21,FALSE)</f>
        <v>0</v>
      </c>
      <c r="P133" s="12">
        <v>0</v>
      </c>
      <c r="Q133" s="12">
        <v>0</v>
      </c>
      <c r="R133" s="12">
        <f t="shared" si="22"/>
        <v>0</v>
      </c>
      <c r="S133" s="12">
        <f t="shared" si="23"/>
        <v>0</v>
      </c>
      <c r="T133" s="12">
        <f t="shared" si="24"/>
        <v>0</v>
      </c>
      <c r="U133" s="12">
        <f t="shared" si="25"/>
        <v>200</v>
      </c>
    </row>
    <row r="134" spans="1:21">
      <c r="A134" s="12">
        <v>132</v>
      </c>
      <c r="B134" s="31">
        <v>728</v>
      </c>
      <c r="C134" s="13" t="s">
        <v>836</v>
      </c>
      <c r="D134" s="14">
        <v>2</v>
      </c>
      <c r="E134" s="14">
        <v>0</v>
      </c>
      <c r="F134" s="14">
        <v>1</v>
      </c>
      <c r="G134" s="14">
        <v>18</v>
      </c>
      <c r="H134" s="12" t="s">
        <v>978</v>
      </c>
      <c r="I134" s="12">
        <f t="shared" si="19"/>
        <v>575</v>
      </c>
      <c r="J134" s="12">
        <v>0</v>
      </c>
      <c r="K134" s="12">
        <f t="shared" ref="K134:K143" si="26">IF(J134&gt;0.1*I134,0.1*I134,J134)</f>
        <v>0</v>
      </c>
      <c r="L134" s="12">
        <f t="shared" si="20"/>
        <v>0</v>
      </c>
      <c r="M134" s="12">
        <v>0</v>
      </c>
      <c r="N134" s="12">
        <f t="shared" si="21"/>
        <v>575</v>
      </c>
      <c r="O134" s="12">
        <f>VLOOKUP(B134,[1]Calculation!$B$4:$V$169,21,FALSE)</f>
        <v>0</v>
      </c>
      <c r="P134" s="12">
        <v>0</v>
      </c>
      <c r="Q134" s="12">
        <v>0</v>
      </c>
      <c r="R134" s="12">
        <f t="shared" si="22"/>
        <v>0</v>
      </c>
      <c r="S134" s="12">
        <f t="shared" si="23"/>
        <v>0</v>
      </c>
      <c r="T134" s="12">
        <f t="shared" si="24"/>
        <v>0</v>
      </c>
      <c r="U134" s="12">
        <f t="shared" si="25"/>
        <v>575</v>
      </c>
    </row>
    <row r="135" spans="1:21">
      <c r="A135" s="12">
        <v>133</v>
      </c>
      <c r="B135" s="31">
        <v>852</v>
      </c>
      <c r="C135" s="13" t="s">
        <v>795</v>
      </c>
      <c r="D135" s="14">
        <v>0</v>
      </c>
      <c r="E135" s="14">
        <v>0</v>
      </c>
      <c r="F135" s="14">
        <v>3</v>
      </c>
      <c r="G135" s="14">
        <v>24</v>
      </c>
      <c r="H135" s="12" t="s">
        <v>978</v>
      </c>
      <c r="I135" s="12">
        <f t="shared" si="19"/>
        <v>675</v>
      </c>
      <c r="J135" s="12">
        <v>0</v>
      </c>
      <c r="K135" s="12">
        <f t="shared" si="26"/>
        <v>0</v>
      </c>
      <c r="L135" s="12">
        <f t="shared" si="20"/>
        <v>0</v>
      </c>
      <c r="M135" s="12">
        <v>0</v>
      </c>
      <c r="N135" s="12">
        <f t="shared" si="21"/>
        <v>675</v>
      </c>
      <c r="O135" s="12">
        <f>VLOOKUP(B135,[1]Calculation!$B$4:$V$169,21,FALSE)</f>
        <v>0</v>
      </c>
      <c r="P135" s="12">
        <v>0</v>
      </c>
      <c r="Q135" s="12">
        <v>0</v>
      </c>
      <c r="R135" s="12">
        <f t="shared" si="22"/>
        <v>0</v>
      </c>
      <c r="S135" s="12">
        <f t="shared" si="23"/>
        <v>0</v>
      </c>
      <c r="T135" s="12">
        <f t="shared" si="24"/>
        <v>0</v>
      </c>
      <c r="U135" s="12">
        <f t="shared" si="25"/>
        <v>675</v>
      </c>
    </row>
    <row r="136" spans="1:21">
      <c r="A136" s="12">
        <v>134</v>
      </c>
      <c r="B136" s="31">
        <v>717</v>
      </c>
      <c r="C136" s="13" t="s">
        <v>832</v>
      </c>
      <c r="D136" s="14">
        <v>0</v>
      </c>
      <c r="E136" s="14">
        <v>0</v>
      </c>
      <c r="F136" s="14">
        <v>0</v>
      </c>
      <c r="G136" s="14">
        <v>15</v>
      </c>
      <c r="H136" s="12" t="s">
        <v>978</v>
      </c>
      <c r="I136" s="12">
        <f t="shared" si="19"/>
        <v>375</v>
      </c>
      <c r="J136" s="12">
        <v>0</v>
      </c>
      <c r="K136" s="12">
        <f t="shared" si="26"/>
        <v>0</v>
      </c>
      <c r="L136" s="12">
        <f t="shared" si="20"/>
        <v>0</v>
      </c>
      <c r="M136" s="12">
        <v>0</v>
      </c>
      <c r="N136" s="12">
        <f t="shared" si="21"/>
        <v>375</v>
      </c>
      <c r="O136" s="12">
        <f>VLOOKUP(B136,[1]Calculation!$B$4:$V$169,21,FALSE)</f>
        <v>0</v>
      </c>
      <c r="P136" s="12">
        <v>0</v>
      </c>
      <c r="Q136" s="12">
        <v>0</v>
      </c>
      <c r="R136" s="12">
        <f t="shared" si="22"/>
        <v>0</v>
      </c>
      <c r="S136" s="12">
        <f t="shared" si="23"/>
        <v>0</v>
      </c>
      <c r="T136" s="12">
        <f t="shared" si="24"/>
        <v>0</v>
      </c>
      <c r="U136" s="12">
        <f t="shared" si="25"/>
        <v>375</v>
      </c>
    </row>
    <row r="137" spans="1:21">
      <c r="A137" s="12">
        <v>135</v>
      </c>
      <c r="B137" s="31">
        <v>840</v>
      </c>
      <c r="C137" s="13" t="s">
        <v>911</v>
      </c>
      <c r="D137" s="14">
        <v>2</v>
      </c>
      <c r="E137" s="14">
        <v>0</v>
      </c>
      <c r="F137" s="14">
        <v>2</v>
      </c>
      <c r="G137" s="14">
        <v>22</v>
      </c>
      <c r="H137" s="12" t="s">
        <v>978</v>
      </c>
      <c r="I137" s="12">
        <f t="shared" si="19"/>
        <v>700</v>
      </c>
      <c r="J137" s="12">
        <v>0</v>
      </c>
      <c r="K137" s="12">
        <f t="shared" si="26"/>
        <v>0</v>
      </c>
      <c r="L137" s="12">
        <f t="shared" si="20"/>
        <v>0</v>
      </c>
      <c r="M137" s="12">
        <v>0</v>
      </c>
      <c r="N137" s="12">
        <f t="shared" si="21"/>
        <v>700</v>
      </c>
      <c r="O137" s="12">
        <f>VLOOKUP(B137,[1]Calculation!$B$4:$V$169,21,FALSE)</f>
        <v>0</v>
      </c>
      <c r="P137" s="12">
        <v>0</v>
      </c>
      <c r="Q137" s="12">
        <v>0</v>
      </c>
      <c r="R137" s="12">
        <f t="shared" si="22"/>
        <v>0</v>
      </c>
      <c r="S137" s="12">
        <f t="shared" si="23"/>
        <v>0</v>
      </c>
      <c r="T137" s="12">
        <f t="shared" si="24"/>
        <v>0</v>
      </c>
      <c r="U137" s="12">
        <f t="shared" si="25"/>
        <v>700</v>
      </c>
    </row>
    <row r="138" spans="1:21">
      <c r="A138" s="12">
        <v>136</v>
      </c>
      <c r="B138" s="31">
        <v>872</v>
      </c>
      <c r="C138" s="13" t="s">
        <v>850</v>
      </c>
      <c r="D138" s="14">
        <v>0</v>
      </c>
      <c r="E138" s="14">
        <v>0</v>
      </c>
      <c r="F138" s="14">
        <v>0</v>
      </c>
      <c r="G138" s="14">
        <v>9</v>
      </c>
      <c r="H138" s="12" t="s">
        <v>978</v>
      </c>
      <c r="I138" s="12">
        <f t="shared" si="19"/>
        <v>225</v>
      </c>
      <c r="J138" s="12">
        <v>0</v>
      </c>
      <c r="K138" s="12">
        <f t="shared" si="26"/>
        <v>0</v>
      </c>
      <c r="L138" s="12">
        <f t="shared" si="20"/>
        <v>0</v>
      </c>
      <c r="M138" s="12">
        <v>25</v>
      </c>
      <c r="N138" s="12">
        <f t="shared" si="21"/>
        <v>250</v>
      </c>
      <c r="O138" s="12">
        <f>VLOOKUP(B138,[1]Calculation!$B$4:$V$169,21,FALSE)</f>
        <v>0</v>
      </c>
      <c r="P138" s="12">
        <v>0</v>
      </c>
      <c r="Q138" s="12">
        <v>0</v>
      </c>
      <c r="R138" s="12">
        <f t="shared" si="22"/>
        <v>0</v>
      </c>
      <c r="S138" s="12">
        <f t="shared" si="23"/>
        <v>0</v>
      </c>
      <c r="T138" s="12">
        <f t="shared" si="24"/>
        <v>0</v>
      </c>
      <c r="U138" s="12">
        <f t="shared" si="25"/>
        <v>250</v>
      </c>
    </row>
    <row r="139" spans="1:21">
      <c r="A139" s="12">
        <v>137</v>
      </c>
      <c r="B139" s="31">
        <v>921</v>
      </c>
      <c r="C139" s="13" t="s">
        <v>979</v>
      </c>
      <c r="D139" s="14">
        <v>0</v>
      </c>
      <c r="E139" s="14">
        <v>0</v>
      </c>
      <c r="F139" s="14">
        <v>0</v>
      </c>
      <c r="G139" s="14">
        <v>0</v>
      </c>
      <c r="H139" s="12" t="s">
        <v>978</v>
      </c>
      <c r="I139" s="12">
        <f t="shared" si="19"/>
        <v>0</v>
      </c>
      <c r="J139" s="12">
        <v>96436</v>
      </c>
      <c r="K139" s="12">
        <f t="shared" si="26"/>
        <v>0</v>
      </c>
      <c r="L139" s="12">
        <f t="shared" si="20"/>
        <v>96436</v>
      </c>
      <c r="M139" s="12">
        <v>0</v>
      </c>
      <c r="N139" s="12">
        <f t="shared" si="21"/>
        <v>0</v>
      </c>
      <c r="O139" s="12">
        <f>VLOOKUP(B139,[1]Calculation!$B$4:$V$169,21,FALSE)</f>
        <v>0</v>
      </c>
      <c r="P139" s="12">
        <v>0</v>
      </c>
      <c r="Q139" s="12">
        <v>0</v>
      </c>
      <c r="R139" s="12">
        <f t="shared" si="22"/>
        <v>0</v>
      </c>
      <c r="S139" s="12">
        <f t="shared" si="23"/>
        <v>0</v>
      </c>
      <c r="T139" s="12">
        <f t="shared" si="24"/>
        <v>0</v>
      </c>
      <c r="U139" s="12">
        <f t="shared" si="25"/>
        <v>0</v>
      </c>
    </row>
    <row r="140" spans="1:21">
      <c r="A140" s="12">
        <v>138</v>
      </c>
      <c r="B140" s="31">
        <v>954</v>
      </c>
      <c r="C140" s="13" t="s">
        <v>980</v>
      </c>
      <c r="D140" s="14">
        <v>0</v>
      </c>
      <c r="E140" s="14">
        <v>0</v>
      </c>
      <c r="F140" s="14">
        <v>0</v>
      </c>
      <c r="G140" s="14">
        <v>0</v>
      </c>
      <c r="H140" s="12" t="s">
        <v>978</v>
      </c>
      <c r="I140" s="12">
        <f t="shared" si="19"/>
        <v>0</v>
      </c>
      <c r="J140" s="12">
        <v>3052</v>
      </c>
      <c r="K140" s="12">
        <f t="shared" si="26"/>
        <v>0</v>
      </c>
      <c r="L140" s="12">
        <f t="shared" si="20"/>
        <v>3052</v>
      </c>
      <c r="M140" s="12">
        <v>0</v>
      </c>
      <c r="N140" s="12">
        <f t="shared" si="21"/>
        <v>0</v>
      </c>
      <c r="O140" s="12">
        <f>VLOOKUP(B140,[1]Calculation!$B$4:$V$169,21,FALSE)</f>
        <v>1168870</v>
      </c>
      <c r="P140" s="12">
        <v>0</v>
      </c>
      <c r="Q140" s="12">
        <v>0</v>
      </c>
      <c r="R140" s="12">
        <f t="shared" si="22"/>
        <v>1168870</v>
      </c>
      <c r="S140" s="12">
        <f t="shared" si="23"/>
        <v>0</v>
      </c>
      <c r="T140" s="12">
        <f t="shared" si="24"/>
        <v>1168870</v>
      </c>
      <c r="U140" s="12">
        <f t="shared" si="25"/>
        <v>0</v>
      </c>
    </row>
    <row r="141" spans="1:21">
      <c r="A141" s="12">
        <v>139</v>
      </c>
      <c r="B141" s="31">
        <v>928</v>
      </c>
      <c r="C141" s="13" t="s">
        <v>981</v>
      </c>
      <c r="D141" s="14">
        <v>0</v>
      </c>
      <c r="E141" s="14">
        <v>0</v>
      </c>
      <c r="F141" s="14">
        <v>0</v>
      </c>
      <c r="G141" s="14">
        <v>0</v>
      </c>
      <c r="H141" s="12" t="s">
        <v>978</v>
      </c>
      <c r="I141" s="12">
        <f t="shared" si="19"/>
        <v>0</v>
      </c>
      <c r="J141" s="12">
        <v>13476</v>
      </c>
      <c r="K141" s="12">
        <f t="shared" si="26"/>
        <v>0</v>
      </c>
      <c r="L141" s="12">
        <f t="shared" si="20"/>
        <v>13476</v>
      </c>
      <c r="M141" s="12">
        <v>0</v>
      </c>
      <c r="N141" s="12">
        <f t="shared" si="21"/>
        <v>0</v>
      </c>
      <c r="O141" s="12">
        <f>VLOOKUP(B141,[1]Calculation!$B$4:$V$169,21,FALSE)</f>
        <v>0</v>
      </c>
      <c r="P141" s="12">
        <v>0</v>
      </c>
      <c r="Q141" s="12">
        <v>0</v>
      </c>
      <c r="R141" s="12">
        <f t="shared" si="22"/>
        <v>0</v>
      </c>
      <c r="S141" s="12">
        <f t="shared" si="23"/>
        <v>0</v>
      </c>
      <c r="T141" s="12">
        <f t="shared" si="24"/>
        <v>0</v>
      </c>
      <c r="U141" s="12">
        <f t="shared" si="25"/>
        <v>0</v>
      </c>
    </row>
    <row r="142" spans="1:21">
      <c r="A142" s="12">
        <v>140</v>
      </c>
      <c r="B142" s="31">
        <v>207</v>
      </c>
      <c r="C142" s="13" t="s">
        <v>982</v>
      </c>
      <c r="D142" s="14">
        <v>0</v>
      </c>
      <c r="E142" s="14">
        <v>0</v>
      </c>
      <c r="F142" s="14">
        <v>0</v>
      </c>
      <c r="G142" s="14">
        <v>0</v>
      </c>
      <c r="H142" s="12" t="s">
        <v>978</v>
      </c>
      <c r="I142" s="12">
        <f t="shared" si="19"/>
        <v>0</v>
      </c>
      <c r="J142" s="12">
        <v>393145</v>
      </c>
      <c r="K142" s="12">
        <f t="shared" si="26"/>
        <v>0</v>
      </c>
      <c r="L142" s="12">
        <f t="shared" si="20"/>
        <v>393145</v>
      </c>
      <c r="M142" s="12">
        <v>0</v>
      </c>
      <c r="N142" s="12">
        <f t="shared" si="21"/>
        <v>0</v>
      </c>
      <c r="O142" s="12">
        <f>VLOOKUP(B142,[1]Calculation!$B$4:$V$169,21,FALSE)</f>
        <v>0</v>
      </c>
      <c r="P142" s="12">
        <v>0</v>
      </c>
      <c r="Q142" s="12">
        <v>0</v>
      </c>
      <c r="R142" s="12">
        <f t="shared" si="22"/>
        <v>0</v>
      </c>
      <c r="S142" s="12">
        <f t="shared" si="23"/>
        <v>0</v>
      </c>
      <c r="T142" s="12">
        <f t="shared" si="24"/>
        <v>0</v>
      </c>
      <c r="U142" s="12">
        <f t="shared" si="25"/>
        <v>0</v>
      </c>
    </row>
    <row r="143" spans="1:21">
      <c r="A143" s="12">
        <v>141</v>
      </c>
      <c r="B143" s="31">
        <v>646</v>
      </c>
      <c r="C143" s="13" t="s">
        <v>588</v>
      </c>
      <c r="D143" s="14">
        <v>16</v>
      </c>
      <c r="E143" s="14">
        <v>0</v>
      </c>
      <c r="F143" s="14">
        <v>6</v>
      </c>
      <c r="G143" s="14">
        <v>46</v>
      </c>
      <c r="H143" s="12" t="s">
        <v>978</v>
      </c>
      <c r="I143" s="12">
        <f>(D143*50)+(F143*50+G143*50)</f>
        <v>3400</v>
      </c>
      <c r="J143" s="12">
        <v>0</v>
      </c>
      <c r="K143" s="12">
        <f t="shared" si="26"/>
        <v>0</v>
      </c>
      <c r="L143" s="12">
        <f t="shared" si="20"/>
        <v>0</v>
      </c>
      <c r="M143" s="12">
        <v>495</v>
      </c>
      <c r="N143" s="12">
        <f t="shared" si="21"/>
        <v>3895</v>
      </c>
      <c r="O143" s="12">
        <f>VLOOKUP(B143,[1]Calculation!$B$4:$V$169,21,FALSE)</f>
        <v>0</v>
      </c>
      <c r="P143" s="12">
        <v>0</v>
      </c>
      <c r="Q143" s="12">
        <v>0</v>
      </c>
      <c r="R143" s="12">
        <f t="shared" si="22"/>
        <v>0</v>
      </c>
      <c r="S143" s="12">
        <f t="shared" si="23"/>
        <v>0</v>
      </c>
      <c r="T143" s="12">
        <f t="shared" si="24"/>
        <v>0</v>
      </c>
      <c r="U143" s="12">
        <f t="shared" si="25"/>
        <v>3895</v>
      </c>
    </row>
    <row r="144" spans="1:21">
      <c r="B144" s="12"/>
      <c r="C144" s="15" t="s">
        <v>931</v>
      </c>
      <c r="D144" s="16">
        <f>SUM(D3:D143)</f>
        <v>12845</v>
      </c>
      <c r="E144" s="16">
        <f>SUM(E3:E143)</f>
        <v>8</v>
      </c>
      <c r="F144" s="16">
        <f>SUM(F3:F143)</f>
        <v>7785</v>
      </c>
      <c r="G144" s="16">
        <f>SUM(G3:G143)</f>
        <v>81498</v>
      </c>
      <c r="H144" s="16"/>
      <c r="I144" s="16">
        <f t="shared" ref="I144:U144" si="27">SUM(I3:I143)</f>
        <v>5173700</v>
      </c>
      <c r="J144" s="16">
        <f t="shared" si="27"/>
        <v>513291</v>
      </c>
      <c r="K144" s="16">
        <f t="shared" si="27"/>
        <v>20</v>
      </c>
      <c r="L144" s="16">
        <f t="shared" si="27"/>
        <v>513271</v>
      </c>
      <c r="M144" s="16">
        <f>SUM(M3:M143)</f>
        <v>1022231</v>
      </c>
      <c r="N144" s="16">
        <f t="shared" si="27"/>
        <v>6195911</v>
      </c>
      <c r="O144" s="16">
        <f t="shared" si="27"/>
        <v>1168870</v>
      </c>
      <c r="P144" s="16">
        <f t="shared" si="27"/>
        <v>7393200</v>
      </c>
      <c r="Q144" s="16">
        <f t="shared" si="27"/>
        <v>50909</v>
      </c>
      <c r="R144" s="16">
        <f t="shared" si="27"/>
        <v>1219779</v>
      </c>
      <c r="S144" s="16">
        <f t="shared" si="27"/>
        <v>50909</v>
      </c>
      <c r="T144" s="16">
        <f t="shared" si="27"/>
        <v>1168870</v>
      </c>
      <c r="U144" s="16">
        <f t="shared" si="27"/>
        <v>6145002</v>
      </c>
    </row>
  </sheetData>
  <pageMargins left="0.7" right="0.7" top="0.75" bottom="0.75" header="0.3" footer="0.3"/>
  <ignoredErrors>
    <ignoredError sqref="I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5"/>
  <sheetViews>
    <sheetView zoomScale="85" zoomScaleNormal="85" workbookViewId="0"/>
  </sheetViews>
  <sheetFormatPr defaultRowHeight="16.5"/>
  <cols>
    <col min="1" max="1" width="9.140625" style="20"/>
    <col min="2" max="2" width="7.42578125" style="20" bestFit="1" customWidth="1"/>
    <col min="3" max="3" width="12.28515625" style="20" bestFit="1" customWidth="1"/>
    <col min="4" max="4" width="70.85546875" style="20" bestFit="1" customWidth="1"/>
    <col min="5" max="5" width="14.7109375" style="20" bestFit="1" customWidth="1"/>
    <col min="6" max="16384" width="9.140625" style="20"/>
  </cols>
  <sheetData>
    <row r="2" spans="2:5">
      <c r="B2" s="51" t="s">
        <v>940</v>
      </c>
      <c r="C2" s="51"/>
      <c r="D2" s="51"/>
      <c r="E2" s="51"/>
    </row>
    <row r="4" spans="2:5">
      <c r="B4" s="21" t="s">
        <v>941</v>
      </c>
      <c r="C4" s="21" t="s">
        <v>0</v>
      </c>
      <c r="D4" s="22" t="s">
        <v>933</v>
      </c>
      <c r="E4" s="22" t="s">
        <v>942</v>
      </c>
    </row>
    <row r="5" spans="2:5">
      <c r="B5" s="23">
        <v>1</v>
      </c>
      <c r="C5" s="24">
        <v>647</v>
      </c>
      <c r="D5" s="25" t="s">
        <v>589</v>
      </c>
      <c r="E5" s="26" t="s">
        <v>943</v>
      </c>
    </row>
    <row r="6" spans="2:5">
      <c r="B6" s="23">
        <v>2</v>
      </c>
      <c r="C6" s="24">
        <v>630</v>
      </c>
      <c r="D6" s="25" t="s">
        <v>567</v>
      </c>
      <c r="E6" s="26" t="s">
        <v>943</v>
      </c>
    </row>
    <row r="7" spans="2:5">
      <c r="B7" s="23">
        <v>3</v>
      </c>
      <c r="C7" s="24">
        <v>648</v>
      </c>
      <c r="D7" s="25" t="s">
        <v>590</v>
      </c>
      <c r="E7" s="26" t="s">
        <v>943</v>
      </c>
    </row>
    <row r="8" spans="2:5">
      <c r="B8" s="23">
        <v>4</v>
      </c>
      <c r="C8" s="24">
        <v>702</v>
      </c>
      <c r="D8" s="25" t="s">
        <v>660</v>
      </c>
      <c r="E8" s="26" t="s">
        <v>943</v>
      </c>
    </row>
    <row r="9" spans="2:5">
      <c r="B9" s="23">
        <v>5</v>
      </c>
      <c r="C9" s="24">
        <v>983</v>
      </c>
      <c r="D9" s="25" t="s">
        <v>944</v>
      </c>
      <c r="E9" s="26" t="s">
        <v>943</v>
      </c>
    </row>
    <row r="10" spans="2:5">
      <c r="B10" s="23">
        <v>6</v>
      </c>
      <c r="C10" s="24">
        <v>657</v>
      </c>
      <c r="D10" s="25" t="s">
        <v>638</v>
      </c>
      <c r="E10" s="26" t="s">
        <v>943</v>
      </c>
    </row>
    <row r="11" spans="2:5">
      <c r="B11" s="23">
        <v>7</v>
      </c>
      <c r="C11" s="24">
        <v>631</v>
      </c>
      <c r="D11" s="27" t="s">
        <v>945</v>
      </c>
      <c r="E11" s="28" t="s">
        <v>943</v>
      </c>
    </row>
    <row r="12" spans="2:5">
      <c r="B12" s="23">
        <v>8</v>
      </c>
      <c r="C12" s="24">
        <v>604</v>
      </c>
      <c r="D12" s="25" t="s">
        <v>558</v>
      </c>
      <c r="E12" s="26" t="s">
        <v>943</v>
      </c>
    </row>
    <row r="13" spans="2:5">
      <c r="B13" s="23">
        <v>9</v>
      </c>
      <c r="C13" s="24">
        <v>156</v>
      </c>
      <c r="D13" s="25" t="s">
        <v>510</v>
      </c>
      <c r="E13" s="26" t="s">
        <v>943</v>
      </c>
    </row>
    <row r="14" spans="2:5">
      <c r="B14" s="23">
        <v>10</v>
      </c>
      <c r="C14" s="24">
        <v>162</v>
      </c>
      <c r="D14" s="25" t="s">
        <v>515</v>
      </c>
      <c r="E14" s="26" t="s">
        <v>943</v>
      </c>
    </row>
    <row r="15" spans="2:5">
      <c r="B15" s="23">
        <v>11</v>
      </c>
      <c r="C15" s="24">
        <v>633</v>
      </c>
      <c r="D15" s="25" t="s">
        <v>570</v>
      </c>
      <c r="E15" s="26" t="s">
        <v>943</v>
      </c>
    </row>
    <row r="16" spans="2:5">
      <c r="B16" s="23">
        <v>12</v>
      </c>
      <c r="C16" s="24">
        <v>867</v>
      </c>
      <c r="D16" s="25" t="s">
        <v>946</v>
      </c>
      <c r="E16" s="26" t="s">
        <v>943</v>
      </c>
    </row>
    <row r="17" spans="2:5">
      <c r="B17" s="23">
        <v>13</v>
      </c>
      <c r="C17" s="24">
        <v>645</v>
      </c>
      <c r="D17" s="25" t="s">
        <v>587</v>
      </c>
      <c r="E17" s="26" t="s">
        <v>943</v>
      </c>
    </row>
    <row r="18" spans="2:5">
      <c r="B18" s="23">
        <v>14</v>
      </c>
      <c r="C18" s="24">
        <v>997</v>
      </c>
      <c r="D18" s="29" t="s">
        <v>947</v>
      </c>
      <c r="E18" s="26" t="s">
        <v>943</v>
      </c>
    </row>
    <row r="19" spans="2:5">
      <c r="B19" s="23">
        <v>15</v>
      </c>
      <c r="C19" s="24">
        <v>130</v>
      </c>
      <c r="D19" s="25" t="s">
        <v>483</v>
      </c>
      <c r="E19" s="26" t="s">
        <v>943</v>
      </c>
    </row>
    <row r="20" spans="2:5">
      <c r="B20" s="23">
        <v>16</v>
      </c>
      <c r="C20" s="24">
        <v>635</v>
      </c>
      <c r="D20" s="25" t="s">
        <v>573</v>
      </c>
      <c r="E20" s="26" t="s">
        <v>943</v>
      </c>
    </row>
    <row r="21" spans="2:5">
      <c r="B21" s="23">
        <v>17</v>
      </c>
      <c r="C21" s="24">
        <v>636</v>
      </c>
      <c r="D21" s="25" t="s">
        <v>574</v>
      </c>
      <c r="E21" s="26" t="s">
        <v>943</v>
      </c>
    </row>
    <row r="22" spans="2:5">
      <c r="B22" s="23">
        <v>18</v>
      </c>
      <c r="C22" s="24">
        <v>667</v>
      </c>
      <c r="D22" s="25" t="s">
        <v>654</v>
      </c>
      <c r="E22" s="26" t="s">
        <v>943</v>
      </c>
    </row>
    <row r="23" spans="2:5">
      <c r="B23" s="23">
        <v>19</v>
      </c>
      <c r="C23" s="24">
        <v>804</v>
      </c>
      <c r="D23" s="25" t="s">
        <v>677</v>
      </c>
      <c r="E23" s="26" t="s">
        <v>943</v>
      </c>
    </row>
    <row r="24" spans="2:5">
      <c r="B24" s="23">
        <v>20</v>
      </c>
      <c r="C24" s="24">
        <v>638</v>
      </c>
      <c r="D24" s="25" t="s">
        <v>577</v>
      </c>
      <c r="E24" s="26" t="s">
        <v>943</v>
      </c>
    </row>
    <row r="25" spans="2:5">
      <c r="B25" s="23">
        <v>21</v>
      </c>
      <c r="C25" s="24">
        <v>101</v>
      </c>
      <c r="D25" s="25" t="s">
        <v>438</v>
      </c>
      <c r="E25" s="26" t="s">
        <v>943</v>
      </c>
    </row>
    <row r="26" spans="2:5">
      <c r="B26" s="23">
        <v>22</v>
      </c>
      <c r="C26" s="24">
        <v>639</v>
      </c>
      <c r="D26" s="25" t="s">
        <v>579</v>
      </c>
      <c r="E26" s="26" t="s">
        <v>943</v>
      </c>
    </row>
    <row r="27" spans="2:5">
      <c r="B27" s="23">
        <v>23</v>
      </c>
      <c r="C27" s="24">
        <v>660</v>
      </c>
      <c r="D27" s="25" t="s">
        <v>647</v>
      </c>
      <c r="E27" s="26" t="s">
        <v>943</v>
      </c>
    </row>
    <row r="28" spans="2:5">
      <c r="B28" s="23">
        <v>24</v>
      </c>
      <c r="C28" s="24">
        <v>642</v>
      </c>
      <c r="D28" s="25" t="s">
        <v>584</v>
      </c>
      <c r="E28" s="26" t="s">
        <v>943</v>
      </c>
    </row>
    <row r="29" spans="2:5">
      <c r="B29" s="23">
        <v>25</v>
      </c>
      <c r="C29" s="24">
        <v>873</v>
      </c>
      <c r="D29" s="25" t="s">
        <v>711</v>
      </c>
      <c r="E29" s="26" t="s">
        <v>943</v>
      </c>
    </row>
    <row r="30" spans="2:5">
      <c r="B30" s="23">
        <v>26</v>
      </c>
      <c r="C30" s="24">
        <v>985</v>
      </c>
      <c r="D30" s="25" t="s">
        <v>725</v>
      </c>
      <c r="E30" s="26" t="s">
        <v>943</v>
      </c>
    </row>
    <row r="31" spans="2:5">
      <c r="B31" s="23">
        <v>27</v>
      </c>
      <c r="C31" s="24">
        <v>984</v>
      </c>
      <c r="D31" s="25" t="s">
        <v>723</v>
      </c>
      <c r="E31" s="26" t="s">
        <v>943</v>
      </c>
    </row>
    <row r="32" spans="2:5">
      <c r="B32" s="23">
        <v>28</v>
      </c>
      <c r="C32" s="24">
        <v>208</v>
      </c>
      <c r="D32" s="25" t="s">
        <v>528</v>
      </c>
      <c r="E32" s="26" t="s">
        <v>943</v>
      </c>
    </row>
    <row r="33" spans="2:5">
      <c r="B33" s="23">
        <v>29</v>
      </c>
      <c r="C33" s="24">
        <v>644</v>
      </c>
      <c r="D33" s="25" t="s">
        <v>586</v>
      </c>
      <c r="E33" s="26" t="s">
        <v>943</v>
      </c>
    </row>
    <row r="34" spans="2:5">
      <c r="B34" s="23">
        <v>30</v>
      </c>
      <c r="C34" s="24">
        <v>620</v>
      </c>
      <c r="D34" s="25" t="s">
        <v>560</v>
      </c>
      <c r="E34" s="26" t="s">
        <v>943</v>
      </c>
    </row>
    <row r="35" spans="2:5">
      <c r="B35" s="23">
        <v>31</v>
      </c>
      <c r="C35" s="24">
        <v>696</v>
      </c>
      <c r="D35" s="25" t="s">
        <v>659</v>
      </c>
      <c r="E35" s="26" t="s">
        <v>943</v>
      </c>
    </row>
    <row r="36" spans="2:5">
      <c r="B36" s="23">
        <v>32</v>
      </c>
      <c r="C36" s="24">
        <v>655</v>
      </c>
      <c r="D36" s="25" t="s">
        <v>632</v>
      </c>
      <c r="E36" s="26" t="s">
        <v>943</v>
      </c>
    </row>
    <row r="37" spans="2:5">
      <c r="B37" s="23">
        <v>33</v>
      </c>
      <c r="C37" s="24">
        <v>707</v>
      </c>
      <c r="D37" s="25" t="s">
        <v>948</v>
      </c>
      <c r="E37" s="26" t="s">
        <v>943</v>
      </c>
    </row>
    <row r="38" spans="2:5">
      <c r="B38" s="23">
        <v>34</v>
      </c>
      <c r="C38" s="24">
        <v>711</v>
      </c>
      <c r="D38" s="25" t="s">
        <v>949</v>
      </c>
      <c r="E38" s="26" t="s">
        <v>943</v>
      </c>
    </row>
    <row r="39" spans="2:5">
      <c r="B39" s="23">
        <v>35</v>
      </c>
      <c r="C39" s="24">
        <v>728</v>
      </c>
      <c r="D39" s="25" t="s">
        <v>950</v>
      </c>
      <c r="E39" s="26" t="s">
        <v>943</v>
      </c>
    </row>
    <row r="40" spans="2:5">
      <c r="B40" s="23">
        <v>36</v>
      </c>
      <c r="C40" s="24">
        <v>713</v>
      </c>
      <c r="D40" s="25" t="s">
        <v>951</v>
      </c>
      <c r="E40" s="26" t="s">
        <v>943</v>
      </c>
    </row>
    <row r="41" spans="2:5">
      <c r="B41" s="23">
        <v>37</v>
      </c>
      <c r="C41" s="24">
        <v>706</v>
      </c>
      <c r="D41" s="25" t="s">
        <v>952</v>
      </c>
      <c r="E41" s="26" t="s">
        <v>943</v>
      </c>
    </row>
    <row r="42" spans="2:5">
      <c r="B42" s="23">
        <v>38</v>
      </c>
      <c r="C42" s="24">
        <v>214</v>
      </c>
      <c r="D42" s="25" t="s">
        <v>551</v>
      </c>
      <c r="E42" s="26" t="s">
        <v>943</v>
      </c>
    </row>
    <row r="43" spans="2:5">
      <c r="B43" s="23">
        <v>39</v>
      </c>
      <c r="C43" s="24">
        <v>650</v>
      </c>
      <c r="D43" s="25" t="s">
        <v>953</v>
      </c>
      <c r="E43" s="26" t="s">
        <v>943</v>
      </c>
    </row>
    <row r="44" spans="2:5">
      <c r="B44" s="23">
        <v>40</v>
      </c>
      <c r="C44" s="24">
        <v>116</v>
      </c>
      <c r="D44" s="25" t="s">
        <v>954</v>
      </c>
      <c r="E44" s="26" t="s">
        <v>943</v>
      </c>
    </row>
    <row r="45" spans="2:5">
      <c r="B45" s="23">
        <v>41</v>
      </c>
      <c r="C45" s="24">
        <v>841</v>
      </c>
      <c r="D45" s="25" t="s">
        <v>955</v>
      </c>
      <c r="E45" s="26" t="s">
        <v>943</v>
      </c>
    </row>
    <row r="46" spans="2:5">
      <c r="B46" s="23">
        <v>42</v>
      </c>
      <c r="C46" s="24">
        <v>143</v>
      </c>
      <c r="D46" s="25" t="s">
        <v>491</v>
      </c>
      <c r="E46" s="26" t="s">
        <v>943</v>
      </c>
    </row>
    <row r="47" spans="2:5">
      <c r="B47" s="23">
        <v>43</v>
      </c>
      <c r="C47" s="24">
        <v>145</v>
      </c>
      <c r="D47" s="25" t="s">
        <v>956</v>
      </c>
      <c r="E47" s="26" t="s">
        <v>943</v>
      </c>
    </row>
    <row r="48" spans="2:5">
      <c r="B48" s="23">
        <v>44</v>
      </c>
      <c r="C48" s="24">
        <v>146</v>
      </c>
      <c r="D48" s="25" t="s">
        <v>495</v>
      </c>
      <c r="E48" s="26" t="s">
        <v>943</v>
      </c>
    </row>
    <row r="49" spans="2:5">
      <c r="B49" s="23">
        <v>45</v>
      </c>
      <c r="C49" s="24">
        <v>147</v>
      </c>
      <c r="D49" s="25" t="s">
        <v>497</v>
      </c>
      <c r="E49" s="26" t="s">
        <v>943</v>
      </c>
    </row>
    <row r="50" spans="2:5">
      <c r="B50" s="23">
        <v>46</v>
      </c>
      <c r="C50" s="24">
        <v>148</v>
      </c>
      <c r="D50" s="25" t="s">
        <v>957</v>
      </c>
      <c r="E50" s="26" t="s">
        <v>943</v>
      </c>
    </row>
    <row r="51" spans="2:5">
      <c r="B51" s="23">
        <v>47</v>
      </c>
      <c r="C51" s="24">
        <v>149</v>
      </c>
      <c r="D51" s="25" t="s">
        <v>958</v>
      </c>
      <c r="E51" s="26" t="s">
        <v>943</v>
      </c>
    </row>
    <row r="52" spans="2:5">
      <c r="B52" s="23">
        <v>48</v>
      </c>
      <c r="C52" s="24">
        <v>150</v>
      </c>
      <c r="D52" s="25" t="s">
        <v>959</v>
      </c>
      <c r="E52" s="26" t="s">
        <v>943</v>
      </c>
    </row>
    <row r="53" spans="2:5">
      <c r="B53" s="23">
        <v>49</v>
      </c>
      <c r="C53" s="24">
        <v>151</v>
      </c>
      <c r="D53" s="25" t="s">
        <v>960</v>
      </c>
      <c r="E53" s="26" t="s">
        <v>943</v>
      </c>
    </row>
    <row r="54" spans="2:5">
      <c r="B54" s="23">
        <v>50</v>
      </c>
      <c r="C54" s="24">
        <v>152</v>
      </c>
      <c r="D54" s="25" t="s">
        <v>961</v>
      </c>
      <c r="E54" s="26" t="s">
        <v>943</v>
      </c>
    </row>
    <row r="55" spans="2:5">
      <c r="B55" s="23">
        <v>51</v>
      </c>
      <c r="C55" s="24">
        <v>153</v>
      </c>
      <c r="D55" s="25" t="s">
        <v>962</v>
      </c>
      <c r="E55" s="26" t="s">
        <v>943</v>
      </c>
    </row>
    <row r="56" spans="2:5">
      <c r="B56" s="23">
        <v>52</v>
      </c>
      <c r="C56" s="24">
        <v>154</v>
      </c>
      <c r="D56" s="25" t="s">
        <v>963</v>
      </c>
      <c r="E56" s="26" t="s">
        <v>943</v>
      </c>
    </row>
    <row r="57" spans="2:5">
      <c r="B57" s="23">
        <v>53</v>
      </c>
      <c r="C57" s="24">
        <v>155</v>
      </c>
      <c r="D57" s="25" t="s">
        <v>964</v>
      </c>
      <c r="E57" s="26" t="s">
        <v>943</v>
      </c>
    </row>
    <row r="58" spans="2:5">
      <c r="B58" s="23">
        <v>54</v>
      </c>
      <c r="C58" s="24">
        <v>157</v>
      </c>
      <c r="D58" s="25" t="s">
        <v>965</v>
      </c>
      <c r="E58" s="26" t="s">
        <v>943</v>
      </c>
    </row>
    <row r="59" spans="2:5">
      <c r="B59" s="23">
        <v>55</v>
      </c>
      <c r="C59" s="24">
        <v>158</v>
      </c>
      <c r="D59" s="25" t="s">
        <v>966</v>
      </c>
      <c r="E59" s="26" t="s">
        <v>943</v>
      </c>
    </row>
    <row r="60" spans="2:5">
      <c r="B60" s="23">
        <v>56</v>
      </c>
      <c r="C60" s="24">
        <v>159</v>
      </c>
      <c r="D60" s="25" t="s">
        <v>967</v>
      </c>
      <c r="E60" s="26" t="s">
        <v>943</v>
      </c>
    </row>
    <row r="61" spans="2:5">
      <c r="B61" s="23">
        <v>57</v>
      </c>
      <c r="C61" s="24">
        <v>160</v>
      </c>
      <c r="D61" s="25" t="s">
        <v>968</v>
      </c>
      <c r="E61" s="26" t="s">
        <v>943</v>
      </c>
    </row>
    <row r="62" spans="2:5">
      <c r="B62" s="23">
        <v>58</v>
      </c>
      <c r="C62" s="24">
        <v>161</v>
      </c>
      <c r="D62" s="25" t="s">
        <v>969</v>
      </c>
      <c r="E62" s="26" t="s">
        <v>943</v>
      </c>
    </row>
    <row r="63" spans="2:5">
      <c r="B63" s="23">
        <v>59</v>
      </c>
      <c r="C63" s="24">
        <v>163</v>
      </c>
      <c r="D63" s="25" t="s">
        <v>970</v>
      </c>
      <c r="E63" s="26" t="s">
        <v>943</v>
      </c>
    </row>
    <row r="64" spans="2:5">
      <c r="B64" s="23">
        <v>60</v>
      </c>
      <c r="C64" s="24">
        <v>164</v>
      </c>
      <c r="D64" s="25" t="s">
        <v>971</v>
      </c>
      <c r="E64" s="26" t="s">
        <v>943</v>
      </c>
    </row>
    <row r="65" spans="2:5">
      <c r="B65" s="23">
        <v>61</v>
      </c>
      <c r="C65" s="28">
        <v>165</v>
      </c>
      <c r="D65" s="25" t="s">
        <v>972</v>
      </c>
      <c r="E65" s="26" t="s">
        <v>943</v>
      </c>
    </row>
    <row r="66" spans="2:5">
      <c r="B66" s="23">
        <v>62</v>
      </c>
      <c r="C66" s="28">
        <v>218</v>
      </c>
      <c r="D66" s="25" t="s">
        <v>973</v>
      </c>
      <c r="E66" s="26" t="s">
        <v>943</v>
      </c>
    </row>
    <row r="67" spans="2:5">
      <c r="B67" s="23">
        <v>63</v>
      </c>
      <c r="C67" s="28">
        <v>715</v>
      </c>
      <c r="D67" s="25" t="s">
        <v>974</v>
      </c>
      <c r="E67" s="26" t="s">
        <v>943</v>
      </c>
    </row>
    <row r="68" spans="2:5">
      <c r="B68" s="23">
        <v>64</v>
      </c>
      <c r="C68" s="28">
        <v>221</v>
      </c>
      <c r="D68" s="25" t="s">
        <v>975</v>
      </c>
      <c r="E68" s="26" t="s">
        <v>943</v>
      </c>
    </row>
    <row r="69" spans="2:5">
      <c r="B69" s="23">
        <v>65</v>
      </c>
      <c r="C69" s="28">
        <v>2765</v>
      </c>
      <c r="D69" s="25" t="s">
        <v>976</v>
      </c>
      <c r="E69" s="26" t="s">
        <v>943</v>
      </c>
    </row>
    <row r="70" spans="2:5">
      <c r="B70" s="23">
        <v>66</v>
      </c>
      <c r="C70" s="28">
        <v>840</v>
      </c>
      <c r="D70" s="30" t="s">
        <v>977</v>
      </c>
      <c r="E70" s="26" t="s">
        <v>943</v>
      </c>
    </row>
    <row r="71" spans="2:5">
      <c r="B71" s="23">
        <v>67</v>
      </c>
      <c r="C71" s="28">
        <v>705</v>
      </c>
      <c r="D71" s="30" t="s">
        <v>662</v>
      </c>
      <c r="E71" s="26" t="s">
        <v>943</v>
      </c>
    </row>
    <row r="72" spans="2:5">
      <c r="B72" s="23">
        <v>68</v>
      </c>
      <c r="C72" s="28">
        <v>704</v>
      </c>
      <c r="D72" s="30" t="s">
        <v>661</v>
      </c>
      <c r="E72" s="26" t="s">
        <v>943</v>
      </c>
    </row>
    <row r="73" spans="2:5">
      <c r="B73" s="23">
        <v>69</v>
      </c>
      <c r="C73" s="28">
        <v>712</v>
      </c>
      <c r="D73" s="30" t="s">
        <v>829</v>
      </c>
      <c r="E73" s="26" t="s">
        <v>943</v>
      </c>
    </row>
    <row r="74" spans="2:5">
      <c r="B74" s="23">
        <v>70</v>
      </c>
      <c r="C74" s="28">
        <v>718</v>
      </c>
      <c r="D74" s="30" t="s">
        <v>847</v>
      </c>
      <c r="E74" s="26" t="s">
        <v>943</v>
      </c>
    </row>
    <row r="75" spans="2:5">
      <c r="B75" s="23">
        <v>71</v>
      </c>
      <c r="C75" s="28">
        <v>717</v>
      </c>
      <c r="D75" s="30" t="s">
        <v>832</v>
      </c>
      <c r="E75" s="26" t="s">
        <v>943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4"/>
  <sheetViews>
    <sheetView zoomScale="85" zoomScaleNormal="85" workbookViewId="0"/>
  </sheetViews>
  <sheetFormatPr defaultRowHeight="16.5"/>
  <cols>
    <col min="1" max="1" width="9.140625" style="40"/>
    <col min="2" max="2" width="82.7109375" style="40" customWidth="1"/>
    <col min="3" max="5" width="10.5703125" style="40" customWidth="1"/>
    <col min="6" max="6" width="20.85546875" style="40" customWidth="1"/>
    <col min="7" max="16384" width="9.140625" style="40"/>
  </cols>
  <sheetData>
    <row r="2" spans="1:7" s="33" customFormat="1" ht="66">
      <c r="A2" s="32" t="s">
        <v>995</v>
      </c>
      <c r="B2" s="32" t="s">
        <v>933</v>
      </c>
      <c r="C2" s="32" t="s">
        <v>996</v>
      </c>
      <c r="D2" s="32" t="s">
        <v>997</v>
      </c>
      <c r="E2" s="32" t="s">
        <v>998</v>
      </c>
      <c r="F2" s="32" t="s">
        <v>999</v>
      </c>
      <c r="G2" s="32" t="s">
        <v>1000</v>
      </c>
    </row>
    <row r="3" spans="1:7" s="33" customFormat="1">
      <c r="A3" s="34"/>
      <c r="B3" s="35" t="s">
        <v>1001</v>
      </c>
      <c r="C3" s="35">
        <v>25</v>
      </c>
      <c r="D3" s="35">
        <v>10000</v>
      </c>
      <c r="E3" s="35">
        <v>25</v>
      </c>
      <c r="F3" s="35">
        <v>50000</v>
      </c>
      <c r="G3" s="34"/>
    </row>
    <row r="4" spans="1:7">
      <c r="A4" s="36">
        <v>634</v>
      </c>
      <c r="B4" s="37" t="s">
        <v>572</v>
      </c>
      <c r="C4" s="38">
        <v>1</v>
      </c>
      <c r="D4" s="38">
        <v>0</v>
      </c>
      <c r="E4" s="38">
        <v>3</v>
      </c>
      <c r="F4" s="38">
        <v>0</v>
      </c>
      <c r="G4" s="39">
        <f>C4*25+D4*10000+E4*25+F4*50000</f>
        <v>100</v>
      </c>
    </row>
    <row r="5" spans="1:7">
      <c r="A5" s="36">
        <v>118</v>
      </c>
      <c r="B5" s="37" t="s">
        <v>868</v>
      </c>
      <c r="C5" s="38">
        <v>10</v>
      </c>
      <c r="D5" s="38">
        <v>9</v>
      </c>
      <c r="E5" s="38">
        <v>108</v>
      </c>
      <c r="F5" s="38">
        <v>0</v>
      </c>
      <c r="G5" s="39">
        <f t="shared" ref="G5:G13" si="0">C5*25+D5*10000+E5*25+F5*50000</f>
        <v>92950</v>
      </c>
    </row>
    <row r="6" spans="1:7">
      <c r="A6" s="36">
        <v>804</v>
      </c>
      <c r="B6" s="37" t="s">
        <v>677</v>
      </c>
      <c r="C6" s="38">
        <v>0</v>
      </c>
      <c r="D6" s="38">
        <v>0</v>
      </c>
      <c r="E6" s="38">
        <v>1</v>
      </c>
      <c r="F6" s="38">
        <v>0</v>
      </c>
      <c r="G6" s="39">
        <f t="shared" si="0"/>
        <v>25</v>
      </c>
    </row>
    <row r="7" spans="1:7">
      <c r="A7" s="36">
        <v>638</v>
      </c>
      <c r="B7" s="37" t="s">
        <v>577</v>
      </c>
      <c r="C7" s="38">
        <v>2</v>
      </c>
      <c r="D7" s="38">
        <v>0</v>
      </c>
      <c r="E7" s="38">
        <v>0</v>
      </c>
      <c r="F7" s="38">
        <v>0</v>
      </c>
      <c r="G7" s="39">
        <f t="shared" si="0"/>
        <v>50</v>
      </c>
    </row>
    <row r="8" spans="1:7">
      <c r="A8" s="36">
        <v>655</v>
      </c>
      <c r="B8" s="37" t="s">
        <v>632</v>
      </c>
      <c r="C8" s="38">
        <v>0</v>
      </c>
      <c r="D8" s="38">
        <v>0</v>
      </c>
      <c r="E8" s="38">
        <v>3</v>
      </c>
      <c r="F8" s="38">
        <v>0</v>
      </c>
      <c r="G8" s="39">
        <f t="shared" si="0"/>
        <v>75</v>
      </c>
    </row>
    <row r="9" spans="1:7">
      <c r="A9" s="37">
        <v>658</v>
      </c>
      <c r="B9" s="37" t="s">
        <v>641</v>
      </c>
      <c r="C9" s="38">
        <v>0</v>
      </c>
      <c r="D9" s="38">
        <v>0</v>
      </c>
      <c r="E9" s="38">
        <v>0</v>
      </c>
      <c r="F9" s="38">
        <v>3</v>
      </c>
      <c r="G9" s="39">
        <f t="shared" si="0"/>
        <v>150000</v>
      </c>
    </row>
    <row r="10" spans="1:7">
      <c r="A10" s="37">
        <v>653</v>
      </c>
      <c r="B10" s="37" t="s">
        <v>1002</v>
      </c>
      <c r="C10" s="38">
        <v>0</v>
      </c>
      <c r="D10" s="38">
        <v>0</v>
      </c>
      <c r="E10" s="38">
        <v>0</v>
      </c>
      <c r="F10" s="38">
        <v>51</v>
      </c>
      <c r="G10" s="39">
        <f t="shared" si="0"/>
        <v>2550000</v>
      </c>
    </row>
    <row r="11" spans="1:7">
      <c r="A11" s="37">
        <v>671</v>
      </c>
      <c r="B11" s="37" t="s">
        <v>1003</v>
      </c>
      <c r="C11" s="38">
        <v>0</v>
      </c>
      <c r="D11" s="38">
        <v>0</v>
      </c>
      <c r="E11" s="38">
        <v>0</v>
      </c>
      <c r="F11" s="38">
        <v>8</v>
      </c>
      <c r="G11" s="39">
        <f t="shared" si="0"/>
        <v>400000</v>
      </c>
    </row>
    <row r="12" spans="1:7">
      <c r="A12" s="37">
        <v>108</v>
      </c>
      <c r="B12" s="37" t="s">
        <v>1004</v>
      </c>
      <c r="C12" s="38">
        <v>0</v>
      </c>
      <c r="D12" s="38">
        <v>0</v>
      </c>
      <c r="E12" s="38">
        <v>0</v>
      </c>
      <c r="F12" s="38">
        <v>28</v>
      </c>
      <c r="G12" s="39">
        <f t="shared" si="0"/>
        <v>1400000</v>
      </c>
    </row>
    <row r="13" spans="1:7">
      <c r="A13" s="37">
        <v>820</v>
      </c>
      <c r="B13" s="37" t="s">
        <v>1005</v>
      </c>
      <c r="C13" s="38">
        <v>0</v>
      </c>
      <c r="D13" s="38">
        <v>0</v>
      </c>
      <c r="E13" s="38">
        <v>0</v>
      </c>
      <c r="F13" s="38">
        <v>56</v>
      </c>
      <c r="G13" s="39">
        <f t="shared" si="0"/>
        <v>2800000</v>
      </c>
    </row>
    <row r="14" spans="1:7">
      <c r="A14" s="39"/>
      <c r="B14" s="41" t="s">
        <v>931</v>
      </c>
      <c r="C14" s="42">
        <f>SUM(C4:C13)</f>
        <v>13</v>
      </c>
      <c r="D14" s="42">
        <f>SUM(D4:D13)</f>
        <v>9</v>
      </c>
      <c r="E14" s="42">
        <f>SUM(E4:E13)</f>
        <v>115</v>
      </c>
      <c r="F14" s="42">
        <f>SUM(F4:F13)</f>
        <v>146</v>
      </c>
      <c r="G14" s="42">
        <f>SUM(G4:G13)</f>
        <v>7393200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5"/>
  <sheetViews>
    <sheetView zoomScale="80" zoomScaleNormal="80" workbookViewId="0"/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21.28515625" style="11" bestFit="1" customWidth="1"/>
    <col min="6" max="6" width="8.42578125" style="11" customWidth="1"/>
    <col min="7" max="7" width="10.28515625" style="11" customWidth="1"/>
    <col min="8" max="8" width="10.28515625" style="11" bestFit="1" customWidth="1"/>
    <col min="9" max="16384" width="9.140625" style="11"/>
  </cols>
  <sheetData>
    <row r="2" spans="1:12">
      <c r="B2" s="43" t="s">
        <v>1006</v>
      </c>
    </row>
    <row r="4" spans="1:12">
      <c r="A4" s="11">
        <v>1</v>
      </c>
      <c r="B4" s="52" t="s">
        <v>1007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7" spans="1:12">
      <c r="B7" s="17" t="s">
        <v>1008</v>
      </c>
      <c r="C7" s="17" t="s">
        <v>1009</v>
      </c>
      <c r="D7" s="17" t="s">
        <v>933</v>
      </c>
      <c r="E7" s="17" t="s">
        <v>1010</v>
      </c>
      <c r="F7" s="44" t="s">
        <v>1011</v>
      </c>
      <c r="G7" s="17" t="s">
        <v>1012</v>
      </c>
    </row>
    <row r="8" spans="1:12">
      <c r="B8" s="12">
        <v>1</v>
      </c>
      <c r="C8" s="45">
        <v>658</v>
      </c>
      <c r="D8" s="12" t="s">
        <v>641</v>
      </c>
      <c r="E8" s="12" t="s">
        <v>641</v>
      </c>
      <c r="F8" s="46">
        <v>3</v>
      </c>
      <c r="G8" s="12">
        <f>50000*F8</f>
        <v>150000</v>
      </c>
    </row>
    <row r="9" spans="1:12" ht="17.25" thickBot="1">
      <c r="B9" s="53" t="s">
        <v>930</v>
      </c>
      <c r="C9" s="53"/>
      <c r="D9" s="53"/>
      <c r="E9" s="53"/>
      <c r="F9" s="47">
        <f>SUM(F8:F8)</f>
        <v>3</v>
      </c>
      <c r="G9" s="47">
        <f>SUM(G8:G8)</f>
        <v>150000</v>
      </c>
    </row>
    <row r="10" spans="1:12" ht="17.25" thickTop="1"/>
    <row r="11" spans="1:12">
      <c r="A11" s="11">
        <v>2</v>
      </c>
      <c r="B11" s="52" t="s">
        <v>1013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4" spans="1:12">
      <c r="B14" s="17" t="s">
        <v>1008</v>
      </c>
      <c r="C14" s="17" t="s">
        <v>1009</v>
      </c>
      <c r="D14" s="17" t="s">
        <v>933</v>
      </c>
      <c r="E14" s="17" t="s">
        <v>1010</v>
      </c>
      <c r="F14" s="44" t="s">
        <v>1011</v>
      </c>
      <c r="G14" s="17" t="s">
        <v>1012</v>
      </c>
    </row>
    <row r="15" spans="1:12">
      <c r="B15" s="12">
        <v>1</v>
      </c>
      <c r="C15" s="45">
        <v>653</v>
      </c>
      <c r="D15" s="12" t="s">
        <v>1002</v>
      </c>
      <c r="E15" s="12" t="s">
        <v>1002</v>
      </c>
      <c r="F15" s="46">
        <v>51</v>
      </c>
      <c r="G15" s="12">
        <f>50000*F15</f>
        <v>2550000</v>
      </c>
    </row>
    <row r="16" spans="1:12" ht="16.5" customHeight="1">
      <c r="B16" s="48">
        <v>2</v>
      </c>
      <c r="C16" s="49">
        <v>671</v>
      </c>
      <c r="D16" s="48" t="s">
        <v>1003</v>
      </c>
      <c r="E16" s="48" t="s">
        <v>1003</v>
      </c>
      <c r="F16" s="50">
        <v>8</v>
      </c>
      <c r="G16" s="12">
        <f>50000*F16</f>
        <v>400000</v>
      </c>
    </row>
    <row r="17" spans="1:12">
      <c r="B17" s="48">
        <v>3</v>
      </c>
      <c r="C17" s="49">
        <v>108</v>
      </c>
      <c r="D17" s="48" t="s">
        <v>1004</v>
      </c>
      <c r="E17" s="48" t="s">
        <v>865</v>
      </c>
      <c r="F17" s="50">
        <v>28</v>
      </c>
      <c r="G17" s="12">
        <f t="shared" ref="G17:G18" si="0">50000*F17</f>
        <v>1400000</v>
      </c>
    </row>
    <row r="18" spans="1:12">
      <c r="B18" s="48">
        <v>4</v>
      </c>
      <c r="C18" s="49">
        <v>820</v>
      </c>
      <c r="D18" s="48" t="s">
        <v>1005</v>
      </c>
      <c r="E18" s="48" t="s">
        <v>1005</v>
      </c>
      <c r="F18" s="50">
        <v>56</v>
      </c>
      <c r="G18" s="12">
        <f t="shared" si="0"/>
        <v>2800000</v>
      </c>
    </row>
    <row r="19" spans="1:12" ht="17.25" thickBot="1">
      <c r="B19" s="54" t="s">
        <v>930</v>
      </c>
      <c r="C19" s="55"/>
      <c r="D19" s="55"/>
      <c r="E19" s="56"/>
      <c r="F19" s="47">
        <f>SUM(F15:F18)</f>
        <v>143</v>
      </c>
      <c r="G19" s="47">
        <f>SUM(G15:G18)</f>
        <v>7150000</v>
      </c>
    </row>
    <row r="20" spans="1:12" ht="16.5" customHeight="1" thickTop="1"/>
    <row r="21" spans="1:12">
      <c r="A21" s="11">
        <v>3</v>
      </c>
      <c r="B21" s="52" t="s">
        <v>1014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4" spans="1:12">
      <c r="A24" s="11">
        <v>4</v>
      </c>
      <c r="B24" s="52" t="s">
        <v>1015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7" spans="1:12">
      <c r="A27" s="11">
        <v>5</v>
      </c>
      <c r="B27" s="52" t="s">
        <v>1016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30" spans="1:12">
      <c r="A30" s="11">
        <v>6</v>
      </c>
      <c r="B30" s="52" t="s">
        <v>1017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3" spans="1:2">
      <c r="A33" s="11">
        <v>7</v>
      </c>
      <c r="B33" s="11" t="s">
        <v>1018</v>
      </c>
    </row>
    <row r="35" spans="1:2">
      <c r="A35" s="11">
        <v>8</v>
      </c>
      <c r="B35" s="11" t="s">
        <v>1019</v>
      </c>
    </row>
  </sheetData>
  <mergeCells count="8">
    <mergeCell ref="B27:L28"/>
    <mergeCell ref="B30:L31"/>
    <mergeCell ref="B4:L5"/>
    <mergeCell ref="B9:E9"/>
    <mergeCell ref="B11:L12"/>
    <mergeCell ref="B19:E19"/>
    <mergeCell ref="B21:L22"/>
    <mergeCell ref="B24:L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G11"/>
  <sheetViews>
    <sheetView zoomScale="90" zoomScaleNormal="90" workbookViewId="0"/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21.28515625" style="11" bestFit="1" customWidth="1"/>
    <col min="6" max="6" width="8.42578125" style="11" customWidth="1"/>
    <col min="7" max="7" width="10.28515625" style="11" customWidth="1"/>
    <col min="8" max="8" width="10.28515625" style="11" bestFit="1" customWidth="1"/>
    <col min="9" max="16384" width="9.140625" style="11"/>
  </cols>
  <sheetData>
    <row r="2" spans="2:7">
      <c r="B2" s="43" t="s">
        <v>1006</v>
      </c>
    </row>
    <row r="4" spans="2:7">
      <c r="B4" s="17" t="s">
        <v>1008</v>
      </c>
      <c r="C4" s="17" t="s">
        <v>1009</v>
      </c>
      <c r="D4" s="17" t="s">
        <v>933</v>
      </c>
      <c r="E4" s="17" t="s">
        <v>1010</v>
      </c>
      <c r="F4" s="44" t="s">
        <v>1011</v>
      </c>
      <c r="G4" s="17" t="s">
        <v>1012</v>
      </c>
    </row>
    <row r="5" spans="2:7">
      <c r="B5" s="12">
        <v>1</v>
      </c>
      <c r="C5" s="45">
        <v>658</v>
      </c>
      <c r="D5" s="12" t="s">
        <v>641</v>
      </c>
      <c r="E5" s="12" t="s">
        <v>641</v>
      </c>
      <c r="F5" s="46">
        <v>3</v>
      </c>
      <c r="G5" s="12">
        <f>50000*F5</f>
        <v>150000</v>
      </c>
    </row>
    <row r="6" spans="2:7">
      <c r="B6" s="12">
        <v>1</v>
      </c>
      <c r="C6" s="45">
        <v>653</v>
      </c>
      <c r="D6" s="12" t="s">
        <v>1002</v>
      </c>
      <c r="E6" s="12" t="s">
        <v>1002</v>
      </c>
      <c r="F6" s="46">
        <v>51</v>
      </c>
      <c r="G6" s="12">
        <f>50000*F6</f>
        <v>2550000</v>
      </c>
    </row>
    <row r="7" spans="2:7">
      <c r="B7" s="48">
        <v>2</v>
      </c>
      <c r="C7" s="49">
        <v>671</v>
      </c>
      <c r="D7" s="48" t="s">
        <v>1003</v>
      </c>
      <c r="E7" s="48" t="s">
        <v>1003</v>
      </c>
      <c r="F7" s="50">
        <v>8</v>
      </c>
      <c r="G7" s="12">
        <f>50000*F7</f>
        <v>400000</v>
      </c>
    </row>
    <row r="8" spans="2:7">
      <c r="B8" s="48">
        <v>3</v>
      </c>
      <c r="C8" s="49">
        <v>108</v>
      </c>
      <c r="D8" s="48" t="s">
        <v>1004</v>
      </c>
      <c r="E8" s="48" t="s">
        <v>865</v>
      </c>
      <c r="F8" s="50">
        <v>28</v>
      </c>
      <c r="G8" s="12">
        <f t="shared" ref="G8:G9" si="0">50000*F8</f>
        <v>1400000</v>
      </c>
    </row>
    <row r="9" spans="2:7">
      <c r="B9" s="48">
        <v>4</v>
      </c>
      <c r="C9" s="49">
        <v>820</v>
      </c>
      <c r="D9" s="48" t="s">
        <v>1005</v>
      </c>
      <c r="E9" s="48" t="s">
        <v>1005</v>
      </c>
      <c r="F9" s="50">
        <v>56</v>
      </c>
      <c r="G9" s="12">
        <f t="shared" si="0"/>
        <v>2800000</v>
      </c>
    </row>
    <row r="10" spans="2:7" ht="17.25" thickBot="1">
      <c r="B10" s="54" t="s">
        <v>930</v>
      </c>
      <c r="C10" s="55"/>
      <c r="D10" s="55"/>
      <c r="E10" s="56"/>
      <c r="F10" s="47">
        <f>SUM(F5:F9)</f>
        <v>146</v>
      </c>
      <c r="G10" s="47">
        <f>SUM(G5:G9)</f>
        <v>7300000</v>
      </c>
    </row>
    <row r="11" spans="2:7" ht="17.25" thickTop="1"/>
  </sheetData>
  <mergeCells count="1">
    <mergeCell ref="B10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F11"/>
  <sheetViews>
    <sheetView zoomScale="90" zoomScaleNormal="90" workbookViewId="0"/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8.42578125" style="11" customWidth="1"/>
    <col min="6" max="6" width="10.28515625" style="11" customWidth="1"/>
    <col min="7" max="7" width="10.28515625" style="11" bestFit="1" customWidth="1"/>
    <col min="8" max="16384" width="9.140625" style="11"/>
  </cols>
  <sheetData>
    <row r="2" spans="2:6">
      <c r="B2" s="43" t="s">
        <v>1006</v>
      </c>
    </row>
    <row r="4" spans="2:6">
      <c r="B4" s="17" t="s">
        <v>1008</v>
      </c>
      <c r="C4" s="17" t="s">
        <v>1009</v>
      </c>
      <c r="D4" s="17" t="s">
        <v>933</v>
      </c>
      <c r="E4" s="44" t="s">
        <v>1011</v>
      </c>
      <c r="F4" s="17" t="s">
        <v>1012</v>
      </c>
    </row>
    <row r="5" spans="2:6">
      <c r="B5" s="12">
        <v>1</v>
      </c>
      <c r="C5" s="45">
        <v>658</v>
      </c>
      <c r="D5" s="12" t="s">
        <v>641</v>
      </c>
      <c r="E5" s="46">
        <v>3</v>
      </c>
      <c r="F5" s="12">
        <f>50000*E5</f>
        <v>150000</v>
      </c>
    </row>
    <row r="6" spans="2:6">
      <c r="B6" s="12">
        <v>1</v>
      </c>
      <c r="C6" s="45">
        <v>653</v>
      </c>
      <c r="D6" s="12" t="s">
        <v>1002</v>
      </c>
      <c r="E6" s="46">
        <v>51</v>
      </c>
      <c r="F6" s="12">
        <f>50000*E6</f>
        <v>2550000</v>
      </c>
    </row>
    <row r="7" spans="2:6">
      <c r="B7" s="48">
        <v>2</v>
      </c>
      <c r="C7" s="49">
        <v>671</v>
      </c>
      <c r="D7" s="48" t="s">
        <v>1003</v>
      </c>
      <c r="E7" s="50">
        <v>8</v>
      </c>
      <c r="F7" s="12">
        <f>50000*E7</f>
        <v>400000</v>
      </c>
    </row>
    <row r="8" spans="2:6">
      <c r="B8" s="48">
        <v>3</v>
      </c>
      <c r="C8" s="49">
        <v>108</v>
      </c>
      <c r="D8" s="48" t="s">
        <v>1004</v>
      </c>
      <c r="E8" s="50">
        <v>28</v>
      </c>
      <c r="F8" s="12">
        <f t="shared" ref="F8:F9" si="0">50000*E8</f>
        <v>1400000</v>
      </c>
    </row>
    <row r="9" spans="2:6">
      <c r="B9" s="48">
        <v>4</v>
      </c>
      <c r="C9" s="49">
        <v>820</v>
      </c>
      <c r="D9" s="48" t="s">
        <v>1005</v>
      </c>
      <c r="E9" s="50">
        <v>56</v>
      </c>
      <c r="F9" s="12">
        <f t="shared" si="0"/>
        <v>2800000</v>
      </c>
    </row>
    <row r="10" spans="2:6" ht="17.25" thickBot="1">
      <c r="B10" s="54" t="s">
        <v>930</v>
      </c>
      <c r="C10" s="55"/>
      <c r="D10" s="55"/>
      <c r="E10" s="47">
        <f>SUM(E5:E9)</f>
        <v>146</v>
      </c>
      <c r="F10" s="47">
        <f>SUM(F5:F9)</f>
        <v>7300000</v>
      </c>
    </row>
    <row r="11" spans="2:6" ht="17.25" thickTop="1"/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Data From Tech. Centre</vt:lpstr>
      <vt:lpstr>Calculation Sheet</vt:lpstr>
      <vt:lpstr>In-House</vt:lpstr>
      <vt:lpstr>Deficiency Report</vt:lpstr>
      <vt:lpstr>RO-wise</vt:lpstr>
      <vt:lpstr>REG-EA wise</vt:lpstr>
      <vt:lpstr>Reg- wise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dcterms:created xsi:type="dcterms:W3CDTF">2019-09-06T05:42:14Z</dcterms:created>
  <dcterms:modified xsi:type="dcterms:W3CDTF">2020-08-17T10:32:40Z</dcterms:modified>
</cp:coreProperties>
</file>