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Ph-III" sheetId="4" r:id="rId1"/>
    <sheet name="Ph-III CELC" sheetId="5" r:id="rId2"/>
    <sheet name="Ph-IV" sheetId="6" r:id="rId3"/>
    <sheet name="Ph-IV CELC" sheetId="7" r:id="rId4"/>
    <sheet name="Bioupdt grt thn 5 yrs" sheetId="8" r:id="rId5"/>
    <sheet name="Bioupdt grt than 15 yrs" sheetId="9" r:id="rId6"/>
    <sheet name="Calculation Sheet" sheetId="1" r:id="rId7"/>
    <sheet name="In-House" sheetId="13" r:id="rId8"/>
    <sheet name="Adjt. for mismatch of EA" sheetId="14" r:id="rId9"/>
    <sheet name="RO-Wise" sheetId="17" r:id="rId10"/>
    <sheet name="Reg-EA wise" sheetId="18" r:id="rId11"/>
    <sheet name="Reg-wise" sheetId="19" r:id="rId12"/>
    <sheet name="Penalty" sheetId="16" r:id="rId13"/>
    <sheet name="Adjt. for May &amp; July Adjst." sheetId="15" r:id="rId14"/>
  </sheets>
  <definedNames>
    <definedName name="_xlnm._FilterDatabase" localSheetId="13" hidden="1">'Adjt. for May &amp; July Adjst.'!$A$3:$S$35</definedName>
    <definedName name="_xlnm._FilterDatabase" localSheetId="5" hidden="1">'Bioupdt grt than 15 yrs'!$A$1:$G$221</definedName>
    <definedName name="_xlnm._FilterDatabase" localSheetId="4" hidden="1">'Bioupdt grt thn 5 yrs'!$A$1:$G$202</definedName>
    <definedName name="_xlnm._FilterDatabase" localSheetId="6" hidden="1">'Calculation Sheet'!$A$1:$Y$146</definedName>
    <definedName name="_xlnm._FilterDatabase" localSheetId="0" hidden="1">'Ph-III'!$A:$E</definedName>
    <definedName name="_xlnm._FilterDatabase" localSheetId="1" hidden="1">'Ph-III CELC'!$A:$E</definedName>
    <definedName name="_xlnm._FilterDatabase" localSheetId="2" hidden="1">'Ph-IV'!$A:$E</definedName>
    <definedName name="_xlnm._FilterDatabase" localSheetId="3" hidden="1">'Ph-IV CELC'!$A:$E</definedName>
    <definedName name="_xlnm.Print_Area" localSheetId="8">'Adjt. for mismatch of EA'!$C$2:$L$11</definedName>
    <definedName name="_xlnm.Print_Area" localSheetId="5">'Bioupdt grt than 15 yrs'!$A$1:$G$221</definedName>
    <definedName name="_xlnm.Print_Area" localSheetId="4">'Bioupdt grt thn 5 yrs'!$A$1:$G$202</definedName>
    <definedName name="_xlnm.Print_Area" localSheetId="6">'Calculation Sheet'!$A$1:$Y$146</definedName>
    <definedName name="_xlnm.Print_Area" localSheetId="12">Penalty!$A$3:$S$144</definedName>
    <definedName name="_xlnm.Print_Area" localSheetId="0">'Ph-III'!$A$1:$E$142</definedName>
    <definedName name="_xlnm.Print_Area" localSheetId="2">'Ph-IV'!$A$1:$E$308</definedName>
    <definedName name="_xlnm.Print_Area" localSheetId="3">'Ph-IV CELC'!$A$1:$E$57</definedName>
    <definedName name="_xlnm.Print_Titles" localSheetId="5">'Bioupdt grt than 15 yrs'!$1:$1</definedName>
    <definedName name="_xlnm.Print_Titles" localSheetId="4">'Bioupdt grt thn 5 yrs'!$1:$1</definedName>
    <definedName name="_xlnm.Print_Titles" localSheetId="6">'Calculation Sheet'!$1:$2</definedName>
    <definedName name="_xlnm.Print_Titles" localSheetId="12">Penalty!$3:$4</definedName>
    <definedName name="_xlnm.Print_Titles" localSheetId="0">'Ph-III'!$1:$1</definedName>
    <definedName name="_xlnm.Print_Titles" localSheetId="2">'Ph-IV'!$1:$1</definedName>
    <definedName name="_xlnm.Print_Titles" localSheetId="3">'Ph-IV CELC'!$1:$1</definedName>
  </definedNames>
  <calcPr calcId="125725"/>
</workbook>
</file>

<file path=xl/calcChain.xml><?xml version="1.0" encoding="utf-8"?>
<calcChain xmlns="http://schemas.openxmlformats.org/spreadsheetml/2006/main">
  <c r="L135" i="1"/>
  <c r="L132"/>
  <c r="L131"/>
  <c r="L129"/>
  <c r="L128"/>
  <c r="L126"/>
  <c r="L118"/>
  <c r="L113"/>
  <c r="L111"/>
  <c r="L102"/>
  <c r="L101"/>
  <c r="L97"/>
  <c r="L96"/>
  <c r="L92"/>
  <c r="L91"/>
  <c r="L88"/>
  <c r="L77"/>
  <c r="L58"/>
  <c r="L41"/>
  <c r="L21"/>
  <c r="L16"/>
  <c r="L15"/>
  <c r="L9"/>
  <c r="L8"/>
  <c r="L7"/>
  <c r="L104"/>
  <c r="L103"/>
  <c r="L100"/>
  <c r="L99"/>
  <c r="L98"/>
  <c r="L95"/>
  <c r="L94"/>
  <c r="L93"/>
  <c r="L90"/>
  <c r="L89"/>
  <c r="L87"/>
  <c r="L86"/>
  <c r="L85"/>
  <c r="L84"/>
  <c r="L83"/>
  <c r="L82"/>
  <c r="L81"/>
  <c r="L80"/>
  <c r="L79"/>
  <c r="L78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7"/>
  <c r="L56"/>
  <c r="L55"/>
  <c r="L54"/>
  <c r="L53"/>
  <c r="L52"/>
  <c r="L51"/>
  <c r="L50"/>
  <c r="L49"/>
  <c r="L48"/>
  <c r="L47"/>
  <c r="L46"/>
  <c r="L45"/>
  <c r="L44"/>
  <c r="L43"/>
  <c r="L42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0"/>
  <c r="L19"/>
  <c r="L18"/>
  <c r="L17"/>
  <c r="L14"/>
  <c r="L13"/>
  <c r="L12"/>
  <c r="L11"/>
  <c r="L10"/>
  <c r="L6"/>
  <c r="L5"/>
  <c r="L4"/>
  <c r="K146" l="1"/>
  <c r="R35" i="15"/>
  <c r="L145" i="1"/>
  <c r="L144"/>
  <c r="L143"/>
  <c r="L142"/>
  <c r="L141"/>
  <c r="L140"/>
  <c r="L139"/>
  <c r="Q139" s="1"/>
  <c r="L138"/>
  <c r="L137"/>
  <c r="L136"/>
  <c r="L134"/>
  <c r="L133"/>
  <c r="L130"/>
  <c r="L127"/>
  <c r="L125"/>
  <c r="L124"/>
  <c r="L123"/>
  <c r="L122"/>
  <c r="L121"/>
  <c r="L120"/>
  <c r="L119"/>
  <c r="L117"/>
  <c r="L116"/>
  <c r="L115"/>
  <c r="L114"/>
  <c r="L112"/>
  <c r="L110"/>
  <c r="L109"/>
  <c r="L108"/>
  <c r="L107"/>
  <c r="L106"/>
  <c r="L105"/>
  <c r="L3"/>
  <c r="Q35" i="15"/>
  <c r="L146" i="1" l="1"/>
  <c r="W139"/>
  <c r="X139" s="1"/>
  <c r="Y139" l="1"/>
  <c r="E25" i="19"/>
  <c r="D25"/>
  <c r="F24"/>
  <c r="F23"/>
  <c r="F22"/>
  <c r="F21"/>
  <c r="F25" s="1"/>
  <c r="F20"/>
  <c r="F19"/>
  <c r="F18"/>
  <c r="F17"/>
  <c r="F16"/>
  <c r="F15"/>
  <c r="F14"/>
  <c r="F13"/>
  <c r="F12"/>
  <c r="F11"/>
  <c r="F10"/>
  <c r="F9"/>
  <c r="F8"/>
  <c r="F7"/>
  <c r="F6"/>
  <c r="F5"/>
  <c r="F25" i="18"/>
  <c r="E25"/>
  <c r="G24"/>
  <c r="G25" s="1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E60" i="17"/>
  <c r="F59"/>
  <c r="F58"/>
  <c r="F57"/>
  <c r="F60" s="1"/>
  <c r="F56"/>
  <c r="F51"/>
  <c r="E51"/>
  <c r="G50"/>
  <c r="G49"/>
  <c r="G48"/>
  <c r="G47"/>
  <c r="G46"/>
  <c r="G45"/>
  <c r="G44"/>
  <c r="G43"/>
  <c r="G42"/>
  <c r="G41"/>
  <c r="G40"/>
  <c r="G39"/>
  <c r="G38"/>
  <c r="G51" s="1"/>
  <c r="E33"/>
  <c r="F32"/>
  <c r="F31"/>
  <c r="F30"/>
  <c r="F33" s="1"/>
  <c r="E17"/>
  <c r="F16"/>
  <c r="F15"/>
  <c r="F14"/>
  <c r="F13"/>
  <c r="F17" s="1"/>
  <c r="R144" i="16"/>
  <c r="Q144"/>
  <c r="P144"/>
  <c r="O144"/>
  <c r="N144"/>
  <c r="M144"/>
  <c r="L144"/>
  <c r="K144"/>
  <c r="J144"/>
  <c r="I144"/>
  <c r="H144"/>
  <c r="G144"/>
  <c r="F144"/>
  <c r="E144"/>
  <c r="D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144" l="1"/>
  <c r="P35" i="15" l="1"/>
  <c r="O35"/>
  <c r="N35"/>
  <c r="M35"/>
  <c r="L35"/>
  <c r="J35"/>
  <c r="I35"/>
  <c r="H35"/>
  <c r="G35"/>
  <c r="E35"/>
  <c r="D35"/>
  <c r="C35"/>
  <c r="K34"/>
  <c r="S34" s="1"/>
  <c r="F34"/>
  <c r="F33"/>
  <c r="K33" s="1"/>
  <c r="S33" s="1"/>
  <c r="F32"/>
  <c r="K32" s="1"/>
  <c r="S32" s="1"/>
  <c r="F31"/>
  <c r="K31" s="1"/>
  <c r="S31" s="1"/>
  <c r="F30"/>
  <c r="K30" s="1"/>
  <c r="S30" s="1"/>
  <c r="F29"/>
  <c r="K29" s="1"/>
  <c r="S29" s="1"/>
  <c r="F28"/>
  <c r="K28" s="1"/>
  <c r="S28" s="1"/>
  <c r="F27"/>
  <c r="K27" s="1"/>
  <c r="S27" s="1"/>
  <c r="F26"/>
  <c r="K26" s="1"/>
  <c r="S26" s="1"/>
  <c r="F25"/>
  <c r="K25" s="1"/>
  <c r="S25" s="1"/>
  <c r="F24"/>
  <c r="K24" s="1"/>
  <c r="S24" s="1"/>
  <c r="F23"/>
  <c r="K23" s="1"/>
  <c r="S23" s="1"/>
  <c r="F22"/>
  <c r="K22" s="1"/>
  <c r="S22" s="1"/>
  <c r="F21"/>
  <c r="K21" s="1"/>
  <c r="S21" s="1"/>
  <c r="F20"/>
  <c r="K20" s="1"/>
  <c r="S20" s="1"/>
  <c r="F19"/>
  <c r="K19" s="1"/>
  <c r="S19" s="1"/>
  <c r="K18"/>
  <c r="S18" s="1"/>
  <c r="F18"/>
  <c r="F17"/>
  <c r="K17" s="1"/>
  <c r="S17" s="1"/>
  <c r="F16"/>
  <c r="K16" s="1"/>
  <c r="S16" s="1"/>
  <c r="F15"/>
  <c r="K15" s="1"/>
  <c r="S15" s="1"/>
  <c r="F14"/>
  <c r="K14" s="1"/>
  <c r="S14" s="1"/>
  <c r="F13"/>
  <c r="K13" s="1"/>
  <c r="S13" s="1"/>
  <c r="F12"/>
  <c r="K12" s="1"/>
  <c r="S12" s="1"/>
  <c r="F11"/>
  <c r="K11" s="1"/>
  <c r="S11" s="1"/>
  <c r="F10"/>
  <c r="K10" s="1"/>
  <c r="S10" s="1"/>
  <c r="F9"/>
  <c r="K9" s="1"/>
  <c r="S9" s="1"/>
  <c r="F8"/>
  <c r="K8" s="1"/>
  <c r="S8" s="1"/>
  <c r="F7"/>
  <c r="K7" s="1"/>
  <c r="S7" s="1"/>
  <c r="F6"/>
  <c r="K6" s="1"/>
  <c r="S6" s="1"/>
  <c r="F5"/>
  <c r="K5" s="1"/>
  <c r="S5" s="1"/>
  <c r="F4"/>
  <c r="K4" s="1"/>
  <c r="S4" s="1"/>
  <c r="V121" i="1"/>
  <c r="V107"/>
  <c r="V80"/>
  <c r="V69"/>
  <c r="Q121"/>
  <c r="Q107"/>
  <c r="Q80"/>
  <c r="Q69"/>
  <c r="L11" i="14"/>
  <c r="K11"/>
  <c r="J11"/>
  <c r="I11"/>
  <c r="H11"/>
  <c r="G11"/>
  <c r="F11"/>
  <c r="E11"/>
  <c r="O145" i="1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W69" l="1"/>
  <c r="Y69" s="1"/>
  <c r="W121"/>
  <c r="X121" s="1"/>
  <c r="W107"/>
  <c r="X107" s="1"/>
  <c r="W80"/>
  <c r="Y80" s="1"/>
  <c r="F35" i="15"/>
  <c r="S35"/>
  <c r="K35"/>
  <c r="X69" i="1" l="1"/>
  <c r="Y107"/>
  <c r="X80"/>
  <c r="Y121"/>
  <c r="O146"/>
  <c r="M146"/>
  <c r="P146"/>
  <c r="N146"/>
  <c r="U146"/>
  <c r="S146"/>
  <c r="R146"/>
  <c r="V10" l="1"/>
  <c r="Q10"/>
  <c r="V25"/>
  <c r="Q25"/>
  <c r="V33"/>
  <c r="Q33"/>
  <c r="V46"/>
  <c r="Q46"/>
  <c r="V54"/>
  <c r="Q54"/>
  <c r="V63"/>
  <c r="Q63"/>
  <c r="V72"/>
  <c r="Q72"/>
  <c r="V82"/>
  <c r="Q82"/>
  <c r="Q93"/>
  <c r="V93"/>
  <c r="V110"/>
  <c r="Q110"/>
  <c r="V122"/>
  <c r="Q122"/>
  <c r="V134"/>
  <c r="Q134"/>
  <c r="Q144"/>
  <c r="V144"/>
  <c r="Q129"/>
  <c r="V129"/>
  <c r="V97"/>
  <c r="Q97"/>
  <c r="V21"/>
  <c r="Q21"/>
  <c r="V6"/>
  <c r="Q6"/>
  <c r="V13"/>
  <c r="Q13"/>
  <c r="V19"/>
  <c r="Q19"/>
  <c r="V24"/>
  <c r="Q24"/>
  <c r="V28"/>
  <c r="Q28"/>
  <c r="V32"/>
  <c r="Q32"/>
  <c r="V36"/>
  <c r="Q36"/>
  <c r="V40"/>
  <c r="Q40"/>
  <c r="V45"/>
  <c r="Q45"/>
  <c r="V49"/>
  <c r="Q49"/>
  <c r="V53"/>
  <c r="Q53"/>
  <c r="V57"/>
  <c r="Q57"/>
  <c r="V62"/>
  <c r="Q62"/>
  <c r="V66"/>
  <c r="Q66"/>
  <c r="V71"/>
  <c r="Q71"/>
  <c r="V75"/>
  <c r="Q75"/>
  <c r="V81"/>
  <c r="Q81"/>
  <c r="Q85"/>
  <c r="V85"/>
  <c r="V90"/>
  <c r="Q90"/>
  <c r="V98"/>
  <c r="Q98"/>
  <c r="V104"/>
  <c r="Q104"/>
  <c r="V109"/>
  <c r="Q109"/>
  <c r="V115"/>
  <c r="Q115"/>
  <c r="V120"/>
  <c r="Q120"/>
  <c r="V125"/>
  <c r="Q125"/>
  <c r="V133"/>
  <c r="Q133"/>
  <c r="V138"/>
  <c r="Q138"/>
  <c r="V143"/>
  <c r="Q143"/>
  <c r="V8"/>
  <c r="Q8"/>
  <c r="V131"/>
  <c r="Q131"/>
  <c r="V118"/>
  <c r="Q118"/>
  <c r="V101"/>
  <c r="Q101"/>
  <c r="V91"/>
  <c r="Q91"/>
  <c r="V41"/>
  <c r="Q41"/>
  <c r="Q3"/>
  <c r="V20"/>
  <c r="Q20"/>
  <c r="V29"/>
  <c r="Q29"/>
  <c r="V42"/>
  <c r="Q42"/>
  <c r="V50"/>
  <c r="Q50"/>
  <c r="V59"/>
  <c r="Q59"/>
  <c r="V67"/>
  <c r="Q67"/>
  <c r="V76"/>
  <c r="Q76"/>
  <c r="V86"/>
  <c r="Q86"/>
  <c r="V99"/>
  <c r="Q99"/>
  <c r="V105"/>
  <c r="Q105"/>
  <c r="V116"/>
  <c r="Q116"/>
  <c r="V127"/>
  <c r="Q127"/>
  <c r="V140"/>
  <c r="Q140"/>
  <c r="V9"/>
  <c r="Q9"/>
  <c r="V113"/>
  <c r="Q113"/>
  <c r="V88"/>
  <c r="Q88"/>
  <c r="V5"/>
  <c r="Q5"/>
  <c r="V12"/>
  <c r="Q12"/>
  <c r="V18"/>
  <c r="Q18"/>
  <c r="V23"/>
  <c r="Q23"/>
  <c r="V27"/>
  <c r="Q27"/>
  <c r="V31"/>
  <c r="Q31"/>
  <c r="V35"/>
  <c r="Q35"/>
  <c r="V39"/>
  <c r="Q39"/>
  <c r="V44"/>
  <c r="Q44"/>
  <c r="V48"/>
  <c r="Q48"/>
  <c r="V52"/>
  <c r="Q52"/>
  <c r="V56"/>
  <c r="Q56"/>
  <c r="V61"/>
  <c r="Q61"/>
  <c r="V65"/>
  <c r="Q65"/>
  <c r="V70"/>
  <c r="Q70"/>
  <c r="V74"/>
  <c r="Q74"/>
  <c r="V79"/>
  <c r="Q79"/>
  <c r="V84"/>
  <c r="Q84"/>
  <c r="V89"/>
  <c r="Q89"/>
  <c r="V95"/>
  <c r="Q95"/>
  <c r="V103"/>
  <c r="Q103"/>
  <c r="V108"/>
  <c r="Q108"/>
  <c r="V114"/>
  <c r="Q114"/>
  <c r="V119"/>
  <c r="Q119"/>
  <c r="V124"/>
  <c r="Q124"/>
  <c r="V137"/>
  <c r="Q137"/>
  <c r="V142"/>
  <c r="Q142"/>
  <c r="V7"/>
  <c r="Q7"/>
  <c r="V132"/>
  <c r="Q132"/>
  <c r="V126"/>
  <c r="Q126"/>
  <c r="V102"/>
  <c r="Q102"/>
  <c r="V92"/>
  <c r="Q92"/>
  <c r="V58"/>
  <c r="Q58"/>
  <c r="V15"/>
  <c r="Q15"/>
  <c r="V14"/>
  <c r="Q14"/>
  <c r="V37"/>
  <c r="Q37"/>
  <c r="V4"/>
  <c r="Q4"/>
  <c r="V11"/>
  <c r="Q11"/>
  <c r="V17"/>
  <c r="Q17"/>
  <c r="V22"/>
  <c r="Q22"/>
  <c r="V26"/>
  <c r="Q26"/>
  <c r="V30"/>
  <c r="Q30"/>
  <c r="V34"/>
  <c r="Q34"/>
  <c r="V38"/>
  <c r="Q38"/>
  <c r="V43"/>
  <c r="Q43"/>
  <c r="V47"/>
  <c r="Q47"/>
  <c r="V51"/>
  <c r="Q51"/>
  <c r="V55"/>
  <c r="Q55"/>
  <c r="V60"/>
  <c r="Q60"/>
  <c r="V64"/>
  <c r="Q64"/>
  <c r="V68"/>
  <c r="Q68"/>
  <c r="V73"/>
  <c r="Q73"/>
  <c r="V78"/>
  <c r="Q78"/>
  <c r="V83"/>
  <c r="Q83"/>
  <c r="V87"/>
  <c r="Q87"/>
  <c r="V94"/>
  <c r="Q94"/>
  <c r="V100"/>
  <c r="Q100"/>
  <c r="V106"/>
  <c r="Q106"/>
  <c r="V112"/>
  <c r="Q112"/>
  <c r="Q117"/>
  <c r="V117"/>
  <c r="V123"/>
  <c r="Q123"/>
  <c r="V130"/>
  <c r="Q130"/>
  <c r="Q136"/>
  <c r="V136"/>
  <c r="V141"/>
  <c r="Q141"/>
  <c r="V145"/>
  <c r="Q145"/>
  <c r="V135"/>
  <c r="Q135"/>
  <c r="V128"/>
  <c r="Q128"/>
  <c r="V111"/>
  <c r="Q111"/>
  <c r="V96"/>
  <c r="Q96"/>
  <c r="Q77"/>
  <c r="V77"/>
  <c r="V16"/>
  <c r="Q16"/>
  <c r="G221" i="9"/>
  <c r="G202" i="8"/>
  <c r="E57" i="7"/>
  <c r="W141" i="1" l="1"/>
  <c r="X141" s="1"/>
  <c r="W94"/>
  <c r="X94" s="1"/>
  <c r="W64"/>
  <c r="X64" s="1"/>
  <c r="W30"/>
  <c r="X30" s="1"/>
  <c r="W37"/>
  <c r="Y37" s="1"/>
  <c r="W7"/>
  <c r="X7" s="1"/>
  <c r="W74"/>
  <c r="X74" s="1"/>
  <c r="W39"/>
  <c r="X39" s="1"/>
  <c r="W12"/>
  <c r="X12" s="1"/>
  <c r="W9"/>
  <c r="X9" s="1"/>
  <c r="W86"/>
  <c r="Y86" s="1"/>
  <c r="W29"/>
  <c r="X29" s="1"/>
  <c r="W117"/>
  <c r="X117" s="1"/>
  <c r="W91"/>
  <c r="X91" s="1"/>
  <c r="W118"/>
  <c r="X118" s="1"/>
  <c r="W8"/>
  <c r="X8" s="1"/>
  <c r="W138"/>
  <c r="X138" s="1"/>
  <c r="W125"/>
  <c r="X125" s="1"/>
  <c r="W115"/>
  <c r="X115" s="1"/>
  <c r="W104"/>
  <c r="X104" s="1"/>
  <c r="W90"/>
  <c r="X90" s="1"/>
  <c r="W81"/>
  <c r="X81" s="1"/>
  <c r="W71"/>
  <c r="X71" s="1"/>
  <c r="W62"/>
  <c r="X62" s="1"/>
  <c r="W53"/>
  <c r="X53" s="1"/>
  <c r="W45"/>
  <c r="X45" s="1"/>
  <c r="W36"/>
  <c r="X36" s="1"/>
  <c r="W28"/>
  <c r="X28" s="1"/>
  <c r="W19"/>
  <c r="X19" s="1"/>
  <c r="W6"/>
  <c r="X6" s="1"/>
  <c r="W97"/>
  <c r="X97" s="1"/>
  <c r="W122"/>
  <c r="X122" s="1"/>
  <c r="W72"/>
  <c r="Y72" s="1"/>
  <c r="W54"/>
  <c r="X54" s="1"/>
  <c r="W33"/>
  <c r="X33" s="1"/>
  <c r="W10"/>
  <c r="X10" s="1"/>
  <c r="W135"/>
  <c r="X135" s="1"/>
  <c r="X73"/>
  <c r="W73"/>
  <c r="Y73" s="1"/>
  <c r="W47"/>
  <c r="X47" s="1"/>
  <c r="W11"/>
  <c r="Y11" s="1"/>
  <c r="W126"/>
  <c r="X126" s="1"/>
  <c r="W119"/>
  <c r="X119" s="1"/>
  <c r="W95"/>
  <c r="X95" s="1"/>
  <c r="W65"/>
  <c r="Y65" s="1"/>
  <c r="W31"/>
  <c r="X31" s="1"/>
  <c r="W88"/>
  <c r="Y88" s="1"/>
  <c r="W67"/>
  <c r="X67" s="1"/>
  <c r="W85"/>
  <c r="X85" s="1"/>
  <c r="W77"/>
  <c r="X77" s="1"/>
  <c r="W16"/>
  <c r="X16" s="1"/>
  <c r="W96"/>
  <c r="X96" s="1"/>
  <c r="W128"/>
  <c r="X128" s="1"/>
  <c r="W145"/>
  <c r="X145" s="1"/>
  <c r="W123"/>
  <c r="X123" s="1"/>
  <c r="W112"/>
  <c r="X112" s="1"/>
  <c r="W100"/>
  <c r="X100" s="1"/>
  <c r="W87"/>
  <c r="X87" s="1"/>
  <c r="W78"/>
  <c r="X78" s="1"/>
  <c r="W68"/>
  <c r="X68" s="1"/>
  <c r="W60"/>
  <c r="X60" s="1"/>
  <c r="W51"/>
  <c r="X51" s="1"/>
  <c r="W43"/>
  <c r="X43" s="1"/>
  <c r="W34"/>
  <c r="X34" s="1"/>
  <c r="W26"/>
  <c r="X26" s="1"/>
  <c r="W17"/>
  <c r="X17" s="1"/>
  <c r="W4"/>
  <c r="X4" s="1"/>
  <c r="W14"/>
  <c r="X14" s="1"/>
  <c r="W58"/>
  <c r="X58" s="1"/>
  <c r="W102"/>
  <c r="X102" s="1"/>
  <c r="W132"/>
  <c r="X132" s="1"/>
  <c r="W142"/>
  <c r="X142" s="1"/>
  <c r="W124"/>
  <c r="X124" s="1"/>
  <c r="W114"/>
  <c r="X114" s="1"/>
  <c r="W103"/>
  <c r="X103" s="1"/>
  <c r="W89"/>
  <c r="X89" s="1"/>
  <c r="W79"/>
  <c r="X79" s="1"/>
  <c r="W70"/>
  <c r="X70" s="1"/>
  <c r="W61"/>
  <c r="X61" s="1"/>
  <c r="W52"/>
  <c r="X52" s="1"/>
  <c r="W44"/>
  <c r="X44" s="1"/>
  <c r="W35"/>
  <c r="X35" s="1"/>
  <c r="W27"/>
  <c r="X27" s="1"/>
  <c r="W18"/>
  <c r="X18" s="1"/>
  <c r="W5"/>
  <c r="Y5" s="1"/>
  <c r="W113"/>
  <c r="X113" s="1"/>
  <c r="W140"/>
  <c r="X140" s="1"/>
  <c r="W116"/>
  <c r="X116" s="1"/>
  <c r="W99"/>
  <c r="X99" s="1"/>
  <c r="W76"/>
  <c r="X76" s="1"/>
  <c r="W59"/>
  <c r="X59" s="1"/>
  <c r="W42"/>
  <c r="X42" s="1"/>
  <c r="W20"/>
  <c r="X20" s="1"/>
  <c r="W144"/>
  <c r="Y144" s="1"/>
  <c r="W93"/>
  <c r="Y93" s="1"/>
  <c r="Y8"/>
  <c r="Y97"/>
  <c r="Y122"/>
  <c r="W111"/>
  <c r="Y111" s="1"/>
  <c r="W130"/>
  <c r="X130" s="1"/>
  <c r="W83"/>
  <c r="X83" s="1"/>
  <c r="W55"/>
  <c r="Y55" s="1"/>
  <c r="W22"/>
  <c r="Y22" s="1"/>
  <c r="W15"/>
  <c r="X15" s="1"/>
  <c r="W137"/>
  <c r="Y137" s="1"/>
  <c r="W84"/>
  <c r="Y84" s="1"/>
  <c r="W56"/>
  <c r="Y56" s="1"/>
  <c r="W23"/>
  <c r="X23" s="1"/>
  <c r="W127"/>
  <c r="Y127" s="1"/>
  <c r="W50"/>
  <c r="X50" s="1"/>
  <c r="W129"/>
  <c r="X129" s="1"/>
  <c r="W136"/>
  <c r="Y136" s="1"/>
  <c r="W41"/>
  <c r="Y41" s="1"/>
  <c r="W101"/>
  <c r="X101" s="1"/>
  <c r="W131"/>
  <c r="Y131" s="1"/>
  <c r="W143"/>
  <c r="X143" s="1"/>
  <c r="W133"/>
  <c r="X133" s="1"/>
  <c r="W120"/>
  <c r="Y120" s="1"/>
  <c r="W109"/>
  <c r="X109" s="1"/>
  <c r="W98"/>
  <c r="Y98" s="1"/>
  <c r="W75"/>
  <c r="X75" s="1"/>
  <c r="W66"/>
  <c r="Y66" s="1"/>
  <c r="W57"/>
  <c r="Y57" s="1"/>
  <c r="W49"/>
  <c r="X49" s="1"/>
  <c r="W40"/>
  <c r="Y40" s="1"/>
  <c r="W32"/>
  <c r="Y32" s="1"/>
  <c r="W24"/>
  <c r="X24" s="1"/>
  <c r="W13"/>
  <c r="X13" s="1"/>
  <c r="W21"/>
  <c r="Y21" s="1"/>
  <c r="W134"/>
  <c r="Y134" s="1"/>
  <c r="W110"/>
  <c r="X110" s="1"/>
  <c r="W82"/>
  <c r="Y82" s="1"/>
  <c r="W63"/>
  <c r="X63" s="1"/>
  <c r="W46"/>
  <c r="X46" s="1"/>
  <c r="W25"/>
  <c r="Y25" s="1"/>
  <c r="Y143"/>
  <c r="Y100"/>
  <c r="Y14"/>
  <c r="Y103"/>
  <c r="Y113"/>
  <c r="W106"/>
  <c r="Y106" s="1"/>
  <c r="W38"/>
  <c r="Y38" s="1"/>
  <c r="W92"/>
  <c r="Y92" s="1"/>
  <c r="W108"/>
  <c r="Y108" s="1"/>
  <c r="W48"/>
  <c r="Y48" s="1"/>
  <c r="W105"/>
  <c r="Y105" s="1"/>
  <c r="V3"/>
  <c r="T146"/>
  <c r="Q146"/>
  <c r="E308" i="6"/>
  <c r="Y118" i="1" l="1"/>
  <c r="X5"/>
  <c r="Y87"/>
  <c r="Y114"/>
  <c r="Y145"/>
  <c r="X93"/>
  <c r="X108"/>
  <c r="X144"/>
  <c r="Y71"/>
  <c r="Y61"/>
  <c r="Y68"/>
  <c r="Y62"/>
  <c r="Y9"/>
  <c r="Y67"/>
  <c r="Y126"/>
  <c r="Y96"/>
  <c r="Y16"/>
  <c r="Y52"/>
  <c r="Y102"/>
  <c r="Y79"/>
  <c r="Y132"/>
  <c r="Y17"/>
  <c r="Y54"/>
  <c r="Y45"/>
  <c r="Y125"/>
  <c r="Y110"/>
  <c r="Y20"/>
  <c r="Y70"/>
  <c r="Y142"/>
  <c r="Y4"/>
  <c r="Y78"/>
  <c r="Y33"/>
  <c r="Y28"/>
  <c r="Y115"/>
  <c r="Y133"/>
  <c r="X11"/>
  <c r="Y64"/>
  <c r="Y51"/>
  <c r="Y90"/>
  <c r="X86"/>
  <c r="Y85"/>
  <c r="Y81"/>
  <c r="Y76"/>
  <c r="X56"/>
  <c r="Y53"/>
  <c r="Y47"/>
  <c r="X37"/>
  <c r="Y36"/>
  <c r="Y35"/>
  <c r="X32"/>
  <c r="Y27"/>
  <c r="Y26"/>
  <c r="Y24"/>
  <c r="Y12"/>
  <c r="Y119"/>
  <c r="X48"/>
  <c r="Y129"/>
  <c r="Y140"/>
  <c r="X120"/>
  <c r="Y104"/>
  <c r="Y74"/>
  <c r="Y141"/>
  <c r="X72"/>
  <c r="Y42"/>
  <c r="Y116"/>
  <c r="Y18"/>
  <c r="Y89"/>
  <c r="Y34"/>
  <c r="Y112"/>
  <c r="X136"/>
  <c r="X84"/>
  <c r="Y19"/>
  <c r="Y138"/>
  <c r="Y83"/>
  <c r="X65"/>
  <c r="Y94"/>
  <c r="X92"/>
  <c r="Y59"/>
  <c r="Y43"/>
  <c r="Y123"/>
  <c r="X40"/>
  <c r="Y10"/>
  <c r="Y135"/>
  <c r="Y99"/>
  <c r="Y44"/>
  <c r="Y124"/>
  <c r="Y58"/>
  <c r="Y60"/>
  <c r="Y128"/>
  <c r="Y75"/>
  <c r="Y6"/>
  <c r="Y91"/>
  <c r="Y117"/>
  <c r="Y31"/>
  <c r="V146"/>
  <c r="X3"/>
  <c r="W3"/>
  <c r="X105"/>
  <c r="X38"/>
  <c r="Y63"/>
  <c r="Y109"/>
  <c r="X25"/>
  <c r="X21"/>
  <c r="X57"/>
  <c r="X131"/>
  <c r="X41"/>
  <c r="X127"/>
  <c r="X137"/>
  <c r="X22"/>
  <c r="X111"/>
  <c r="X88"/>
  <c r="Y50"/>
  <c r="Y23"/>
  <c r="Y95"/>
  <c r="Y7"/>
  <c r="Y46"/>
  <c r="Y77"/>
  <c r="Y130"/>
  <c r="Y29"/>
  <c r="Y15"/>
  <c r="Y30"/>
  <c r="Y13"/>
  <c r="X106"/>
  <c r="Y49"/>
  <c r="Y101"/>
  <c r="X82"/>
  <c r="X134"/>
  <c r="X66"/>
  <c r="X98"/>
  <c r="X55"/>
  <c r="Y39"/>
  <c r="E22" i="5"/>
  <c r="X146" i="1" l="1"/>
  <c r="W146"/>
  <c r="Y3"/>
  <c r="Y146" s="1"/>
  <c r="E142" i="4"/>
  <c r="I146" i="1" l="1"/>
  <c r="H146"/>
  <c r="G146"/>
  <c r="E146"/>
  <c r="F146"/>
  <c r="D146"/>
</calcChain>
</file>

<file path=xl/comments1.xml><?xml version="1.0" encoding="utf-8"?>
<comments xmlns="http://schemas.openxmlformats.org/spreadsheetml/2006/main">
  <authors>
    <author>ashok.bisht</author>
  </authors>
  <commentList>
    <comment ref="Q28" authorId="0">
      <text>
        <r>
          <rPr>
            <b/>
            <sz val="9"/>
            <color indexed="81"/>
            <rFont val="Tahoma"/>
            <family val="2"/>
          </rPr>
          <t>ashok.bisht:</t>
        </r>
        <r>
          <rPr>
            <sz val="9"/>
            <color indexed="81"/>
            <rFont val="Tahoma"/>
            <family val="2"/>
          </rPr>
          <t xml:space="preserve">
Amount adjusted against Registrar - Govt. Of Mizoram
</t>
        </r>
      </text>
    </comment>
  </commentList>
</comments>
</file>

<file path=xl/sharedStrings.xml><?xml version="1.0" encoding="utf-8"?>
<sst xmlns="http://schemas.openxmlformats.org/spreadsheetml/2006/main" count="5390" uniqueCount="999">
  <si>
    <t>Reg-ID</t>
  </si>
  <si>
    <t>Registrar Name</t>
  </si>
  <si>
    <t>No. of Aadhaar generated count for Phase III</t>
  </si>
  <si>
    <t>No. of Aadhaar generated count for Phase IV</t>
  </si>
  <si>
    <t>No. of Aadhaar generated for CEL enrolled Packets Phase III</t>
  </si>
  <si>
    <t>No. of Aadhaar generated for CEL enrolled Packets Phase IV</t>
  </si>
  <si>
    <t xml:space="preserve"> Chief Registrar Births &amp; Deaths -cum-Director Health Services </t>
  </si>
  <si>
    <t>ALLAHABAD BANK_NEW_661</t>
  </si>
  <si>
    <t>Andhra Bank</t>
  </si>
  <si>
    <t>Atalji Janasnehi Directorate, Government of Karnataka</t>
  </si>
  <si>
    <t>Axis Bank Ltd</t>
  </si>
  <si>
    <t>Bandhan Bank Ltd</t>
  </si>
  <si>
    <t>Bank of Baroda_New_648</t>
  </si>
  <si>
    <t>Bank of India_New_649</t>
  </si>
  <si>
    <t>BANK OF MAHARASHTRA_NEW_662</t>
  </si>
  <si>
    <t>Baroda Rajasthan Kshetriya Gramin Bank</t>
  </si>
  <si>
    <t>BARODA UTTAR PRADESH GRAMIN BANK</t>
  </si>
  <si>
    <t>BSNL Maharashtra Circle</t>
  </si>
  <si>
    <t>Canara Bank_New_657</t>
  </si>
  <si>
    <t xml:space="preserve">Catholic Syrian Bank   </t>
  </si>
  <si>
    <t>Central Bank of India_New_650</t>
  </si>
  <si>
    <t xml:space="preserve">City Union Bank Limited        </t>
  </si>
  <si>
    <t>Civil Supplies - A&amp;N Islands</t>
  </si>
  <si>
    <t>Commissioner Nagaland</t>
  </si>
  <si>
    <t>Corporation Bank</t>
  </si>
  <si>
    <t>CSC e-Governance Services India Limited</t>
  </si>
  <si>
    <t>D.C. KURUNG KUMEY</t>
  </si>
  <si>
    <t>DC  Tirap District</t>
  </si>
  <si>
    <t>DC Aalo</t>
  </si>
  <si>
    <t>DC Dibang Valley</t>
  </si>
  <si>
    <t>DC East Kameng</t>
  </si>
  <si>
    <t>DC East Siang</t>
  </si>
  <si>
    <t>DC ITANAGAR CAPITAL COMPLEX</t>
  </si>
  <si>
    <t>DC LOHIT</t>
  </si>
  <si>
    <t>DC Longding</t>
  </si>
  <si>
    <t>DC Lower Dibang</t>
  </si>
  <si>
    <t>DC LOWER SUBANSIRI</t>
  </si>
  <si>
    <t>DC NAMSAI</t>
  </si>
  <si>
    <t>DC PAPUMPARE</t>
  </si>
  <si>
    <t>DC Siang</t>
  </si>
  <si>
    <t>DC South East</t>
  </si>
  <si>
    <t>DC Upper Siang District</t>
  </si>
  <si>
    <t>DC Upper Subansiri</t>
  </si>
  <si>
    <t>DC West Kameng</t>
  </si>
  <si>
    <t>DCB Bank</t>
  </si>
  <si>
    <t>Delhi - Central DC</t>
  </si>
  <si>
    <t>Delhi - East DC</t>
  </si>
  <si>
    <t>Delhi - ND DC</t>
  </si>
  <si>
    <t>Delhi - NE DC</t>
  </si>
  <si>
    <t>Delhi - North DC</t>
  </si>
  <si>
    <t>Delhi SW DC</t>
  </si>
  <si>
    <t>Delhi-NW DC</t>
  </si>
  <si>
    <t>Dena Bank_New_664</t>
  </si>
  <si>
    <t>Department of Health &amp; Family Welfare, Govt of Telangana</t>
  </si>
  <si>
    <t>Department of Information Technology Govt of Jharkhand</t>
  </si>
  <si>
    <t>Dept of ITC Govt of Rajasthan</t>
  </si>
  <si>
    <t>Deptt. Of School Education, Serva Shiksha Abhiyan,Govt. Of Telangana</t>
  </si>
  <si>
    <t>DEPUTY COMMISSIONER CHANGLANG</t>
  </si>
  <si>
    <t>DEPUTY COMMISSIONER KRA DAADI</t>
  </si>
  <si>
    <t>DEPUTY COMMISSIONER TAWANG</t>
  </si>
  <si>
    <t>Deputy Commissioner, Anjaw</t>
  </si>
  <si>
    <t>Dhanlaxmi Bank</t>
  </si>
  <si>
    <t>Director General Health Services,Health Deptt, Haryana</t>
  </si>
  <si>
    <t>Director Health and Family Welfare, UT</t>
  </si>
  <si>
    <t>Director School Education UT Chandigarh</t>
  </si>
  <si>
    <t>Directorate of Health Services, A&amp;N Islands</t>
  </si>
  <si>
    <t>Directorate of Public Health and Family Welfare, Govt of Andhra Pradesh</t>
  </si>
  <si>
    <t>Directorate of Secondary Education, Haryana</t>
  </si>
  <si>
    <t>Directorate of Social welfare, A&amp;N Islands</t>
  </si>
  <si>
    <t>Directorate of Woman and Child Development, Government of Himachal Pradesh</t>
  </si>
  <si>
    <t>DIT Lakshadweep</t>
  </si>
  <si>
    <t>DY. COMMISSIONER SHAHDARA</t>
  </si>
  <si>
    <t>Education Department, Govt. of Gujarat</t>
  </si>
  <si>
    <t>Electronics &amp; Information Technology E&amp;IT Department Government of Chhattisgarh GoCG</t>
  </si>
  <si>
    <t>FCR Govt of Haryana</t>
  </si>
  <si>
    <t>FCS Govt of Punjab</t>
  </si>
  <si>
    <t>Federal Bank</t>
  </si>
  <si>
    <t>General Administration Department</t>
  </si>
  <si>
    <t>General Admn. Department, Govt of Assam</t>
  </si>
  <si>
    <t>Govt of Goa</t>
  </si>
  <si>
    <t>Govt of Gujarat</t>
  </si>
  <si>
    <t>Govt of Himachal Pradesh</t>
  </si>
  <si>
    <t xml:space="preserve">Govt of Karnataka </t>
  </si>
  <si>
    <t>Govt of Kerala</t>
  </si>
  <si>
    <t>Govt of Maharashtra</t>
  </si>
  <si>
    <t>Govt of Sikkim - Dept of Econo</t>
  </si>
  <si>
    <t>Govt of UT of Chandigarh</t>
  </si>
  <si>
    <t>Govt. of Mizoram</t>
  </si>
  <si>
    <t>Govt. of Uttarkhand</t>
  </si>
  <si>
    <t>HDFC Bank Limited</t>
  </si>
  <si>
    <t>Health Department, Govt of Uttar Pradesh</t>
  </si>
  <si>
    <t>Home &amp; Political, Govt. of Assam</t>
  </si>
  <si>
    <t>ICICI Bank Limited</t>
  </si>
  <si>
    <t>IDBI Bank Ltd_New_667</t>
  </si>
  <si>
    <t>IDFC BANK LIMITED</t>
  </si>
  <si>
    <t>Indian Bank_New_651</t>
  </si>
  <si>
    <t>INDIAN OVERSEAS BANK_NEW_659</t>
  </si>
  <si>
    <t>Indiapost</t>
  </si>
  <si>
    <t>IndusInd Bank</t>
  </si>
  <si>
    <t>Information Technology &amp; Communication Department</t>
  </si>
  <si>
    <t>Information Technology Electronics and Communication Department, Govt of Telangana</t>
  </si>
  <si>
    <t>Integrated Child Development Services , Government of Tamil Nadu</t>
  </si>
  <si>
    <t>Jammu and Kashmir Bank</t>
  </si>
  <si>
    <t>Karnataka Bank</t>
  </si>
  <si>
    <t xml:space="preserve">Karur Vysya Bank </t>
  </si>
  <si>
    <t>KotakMahindra Bank</t>
  </si>
  <si>
    <t>Lakshmi Vilas Bank</t>
  </si>
  <si>
    <t xml:space="preserve">Madhya Pradesh State Electronics Development Corporation Ltd.  </t>
  </si>
  <si>
    <t>NSDL e-Governance Infrastructure Limited</t>
  </si>
  <si>
    <t xml:space="preserve">Odisha Computer Application Center </t>
  </si>
  <si>
    <t>ORIENTAL BANK OF COMMERCE_NEW_652</t>
  </si>
  <si>
    <t>Punjab &amp; Sind Bank_New_660</t>
  </si>
  <si>
    <t>Punjab National Bank_NEW_653</t>
  </si>
  <si>
    <t>RBL Bank Limited</t>
  </si>
  <si>
    <t>RDD Govt of Tripura</t>
  </si>
  <si>
    <t xml:space="preserve">RURAL DEVELOPMENT AND PANCHAYAT RAJ Government of Karnataka </t>
  </si>
  <si>
    <t>Rural Development Department Bihar-1</t>
  </si>
  <si>
    <t>School Education &amp; Sports, UP</t>
  </si>
  <si>
    <t>School Education Department Uttarakhand</t>
  </si>
  <si>
    <t>Secretery IT,J&amp;K</t>
  </si>
  <si>
    <t>Social Welfare Deptt.,Govt of Bihar</t>
  </si>
  <si>
    <t>South Indian Bank</t>
  </si>
  <si>
    <t>Special Secretary Home</t>
  </si>
  <si>
    <t>STATE BANK OF INDIA_New_654</t>
  </si>
  <si>
    <t>State Mission Director ICDS Social Welfare Department JK</t>
  </si>
  <si>
    <t>State Project Director SSA J&amp;K</t>
  </si>
  <si>
    <t>Syndicate Bank_New_658</t>
  </si>
  <si>
    <t>Tamil Nadu eGovernance Agency</t>
  </si>
  <si>
    <t>Tamil Nadu Mercantile Bank</t>
  </si>
  <si>
    <t>The Nainital Bank Ltd</t>
  </si>
  <si>
    <t>UCO BANK</t>
  </si>
  <si>
    <t>UIDAI-Registrar</t>
  </si>
  <si>
    <t>Ujjivan Small Finance Bank</t>
  </si>
  <si>
    <t>Union Bank</t>
  </si>
  <si>
    <t>Union Bank Of India_New_656</t>
  </si>
  <si>
    <t>United Bank Of India_New_655</t>
  </si>
  <si>
    <t>UT Govt. Of Dadra &amp; Nagar Haveli</t>
  </si>
  <si>
    <t>UT Of Daman and Diu</t>
  </si>
  <si>
    <t>UT of Puducherry</t>
  </si>
  <si>
    <t>Vijaya Bank</t>
  </si>
  <si>
    <t>WCD Govt. of MP</t>
  </si>
  <si>
    <t>wcddelhi</t>
  </si>
  <si>
    <t>Women &amp; Child  Devlopment, Maharashtra</t>
  </si>
  <si>
    <t>Women &amp; Child Development, Govt. of Gujarat</t>
  </si>
  <si>
    <t>YES Bank Limited</t>
  </si>
  <si>
    <t>Grand Total</t>
  </si>
  <si>
    <t>Sl. NO.</t>
  </si>
  <si>
    <t>No. of Updated Biometrric Count &lt; 5 Years</t>
  </si>
  <si>
    <t>No. of Updated Biometrric Count &lt; 15 Years</t>
  </si>
  <si>
    <t>Registrar ID</t>
  </si>
  <si>
    <t>EA_Code</t>
  </si>
  <si>
    <t>EA Name</t>
  </si>
  <si>
    <t>Aadhaar Generated</t>
  </si>
  <si>
    <t>000</t>
  </si>
  <si>
    <t>0002</t>
  </si>
  <si>
    <t>RO Bangalore</t>
  </si>
  <si>
    <t>0005</t>
  </si>
  <si>
    <t>RO Hyderabad</t>
  </si>
  <si>
    <t>0006</t>
  </si>
  <si>
    <t>RO Lucknow</t>
  </si>
  <si>
    <t>101</t>
  </si>
  <si>
    <t>0101</t>
  </si>
  <si>
    <t>J &amp; K Bank</t>
  </si>
  <si>
    <t>102</t>
  </si>
  <si>
    <t>0102</t>
  </si>
  <si>
    <t>Department of IT, Govt. of HP</t>
  </si>
  <si>
    <t>103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</si>
  <si>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</si>
  <si>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</si>
  <si>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</si>
  <si>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</si>
  <si>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2309</t>
  </si>
  <si>
    <t>Punjab State e- Governance Society</t>
  </si>
  <si>
    <t>105</t>
  </si>
  <si>
    <t>0105</t>
  </si>
  <si>
    <t>Department of Information Technology</t>
  </si>
  <si>
    <t>106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</si>
  <si>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</si>
  <si>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</si>
  <si>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</si>
  <si>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</si>
  <si>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</si>
  <si>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</si>
  <si>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</si>
  <si>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</si>
  <si>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</si>
  <si>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</si>
  <si>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</si>
  <si>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</si>
  <si>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</si>
  <si>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</si>
  <si>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</si>
  <si>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</si>
  <si>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</si>
  <si>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</si>
  <si>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</si>
  <si>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</si>
  <si>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</si>
  <si>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</si>
  <si>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</si>
  <si>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</si>
  <si>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</si>
  <si>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</si>
  <si>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</si>
  <si>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</si>
  <si>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</si>
  <si>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</si>
  <si>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</si>
  <si>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</si>
  <si>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</si>
  <si>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</si>
  <si>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</si>
  <si>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</si>
  <si>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</si>
  <si>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2091</t>
  </si>
  <si>
    <t>Rajcomp Info Services Ltd</t>
  </si>
  <si>
    <t>111</t>
  </si>
  <si>
    <t>0111</t>
  </si>
  <si>
    <t>Department of Economics Statistics  Monitoring and Evaluation DESME</t>
  </si>
  <si>
    <t>118</t>
  </si>
  <si>
    <t>2781</t>
  </si>
  <si>
    <t>Office of the Deputy Commissioner , Hojai</t>
  </si>
  <si>
    <t>2788</t>
  </si>
  <si>
    <t>Deputy Commissioner Baksa</t>
  </si>
  <si>
    <t>2789</t>
  </si>
  <si>
    <t>Deputy commissioner Kokrajhar</t>
  </si>
  <si>
    <t>2795</t>
  </si>
  <si>
    <t>Office of the Deputy Commissioner, Udalguri</t>
  </si>
  <si>
    <t>2800</t>
  </si>
  <si>
    <t>Office of the Deputy Commissioner Cachar</t>
  </si>
  <si>
    <t>2801</t>
  </si>
  <si>
    <t>Deputy Commissioner Karimganj</t>
  </si>
  <si>
    <t>124</t>
  </si>
  <si>
    <t>0124</t>
  </si>
  <si>
    <t xml:space="preserve">Gujarat Social Infrastructure Development Society </t>
  </si>
  <si>
    <t>127</t>
  </si>
  <si>
    <t>2006</t>
  </si>
  <si>
    <t>Mahaonline Limited</t>
  </si>
  <si>
    <t>129</t>
  </si>
  <si>
    <t>0129</t>
  </si>
  <si>
    <t>Centre for e-Governance, GOK</t>
  </si>
  <si>
    <t>2086</t>
  </si>
  <si>
    <t>EDCS GOK</t>
  </si>
  <si>
    <t>130</t>
  </si>
  <si>
    <t>2076</t>
  </si>
  <si>
    <t>M/s. Goa Electronics Ltd</t>
  </si>
  <si>
    <t>132</t>
  </si>
  <si>
    <t>2003</t>
  </si>
  <si>
    <t>Akshaya</t>
  </si>
  <si>
    <t>134</t>
  </si>
  <si>
    <t>0134</t>
  </si>
  <si>
    <t>Planning and Research Department</t>
  </si>
  <si>
    <t>138</t>
  </si>
  <si>
    <t>0138</t>
  </si>
  <si>
    <t>Department of IT, Chandigarh</t>
  </si>
  <si>
    <t>143</t>
  </si>
  <si>
    <t>0143</t>
  </si>
  <si>
    <t>Odisha Computer Appliation Centre</t>
  </si>
  <si>
    <t>145</t>
  </si>
  <si>
    <t>2543</t>
  </si>
  <si>
    <t>CIRCLE OFFICER TAWANG</t>
  </si>
  <si>
    <t>147</t>
  </si>
  <si>
    <t>2465</t>
  </si>
  <si>
    <t>DEPUTY DIRECTOR OF SCHOOL EDUCATION SEPPA</t>
  </si>
  <si>
    <t>167</t>
  </si>
  <si>
    <t>0167</t>
  </si>
  <si>
    <t>DC SHAHDARA</t>
  </si>
  <si>
    <t>169</t>
  </si>
  <si>
    <t>0169</t>
  </si>
  <si>
    <t>Rural Development Department, Bihar</t>
  </si>
  <si>
    <t>206</t>
  </si>
  <si>
    <t>2189</t>
  </si>
  <si>
    <t>CSC SPV</t>
  </si>
  <si>
    <t>2706</t>
  </si>
  <si>
    <t>CSC e Gov</t>
  </si>
  <si>
    <t>208</t>
  </si>
  <si>
    <t>2192</t>
  </si>
  <si>
    <t>Electronics Corporation of Tamil Nadu Limited</t>
  </si>
  <si>
    <t>2193</t>
  </si>
  <si>
    <t>TAMILNADU ARASU CABLE TV CORPORATION LTD</t>
  </si>
  <si>
    <t>212</t>
  </si>
  <si>
    <t>2224</t>
  </si>
  <si>
    <t>DC Tuensang</t>
  </si>
  <si>
    <t>620</t>
  </si>
  <si>
    <t>0620</t>
  </si>
  <si>
    <t>2806</t>
  </si>
  <si>
    <t>Bihar Gramin Bank</t>
  </si>
  <si>
    <t>623</t>
  </si>
  <si>
    <t>0623</t>
  </si>
  <si>
    <t>628</t>
  </si>
  <si>
    <t>0628</t>
  </si>
  <si>
    <t>Kotak Mahindra Bank</t>
  </si>
  <si>
    <t>629</t>
  </si>
  <si>
    <t>0629</t>
  </si>
  <si>
    <t>631</t>
  </si>
  <si>
    <t>0631</t>
  </si>
  <si>
    <t>CatholicSyrian Bank</t>
  </si>
  <si>
    <t>632</t>
  </si>
  <si>
    <t>0632</t>
  </si>
  <si>
    <t xml:space="preserve">CityUnion Bank Limited  </t>
  </si>
  <si>
    <t>633</t>
  </si>
  <si>
    <t>0633</t>
  </si>
  <si>
    <t>DCB Bank Ltd</t>
  </si>
  <si>
    <t>634</t>
  </si>
  <si>
    <t>0634</t>
  </si>
  <si>
    <t>635</t>
  </si>
  <si>
    <t>0635</t>
  </si>
  <si>
    <t>636</t>
  </si>
  <si>
    <t>0636</t>
  </si>
  <si>
    <t>ICICI Bank Ltd</t>
  </si>
  <si>
    <t>638</t>
  </si>
  <si>
    <t>0638</t>
  </si>
  <si>
    <t>IndusInd Bank Limited</t>
  </si>
  <si>
    <t>640</t>
  </si>
  <si>
    <t>0640</t>
  </si>
  <si>
    <t xml:space="preserve">KarurVysya Bank  </t>
  </si>
  <si>
    <t>641</t>
  </si>
  <si>
    <t>0641</t>
  </si>
  <si>
    <t>The Nainital Bank Limited</t>
  </si>
  <si>
    <t>643</t>
  </si>
  <si>
    <t>0643</t>
  </si>
  <si>
    <t>646</t>
  </si>
  <si>
    <t>0646</t>
  </si>
  <si>
    <t>647</t>
  </si>
  <si>
    <t>0647</t>
  </si>
  <si>
    <t>648</t>
  </si>
  <si>
    <t>0648</t>
  </si>
  <si>
    <t>Bank of Baroda</t>
  </si>
  <si>
    <t>649</t>
  </si>
  <si>
    <t>0649</t>
  </si>
  <si>
    <t>Bank of India</t>
  </si>
  <si>
    <t>2758</t>
  </si>
  <si>
    <t>Narmada Jhabua Gramin Bank</t>
  </si>
  <si>
    <t>2759</t>
  </si>
  <si>
    <t>Gramin Bank of Aryavart</t>
  </si>
  <si>
    <t>2760</t>
  </si>
  <si>
    <t>Jharkhand Gramin Bank</t>
  </si>
  <si>
    <t>650</t>
  </si>
  <si>
    <t>0650</t>
  </si>
  <si>
    <t>CENTRAL BANK OF INDIA</t>
  </si>
  <si>
    <t>2769</t>
  </si>
  <si>
    <t>Uttar Bihar Gramin Bank</t>
  </si>
  <si>
    <t>651</t>
  </si>
  <si>
    <t>0651</t>
  </si>
  <si>
    <t>Indian Bank</t>
  </si>
  <si>
    <t>652</t>
  </si>
  <si>
    <t>0652</t>
  </si>
  <si>
    <t>Oriental Bank of Commerce</t>
  </si>
  <si>
    <t>653</t>
  </si>
  <si>
    <t>0653</t>
  </si>
  <si>
    <t>Punjab National Bank</t>
  </si>
  <si>
    <t>654</t>
  </si>
  <si>
    <t>0654</t>
  </si>
  <si>
    <t>State Bank of India</t>
  </si>
  <si>
    <t>2746</t>
  </si>
  <si>
    <t>MADHYANCHAL GRAMIN BANK</t>
  </si>
  <si>
    <t>2751</t>
  </si>
  <si>
    <t>PURVANCHAL BANK</t>
  </si>
  <si>
    <t>2756</t>
  </si>
  <si>
    <t>UTTARAKHAND GRAMIN BANK</t>
  </si>
  <si>
    <t>655</t>
  </si>
  <si>
    <t>0655</t>
  </si>
  <si>
    <t>United Bank Of India</t>
  </si>
  <si>
    <t>2734</t>
  </si>
  <si>
    <t>Bangiya Gramin Vikash Bank</t>
  </si>
  <si>
    <t>656</t>
  </si>
  <si>
    <t>0656</t>
  </si>
  <si>
    <t>Union Bank Of INDIA</t>
  </si>
  <si>
    <t>657</t>
  </si>
  <si>
    <t>0657</t>
  </si>
  <si>
    <t>CANARA BANK</t>
  </si>
  <si>
    <t>658</t>
  </si>
  <si>
    <t>0658</t>
  </si>
  <si>
    <t>Syndicate Bank</t>
  </si>
  <si>
    <t>2764</t>
  </si>
  <si>
    <t>PRATHAMA BANK</t>
  </si>
  <si>
    <t>659</t>
  </si>
  <si>
    <t>0659</t>
  </si>
  <si>
    <t>Indian Overseas Bank</t>
  </si>
  <si>
    <t>660</t>
  </si>
  <si>
    <t>0660</t>
  </si>
  <si>
    <t>Punjab &amp; Sindh Bank</t>
  </si>
  <si>
    <t>661</t>
  </si>
  <si>
    <t>0661</t>
  </si>
  <si>
    <t>ALLAHABAD BANK</t>
  </si>
  <si>
    <t>662</t>
  </si>
  <si>
    <t>0662</t>
  </si>
  <si>
    <t>Bank of Maharashtra</t>
  </si>
  <si>
    <t>2766</t>
  </si>
  <si>
    <t>Maharashtra Gramin Bank</t>
  </si>
  <si>
    <t>664</t>
  </si>
  <si>
    <t>0664</t>
  </si>
  <si>
    <t>DENA BANK</t>
  </si>
  <si>
    <t>667</t>
  </si>
  <si>
    <t>0667</t>
  </si>
  <si>
    <t>IDBI Bank Ltd</t>
  </si>
  <si>
    <t>670</t>
  </si>
  <si>
    <t>0670</t>
  </si>
  <si>
    <t>Baroda UP Gramin Bank</t>
  </si>
  <si>
    <t>804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</si>
  <si>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</si>
  <si>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</si>
  <si>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</si>
  <si>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</si>
  <si>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</si>
  <si>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</si>
  <si>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2711</t>
  </si>
  <si>
    <t>THE CHIEF POSTMASTER GENERAL, ASSAM CIRCLE GUWAHATI</t>
  </si>
  <si>
    <t>2712</t>
  </si>
  <si>
    <t>The Chief Postmaster General, Bihar Circle, Patna</t>
  </si>
  <si>
    <t>2714</t>
  </si>
  <si>
    <t>Chief Postmaster General, Delhi Circle</t>
  </si>
  <si>
    <t>2715</t>
  </si>
  <si>
    <t>The Chief Postmaster General, Gujarat Circle</t>
  </si>
  <si>
    <t>2719</t>
  </si>
  <si>
    <t>The Chief Postmaster General, Jharkhand Circle</t>
  </si>
  <si>
    <t>2721</t>
  </si>
  <si>
    <t>Chief Postmaster General M.P.Circle Bhopal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</si>
  <si>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</si>
  <si>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</si>
  <si>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</si>
  <si>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</si>
  <si>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</si>
  <si>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</si>
  <si>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2728</t>
  </si>
  <si>
    <t>UP Circle  Department of Post</t>
  </si>
  <si>
    <t>2730</t>
  </si>
  <si>
    <t>The Chief Postmaster General, West Bengal Circle</t>
  </si>
  <si>
    <t>806</t>
  </si>
  <si>
    <t>0806</t>
  </si>
  <si>
    <t>DCSW</t>
  </si>
  <si>
    <t>807</t>
  </si>
  <si>
    <t>0807</t>
  </si>
  <si>
    <t xml:space="preserve">DC NORTH DELHI </t>
  </si>
  <si>
    <t>808</t>
  </si>
  <si>
    <t>0808</t>
  </si>
  <si>
    <t>Delhi Central DC</t>
  </si>
  <si>
    <t>812</t>
  </si>
  <si>
    <t>0812</t>
  </si>
  <si>
    <t>DC NORTH-EAST</t>
  </si>
  <si>
    <t>814</t>
  </si>
  <si>
    <t>2017</t>
  </si>
  <si>
    <t>Karvy Data Management Services</t>
  </si>
  <si>
    <t>815</t>
  </si>
  <si>
    <t>0815</t>
  </si>
  <si>
    <t>Department of Information Technology and e-Gov, Government of Jharkhand</t>
  </si>
  <si>
    <t>816</t>
  </si>
  <si>
    <t>2052</t>
  </si>
  <si>
    <t>Directorate of ESD</t>
  </si>
  <si>
    <t>818</t>
  </si>
  <si>
    <t>2081</t>
  </si>
  <si>
    <t>Electronic Service Delivery</t>
  </si>
  <si>
    <t>820</t>
  </si>
  <si>
    <t>0820</t>
  </si>
  <si>
    <t>Madhya Pradesh State Electronics Development Corporation Ltd.</t>
  </si>
  <si>
    <t>821</t>
  </si>
  <si>
    <t>0821</t>
  </si>
  <si>
    <t>Atalji Janasnehi Directorate, GOK</t>
  </si>
  <si>
    <t>830</t>
  </si>
  <si>
    <t>0830</t>
  </si>
  <si>
    <t>840</t>
  </si>
  <si>
    <t>0840</t>
  </si>
  <si>
    <t>Director ICDS, Women &amp; Child Development, Govt. of Gujarat</t>
  </si>
  <si>
    <t>843</t>
  </si>
  <si>
    <t>0843</t>
  </si>
  <si>
    <t>856</t>
  </si>
  <si>
    <t>0856</t>
  </si>
  <si>
    <t>Department of WCD GNCT of Delhi</t>
  </si>
  <si>
    <t>871</t>
  </si>
  <si>
    <t>0871</t>
  </si>
  <si>
    <t>952</t>
  </si>
  <si>
    <t>2148</t>
  </si>
  <si>
    <t>District Family &amp; Welfare Society Faridabad</t>
  </si>
  <si>
    <t>2154</t>
  </si>
  <si>
    <t>District Family and Welfare Society, Kaithal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</si>
  <si>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</si>
  <si>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</si>
  <si>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</si>
  <si>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</si>
  <si>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</si>
  <si>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</si>
  <si>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</si>
  <si>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</si>
  <si>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2165</t>
  </si>
  <si>
    <t>District Health &amp; Family Welfare Society, Sonipat</t>
  </si>
  <si>
    <t>955</t>
  </si>
  <si>
    <t>0955</t>
  </si>
  <si>
    <t>State Health Society</t>
  </si>
  <si>
    <t>964</t>
  </si>
  <si>
    <t>2202</t>
  </si>
  <si>
    <t>District Registrar Births &amp; Deaths cum Chief Medical Officer, Shimla</t>
  </si>
  <si>
    <t>2205</t>
  </si>
  <si>
    <t>District Registrar Births &amp; Deaths cum Chief Medical Officer, Una</t>
  </si>
  <si>
    <t>984</t>
  </si>
  <si>
    <t>0984</t>
  </si>
  <si>
    <t>State Project Director SSA  Department of Education JK</t>
  </si>
  <si>
    <t>985</t>
  </si>
  <si>
    <t>0985</t>
  </si>
  <si>
    <t>State Mission Director ICDS Social Welfare Department, J&amp;K</t>
  </si>
  <si>
    <t>986</t>
  </si>
  <si>
    <t>2084</t>
  </si>
  <si>
    <t>CHIPS</t>
  </si>
  <si>
    <t>Aadhaar_Generated</t>
  </si>
  <si>
    <t>0003</t>
  </si>
  <si>
    <t>RO Chandigarh</t>
  </si>
  <si>
    <t>0004</t>
  </si>
  <si>
    <t>RO Delhi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</si>
  <si>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</si>
  <si>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</si>
  <si>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</si>
  <si>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</si>
  <si>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</si>
  <si>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</si>
  <si>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</si>
  <si>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</si>
  <si>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0011</t>
  </si>
  <si>
    <t>UIDAI Camp Office Patna</t>
  </si>
  <si>
    <t>2100</t>
  </si>
  <si>
    <t>District IT Society Kaithal</t>
  </si>
  <si>
    <t>2101</t>
  </si>
  <si>
    <t>District IT Society Karnal</t>
  </si>
  <si>
    <t>2108</t>
  </si>
  <si>
    <t>District IT Society Rewari</t>
  </si>
  <si>
    <t>116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</si>
  <si>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</si>
  <si>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</si>
  <si>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</si>
  <si>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</si>
  <si>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</si>
  <si>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</si>
  <si>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</si>
  <si>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</si>
  <si>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</si>
  <si>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</si>
  <si>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</si>
  <si>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</si>
  <si>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</si>
  <si>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</si>
  <si>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</si>
  <si>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</si>
  <si>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2773</t>
  </si>
  <si>
    <t>Deputy commissioner Tinsukia</t>
  </si>
  <si>
    <t>2774</t>
  </si>
  <si>
    <t>Deputy commissioner Dibrugarh</t>
  </si>
  <si>
    <t>2775</t>
  </si>
  <si>
    <t>Deputy commissioner Sivasagar</t>
  </si>
  <si>
    <t>2776</t>
  </si>
  <si>
    <t>Deputy Commissioner Charaideo</t>
  </si>
  <si>
    <t>2777</t>
  </si>
  <si>
    <t>Office of the Deputy Commissioner, Golaghat</t>
  </si>
  <si>
    <t>2778</t>
  </si>
  <si>
    <t>Deputy commissioner Jorhat</t>
  </si>
  <si>
    <t>2779</t>
  </si>
  <si>
    <t>Deputy Commissioner Majuli</t>
  </si>
  <si>
    <t>2780</t>
  </si>
  <si>
    <t>Deputy Commissioner ,Nagaon</t>
  </si>
  <si>
    <t>2782</t>
  </si>
  <si>
    <t>Deputy Commissioner Morigaon</t>
  </si>
  <si>
    <t>2783</t>
  </si>
  <si>
    <t>Deputy Commissioner Kamrup,Metro</t>
  </si>
  <si>
    <t>2784</t>
  </si>
  <si>
    <t>Office of the Deputy Commissioner , Kamrup</t>
  </si>
  <si>
    <t>2785</t>
  </si>
  <si>
    <t>Deputy Commissioner Nalbari</t>
  </si>
  <si>
    <t>2786</t>
  </si>
  <si>
    <t>Office of the Deputy Commissioner, Barpeta</t>
  </si>
  <si>
    <t>2787</t>
  </si>
  <si>
    <t>Deputy Commissioner Chirang</t>
  </si>
  <si>
    <t>2790</t>
  </si>
  <si>
    <t>Office of the Deputy Commissioner , Bongaigaon</t>
  </si>
  <si>
    <t>2791</t>
  </si>
  <si>
    <t>Deputy Commissioner Dhubri</t>
  </si>
  <si>
    <t>2792</t>
  </si>
  <si>
    <t>Deputy Commissioner South Salmara Mankachar</t>
  </si>
  <si>
    <t>2793</t>
  </si>
  <si>
    <t>Deputy commissioner Goalpara</t>
  </si>
  <si>
    <t>2794</t>
  </si>
  <si>
    <t>Deputy Commissioner Darrang</t>
  </si>
  <si>
    <t>2796</t>
  </si>
  <si>
    <t>Office of the  Deputy Commissioner, Sonitpur</t>
  </si>
  <si>
    <t>2797</t>
  </si>
  <si>
    <t>Deputy Commissioner Biswanath</t>
  </si>
  <si>
    <t>2798</t>
  </si>
  <si>
    <t>Deputy commissioner, Lakhimpur</t>
  </si>
  <si>
    <t>2799</t>
  </si>
  <si>
    <t>DEPUTY COMMISSIONER DHEMAJI</t>
  </si>
  <si>
    <t>2802</t>
  </si>
  <si>
    <t>Deputy Commissioner Hailakandi</t>
  </si>
  <si>
    <t>2803</t>
  </si>
  <si>
    <t>Deputy Commissioner Dima Hasao</t>
  </si>
  <si>
    <t>2804</t>
  </si>
  <si>
    <t>Deputy Commissioner ,Karbi Anglong</t>
  </si>
  <si>
    <t>2805</t>
  </si>
  <si>
    <t>Deputy Commissioner West Karbi Anglong</t>
  </si>
  <si>
    <t>125</t>
  </si>
  <si>
    <t>0125</t>
  </si>
  <si>
    <t>UT of Daman and Diu</t>
  </si>
  <si>
    <t>126</t>
  </si>
  <si>
    <t>0126</t>
  </si>
  <si>
    <t>Administration of DNH</t>
  </si>
  <si>
    <t>0130</t>
  </si>
  <si>
    <t>Directorate of Planning, Statistics &amp; Evaluation-Govt of Goa</t>
  </si>
  <si>
    <t>0838</t>
  </si>
  <si>
    <t>Directorate of Women &amp; Child Department, Govt Of Goa</t>
  </si>
  <si>
    <t>135</t>
  </si>
  <si>
    <t>2820</t>
  </si>
  <si>
    <t>Director ,CS&amp;CA</t>
  </si>
  <si>
    <t>141</t>
  </si>
  <si>
    <t>1239</t>
  </si>
  <si>
    <t>Chinar Construction Company Prime agency</t>
  </si>
  <si>
    <t>146</t>
  </si>
  <si>
    <t>2314</t>
  </si>
  <si>
    <t>Deputy Director of School Education</t>
  </si>
  <si>
    <t>148</t>
  </si>
  <si>
    <t>2289</t>
  </si>
  <si>
    <t>Circle Officer Toru</t>
  </si>
  <si>
    <t>149</t>
  </si>
  <si>
    <t>2283</t>
  </si>
  <si>
    <t>Extra Assistant Commissioner Itanagar</t>
  </si>
  <si>
    <t>2284</t>
  </si>
  <si>
    <t>Extra Assistant Commissioner Naharlagun</t>
  </si>
  <si>
    <t>151</t>
  </si>
  <si>
    <t>2507</t>
  </si>
  <si>
    <t>CO, SARLI</t>
  </si>
  <si>
    <t>152</t>
  </si>
  <si>
    <t>2497</t>
  </si>
  <si>
    <t>Office of the CO Palin</t>
  </si>
  <si>
    <t>153</t>
  </si>
  <si>
    <t>2441</t>
  </si>
  <si>
    <t>DDSE Daporijo</t>
  </si>
  <si>
    <t>154</t>
  </si>
  <si>
    <t>2394</t>
  </si>
  <si>
    <t>DC office Aalo</t>
  </si>
  <si>
    <t>155</t>
  </si>
  <si>
    <t>2492</t>
  </si>
  <si>
    <t>CO PANGIN</t>
  </si>
  <si>
    <t>156</t>
  </si>
  <si>
    <t>2348</t>
  </si>
  <si>
    <t>DDSE Pasighat</t>
  </si>
  <si>
    <t>157</t>
  </si>
  <si>
    <t>2382</t>
  </si>
  <si>
    <t>Extra Assistant Commissioner Yingkiong</t>
  </si>
  <si>
    <t>159</t>
  </si>
  <si>
    <t>2272</t>
  </si>
  <si>
    <t>Circle Officer, Roing1</t>
  </si>
  <si>
    <t>160</t>
  </si>
  <si>
    <t>2352</t>
  </si>
  <si>
    <t>DDSE Lohit</t>
  </si>
  <si>
    <t>2354</t>
  </si>
  <si>
    <t>CDPO Tezu ICDS</t>
  </si>
  <si>
    <t>2356</t>
  </si>
  <si>
    <t>DFCSO, Tezu</t>
  </si>
  <si>
    <t>162</t>
  </si>
  <si>
    <t>2335</t>
  </si>
  <si>
    <t>EAC LEKANG</t>
  </si>
  <si>
    <t>2339</t>
  </si>
  <si>
    <t>DSO STAT NAMSAI</t>
  </si>
  <si>
    <t>163</t>
  </si>
  <si>
    <t>2417</t>
  </si>
  <si>
    <t>2430</t>
  </si>
  <si>
    <t>ADDITIONAL DEPUTY COMMISSIONER  BORDUMSA</t>
  </si>
  <si>
    <t>164</t>
  </si>
  <si>
    <t>2362</t>
  </si>
  <si>
    <t>Deptt Of Economics &amp; Statistics Tirap</t>
  </si>
  <si>
    <t>165</t>
  </si>
  <si>
    <t>2376</t>
  </si>
  <si>
    <t>Deputy Commissioner, Longding</t>
  </si>
  <si>
    <t>166</t>
  </si>
  <si>
    <t>0166</t>
  </si>
  <si>
    <t>D C South East</t>
  </si>
  <si>
    <t>2214</t>
  </si>
  <si>
    <t>DC Kohima</t>
  </si>
  <si>
    <t>2219</t>
  </si>
  <si>
    <t>DC Mokokchung</t>
  </si>
  <si>
    <t>2222</t>
  </si>
  <si>
    <t>ADC Meluri</t>
  </si>
  <si>
    <t>2229</t>
  </si>
  <si>
    <t>DC Kiphire</t>
  </si>
  <si>
    <t>2232</t>
  </si>
  <si>
    <t>ADC Aboi</t>
  </si>
  <si>
    <t>2234</t>
  </si>
  <si>
    <t>SDO C Chen</t>
  </si>
  <si>
    <t>2240</t>
  </si>
  <si>
    <t>DC Wokha</t>
  </si>
  <si>
    <t>2244</t>
  </si>
  <si>
    <t>DC Dimapur</t>
  </si>
  <si>
    <t>2258</t>
  </si>
  <si>
    <t>DC Mon</t>
  </si>
  <si>
    <t>2266</t>
  </si>
  <si>
    <t>DC Peren</t>
  </si>
  <si>
    <t>2267</t>
  </si>
  <si>
    <t>SDO C Jalukie</t>
  </si>
  <si>
    <t>213</t>
  </si>
  <si>
    <t>0213</t>
  </si>
  <si>
    <t>Special Secretary Home,Govt. of Manipur</t>
  </si>
  <si>
    <t>2009</t>
  </si>
  <si>
    <t>Manipur Electronics Dev Corp</t>
  </si>
  <si>
    <t>214</t>
  </si>
  <si>
    <t>2206</t>
  </si>
  <si>
    <t>Deputy Commissioner, Aizawl</t>
  </si>
  <si>
    <t>2207</t>
  </si>
  <si>
    <t>DC Lunglei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</si>
  <si>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</si>
  <si>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</si>
  <si>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</si>
  <si>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</si>
  <si>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</si>
  <si>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</si>
  <si>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</si>
  <si>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</si>
  <si>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</si>
  <si>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</si>
  <si>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217</t>
  </si>
  <si>
    <t>0217</t>
  </si>
  <si>
    <t>218</t>
  </si>
  <si>
    <t>0218</t>
  </si>
  <si>
    <t>General Adminstration Department B</t>
  </si>
  <si>
    <t>604</t>
  </si>
  <si>
    <t>0604</t>
  </si>
  <si>
    <t>CORPORATION BANK</t>
  </si>
  <si>
    <t>610</t>
  </si>
  <si>
    <t>1171</t>
  </si>
  <si>
    <t>Smart Chip Limited</t>
  </si>
  <si>
    <t>619</t>
  </si>
  <si>
    <t>0619</t>
  </si>
  <si>
    <t>2770</t>
  </si>
  <si>
    <t>Paschim Banga Gramin Bank</t>
  </si>
  <si>
    <t>2739</t>
  </si>
  <si>
    <t xml:space="preserve">Chaitanya Godavari Grameen Bank </t>
  </si>
  <si>
    <t>630</t>
  </si>
  <si>
    <t>0630</t>
  </si>
  <si>
    <t>637</t>
  </si>
  <si>
    <t>0637</t>
  </si>
  <si>
    <t>639</t>
  </si>
  <si>
    <t>0639</t>
  </si>
  <si>
    <t>642</t>
  </si>
  <si>
    <t>0642</t>
  </si>
  <si>
    <t>644</t>
  </si>
  <si>
    <t>0644</t>
  </si>
  <si>
    <t>645</t>
  </si>
  <si>
    <t>0645</t>
  </si>
  <si>
    <t>2765</t>
  </si>
  <si>
    <t>BARODA GUJARAT GRAMIN BANK</t>
  </si>
  <si>
    <t>2761</t>
  </si>
  <si>
    <t>Vidharbha Konkan Gramin Bank</t>
  </si>
  <si>
    <t>2767</t>
  </si>
  <si>
    <t>Uttarbanga Kshetriya Gramin Bank</t>
  </si>
  <si>
    <t>2740</t>
  </si>
  <si>
    <t>Andhra Pradesh Grameena Vikas Bank</t>
  </si>
  <si>
    <t>2741</t>
  </si>
  <si>
    <t>ARUNACHAL PRADESH RURAL BANK</t>
  </si>
  <si>
    <t>2742</t>
  </si>
  <si>
    <t>CHHATTISGARH RAJYA  GRAMIN BANK</t>
  </si>
  <si>
    <t>2744</t>
  </si>
  <si>
    <t>Kaveri Grameena Bank</t>
  </si>
  <si>
    <t>2745</t>
  </si>
  <si>
    <t>Langpi Dehangi Rural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</si>
  <si>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</si>
  <si>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</si>
  <si>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</si>
  <si>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</si>
  <si>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</si>
  <si>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</si>
  <si>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</si>
  <si>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</si>
  <si>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2757</t>
  </si>
  <si>
    <t>VANANCHAL GRAMIN BANK</t>
  </si>
  <si>
    <t>2824</t>
  </si>
  <si>
    <t>LHO AMRAVATI</t>
  </si>
  <si>
    <t>2897</t>
  </si>
  <si>
    <t>KASHI GOMTI SAMYUT GRAMIN BANK</t>
  </si>
  <si>
    <t>2738</t>
  </si>
  <si>
    <t>PRAGATHI KRISHNA GRAMINA BANK</t>
  </si>
  <si>
    <t>2762</t>
  </si>
  <si>
    <t>ANDHRA PRAGATHI GRAMEENA BANK</t>
  </si>
  <si>
    <t>2763</t>
  </si>
  <si>
    <t>KARNATAKA VIKAS GRAMEENA BANK</t>
  </si>
  <si>
    <t>2771</t>
  </si>
  <si>
    <t>Odisha Gramya Bank</t>
  </si>
  <si>
    <t>2772</t>
  </si>
  <si>
    <t>Pandyan Grama Bank</t>
  </si>
  <si>
    <t>671</t>
  </si>
  <si>
    <t>0671</t>
  </si>
  <si>
    <t>696</t>
  </si>
  <si>
    <t>0696</t>
  </si>
  <si>
    <t>2713</t>
  </si>
  <si>
    <t>The chief Postmaster General, Chhattisgarh Circle,Raipur</t>
  </si>
  <si>
    <t>2716</t>
  </si>
  <si>
    <t>DEPARTMENT OF POSTS, HARYANA CIRCLE</t>
  </si>
  <si>
    <t>2717</t>
  </si>
  <si>
    <t>Department of Post, Himachal Circle, Shimla</t>
  </si>
  <si>
    <t>2718</t>
  </si>
  <si>
    <t>Department of Post J&amp;K Circle</t>
  </si>
  <si>
    <t>2720</t>
  </si>
  <si>
    <t>DEPARTMENT OF POSTS KERALA CIRCLE</t>
  </si>
  <si>
    <t>2722</t>
  </si>
  <si>
    <t>Chief Post Master General, Maharashtra Circle Mumbai</t>
  </si>
  <si>
    <t>2723</t>
  </si>
  <si>
    <t>Chief Postmastert General, North East Circle, Shillong</t>
  </si>
  <si>
    <t>2727</t>
  </si>
  <si>
    <t>The Chief Post Master General, Telangana Circle</t>
  </si>
  <si>
    <t>2729</t>
  </si>
  <si>
    <t xml:space="preserve">Chief Postmaster General Uttarakhand Circle </t>
  </si>
  <si>
    <t>805</t>
  </si>
  <si>
    <t>0805</t>
  </si>
  <si>
    <t>DC NORTH WEST</t>
  </si>
  <si>
    <t>810</t>
  </si>
  <si>
    <t>0810</t>
  </si>
  <si>
    <t>DC NEW DELHI</t>
  </si>
  <si>
    <t>813</t>
  </si>
  <si>
    <t>0813</t>
  </si>
  <si>
    <t>East Delhi DC</t>
  </si>
  <si>
    <t>826</t>
  </si>
  <si>
    <t>0826</t>
  </si>
  <si>
    <t xml:space="preserve"> Directorate of Social welfare, A&amp;N Islands</t>
  </si>
  <si>
    <t>833</t>
  </si>
  <si>
    <t>2363</t>
  </si>
  <si>
    <t>Sarva Siksha Abhiyan Society</t>
  </si>
  <si>
    <t>841</t>
  </si>
  <si>
    <t>2708</t>
  </si>
  <si>
    <t>Director of primary education,  Gujarat</t>
  </si>
  <si>
    <t>2709</t>
  </si>
  <si>
    <t>Commissioner of school,  Gujarat</t>
  </si>
  <si>
    <t>844</t>
  </si>
  <si>
    <t>0844</t>
  </si>
  <si>
    <t>Director, Woman and Child Development, Govt. of Himachal Pradesh</t>
  </si>
  <si>
    <t>852</t>
  </si>
  <si>
    <t>0852</t>
  </si>
  <si>
    <t>854</t>
  </si>
  <si>
    <t>0854</t>
  </si>
  <si>
    <t>867</t>
  </si>
  <si>
    <t>0867</t>
  </si>
  <si>
    <t>Enrolment Agency Sarva Shiksha Abhiyan</t>
  </si>
  <si>
    <t>873</t>
  </si>
  <si>
    <t>0873</t>
  </si>
  <si>
    <t>School education department Uttarakhand</t>
  </si>
  <si>
    <t>2147</t>
  </si>
  <si>
    <t>District Family and Welfare Society Bhiwani</t>
  </si>
  <si>
    <t>2150</t>
  </si>
  <si>
    <t>District Family &amp; Welfare Society Gurgaon</t>
  </si>
  <si>
    <t>2151</t>
  </si>
  <si>
    <t>District Health &amp; Family Welfare Society, Hisar</t>
  </si>
  <si>
    <t>2152</t>
  </si>
  <si>
    <t>District Health and Family Welfare Society, Jhajjar</t>
  </si>
  <si>
    <t>2155</t>
  </si>
  <si>
    <t>District Health &amp; Family Welfare Society, Kurukshetra</t>
  </si>
  <si>
    <t>2163</t>
  </si>
  <si>
    <t>District Family and Welfare Society Rohtak</t>
  </si>
  <si>
    <t>2164</t>
  </si>
  <si>
    <t>district Health&amp; Family Welfare Society Sirsa</t>
  </si>
  <si>
    <t>956</t>
  </si>
  <si>
    <t>0956</t>
  </si>
  <si>
    <t xml:space="preserve"> DHS, A&amp;N Islands</t>
  </si>
  <si>
    <t>957</t>
  </si>
  <si>
    <t>0957</t>
  </si>
  <si>
    <t>2194</t>
  </si>
  <si>
    <t>District Registrar Births &amp; Deaths cum Chief Medical Officer Bilaspur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</si>
  <si>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</si>
  <si>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</si>
  <si>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</si>
  <si>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</si>
  <si>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2199</t>
  </si>
  <si>
    <t>District Registrar Births &amp; Deaths cum Chief Medical Officer Kullu</t>
  </si>
  <si>
    <t>2201</t>
  </si>
  <si>
    <t>District Registrar Births &amp; Deaths cum Chief Medical Officer, Mandi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</si>
  <si>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</si>
  <si>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</si>
  <si>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</si>
  <si>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</si>
  <si>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975</t>
  </si>
  <si>
    <t>0975</t>
  </si>
  <si>
    <t>977</t>
  </si>
  <si>
    <t>0977</t>
  </si>
  <si>
    <t>983</t>
  </si>
  <si>
    <t>0983</t>
  </si>
  <si>
    <t>989</t>
  </si>
  <si>
    <t>0989</t>
  </si>
  <si>
    <t>Month</t>
  </si>
  <si>
    <t>Year</t>
  </si>
  <si>
    <t>reg_code</t>
  </si>
  <si>
    <t>reg_name</t>
  </si>
  <si>
    <t>Ea_code</t>
  </si>
  <si>
    <t>ea_name</t>
  </si>
  <si>
    <t>Count</t>
  </si>
  <si>
    <t>Apr</t>
  </si>
  <si>
    <t>2019</t>
  </si>
  <si>
    <t>2268</t>
  </si>
  <si>
    <t>ADC Bhandari</t>
  </si>
  <si>
    <t>1020</t>
  </si>
  <si>
    <t>AVVAS INFOTECH PVT  LTD</t>
  </si>
  <si>
    <t>Gross Amount</t>
  </si>
  <si>
    <t>In-house Model</t>
  </si>
  <si>
    <t>Sl. No.</t>
  </si>
  <si>
    <t>Inhouse model</t>
  </si>
  <si>
    <t>Yes</t>
  </si>
  <si>
    <t>No</t>
  </si>
  <si>
    <t>-</t>
  </si>
  <si>
    <t>Balance amount to be withheld for DMS pendency  (B/F)</t>
  </si>
  <si>
    <t>Eastern Railway</t>
  </si>
  <si>
    <t>Govt. of Jharkhand</t>
  </si>
  <si>
    <t>National Cooperative Consumers Federation Of India Limited</t>
  </si>
  <si>
    <t>South East Central Railway</t>
  </si>
  <si>
    <t>UTI Infrastructure Technology &amp; Services Limited</t>
  </si>
  <si>
    <t>Amount to be withheld in current  release [actual amount for withholding or 10% of payment due(Col.10), whichever is less)</t>
  </si>
  <si>
    <t>Balance amount to be withheld for DMS pendency from future releases (Col.11-Col.12) [Carried forward]</t>
  </si>
  <si>
    <t xml:space="preserve">  </t>
  </si>
  <si>
    <t>Adjustment on account of mismatch of EA during the period April-2017 &amp; May-2017</t>
  </si>
  <si>
    <t xml:space="preserve">No adjustment for the following Registrars could be made this month due to zero Aadhaar generation </t>
  </si>
  <si>
    <t>Phase -3</t>
  </si>
  <si>
    <t>Phase-2</t>
  </si>
  <si>
    <t>Phase-3</t>
  </si>
  <si>
    <t>CELC Ph-III</t>
  </si>
  <si>
    <t>Ph-II</t>
  </si>
  <si>
    <t>Ph-III</t>
  </si>
  <si>
    <t>CELC</t>
  </si>
  <si>
    <t>Amount</t>
  </si>
  <si>
    <t>Delhi- South DC</t>
  </si>
  <si>
    <t>Delhi Urban Shelter Improvemen</t>
  </si>
  <si>
    <t>Delhi- West DC</t>
  </si>
  <si>
    <t>Life Insurance Corporation</t>
  </si>
  <si>
    <t>Mission Convergence - GNCT Del</t>
  </si>
  <si>
    <t>Total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</si>
  <si>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</si>
  <si>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</si>
  <si>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 xml:space="preserve">Recovery in current release
</t>
  </si>
  <si>
    <t>Recovery outstanding as on March'19</t>
  </si>
  <si>
    <t>May' 2018</t>
  </si>
  <si>
    <t>July' 2018</t>
  </si>
  <si>
    <t>Actual Amount to be considered for penalty</t>
  </si>
  <si>
    <t>Due penalty being 10% of Gross Amount</t>
  </si>
  <si>
    <t>Drawn</t>
  </si>
  <si>
    <t>Difference to be adjusted</t>
  </si>
  <si>
    <t>Due penalty</t>
  </si>
  <si>
    <t>Total Difference to be adjusted</t>
  </si>
  <si>
    <t>Adjustment done in August'18 Sanction</t>
  </si>
  <si>
    <t>Adjustment done in December'18 Sanction</t>
  </si>
  <si>
    <t>Adjustment done in Jan'19 Sanction</t>
  </si>
  <si>
    <t>Adjustment done in Feb'19 Sanction</t>
  </si>
  <si>
    <t>Adjustment done in Mar'19 Sanction</t>
  </si>
  <si>
    <t>Balance to be adjusted from future releases</t>
  </si>
  <si>
    <t>Rural Development Dept, Govt. of Bihar</t>
  </si>
  <si>
    <t>Social Welfare Department, Govt of Mizoram</t>
  </si>
  <si>
    <t xml:space="preserve">11-20 days </t>
  </si>
  <si>
    <t>More than 21 days</t>
  </si>
  <si>
    <t>Packets synched not uploaded beyond 30 days from the date of enrolment</t>
  </si>
  <si>
    <t>Total Demo error Count</t>
  </si>
  <si>
    <t>Total BE-I Error Count</t>
  </si>
  <si>
    <t>Total BE-II Error Count</t>
  </si>
  <si>
    <t>Total BE-III Error Count</t>
  </si>
  <si>
    <t xml:space="preserve">Total Photo of Photo Count </t>
  </si>
  <si>
    <t xml:space="preserve">Un-Parliamentary Language/Abusive Language in Resident Demographics enrolment Count </t>
  </si>
  <si>
    <t xml:space="preserve">Total Non-Human photo Error Count </t>
  </si>
  <si>
    <t>DOE-1</t>
  </si>
  <si>
    <t>DOE-2</t>
  </si>
  <si>
    <t>Operator/Supervisor Bio Missing Cases</t>
  </si>
  <si>
    <t>Overcharging the Resident/ Running Un-Authorized Centres</t>
  </si>
  <si>
    <t>Found Corrupt In OBD Survey</t>
  </si>
  <si>
    <t xml:space="preserve">Amount calculated </t>
  </si>
  <si>
    <t>Rate of Penalty ----------------&gt;</t>
  </si>
  <si>
    <t xml:space="preserve">Cases Recommended by Regional Offices </t>
  </si>
  <si>
    <t>1. RO Bangalore vide letter no. R-11013/349/2017/ROB/Vol.IV/190-192 dated 01.05.2019 has reported 'Nil' cases for the month of April' 2019</t>
  </si>
  <si>
    <t>2. RO Chandigarh vide letter no. UIDAI/RO/Chd/Reconciliation(Pt)/2017/1552 dated 01.05.2019 has reported 'Nil' cases for the month of April, 2019</t>
  </si>
  <si>
    <t>3. RO Delhi letter no. A-22011/11/2011/part-2UIDAI (RO-Delhi) dated 13.05.2019 &amp; 21.05.2019</t>
  </si>
  <si>
    <t>@50K</t>
  </si>
  <si>
    <t>CSC e-Gov</t>
  </si>
  <si>
    <t>CSC-SPV</t>
  </si>
  <si>
    <t>DoIT, Govt. of Rajasthan</t>
  </si>
  <si>
    <t>RISL (2091)</t>
  </si>
  <si>
    <t>MPSEDC</t>
  </si>
  <si>
    <t>MPSeDC</t>
  </si>
  <si>
    <t>4. RO Guwahati vide letter no UIDAI/RO-Ghy/Blacklist of EA/12/2017/254 dated 03.05.2019 has reported 'Nil' cases for the month of March, 2019</t>
  </si>
  <si>
    <t>5. RO Hyderabad vide email dated 15.05.2019 has forwarded Minutes of Meeting of Standing Reconciliation Committee dated 15.05.2019 whereby No case has been reported</t>
  </si>
  <si>
    <t xml:space="preserve">6. RO Lucknow vide Minutes of Meeting of SRC dated 30.04.2019 received through email dated 20.05.2019 has recommened following cases:- </t>
  </si>
  <si>
    <t>Baroda Uttar Pradesh Gramin Bank</t>
  </si>
  <si>
    <t>UP Circle Department of Posts</t>
  </si>
  <si>
    <t>CSC e-Governance</t>
  </si>
  <si>
    <t>7. RO Mumbai letter no. UIDAI/Mum-8/301/2019-Enrol-(Recon April-2019)-1026 dated 17.05.2019</t>
  </si>
  <si>
    <t>@1 Lakh</t>
  </si>
  <si>
    <t>Andhra Bank_623</t>
  </si>
  <si>
    <t>Andhra Bank_0623</t>
  </si>
  <si>
    <t>Govt of Gujarat_124</t>
  </si>
  <si>
    <t>Govt of Maharashtra_127</t>
  </si>
  <si>
    <t>Mahaonline Limited_2006</t>
  </si>
  <si>
    <t>Kotak Mahindra Bank_628</t>
  </si>
  <si>
    <t>Kotak Mahindra Bank_0628</t>
  </si>
  <si>
    <t>Oriental Commerce Bank ,ltd</t>
  </si>
  <si>
    <t>Punjab National Bank_653</t>
  </si>
  <si>
    <t>8. RO Ranchi vide letter no. UIDAI/RO/RNC/MRB/2019-20/69 dated 02.04.2019</t>
  </si>
  <si>
    <t>RDD Govt. Of Bihar</t>
  </si>
  <si>
    <t>Central Bank of India</t>
  </si>
  <si>
    <t>UBGB</t>
  </si>
  <si>
    <t>Adjustment done in April'19 Sanction Calculation Sheet Col. 20</t>
  </si>
  <si>
    <t>Adjustment done in April'19 Sanction Calculation Sheet Col. 10</t>
  </si>
  <si>
    <t>Adjustment of excess penalty deducted during May &amp; July-2018</t>
  </si>
  <si>
    <t>Total recovery  (Col.17+Col.19+ Col.20)</t>
  </si>
  <si>
    <t>Actual Gross to be booked (Col.11-Col.13+ Col.15)</t>
  </si>
  <si>
    <t>Balance recovery (Col.21-Col.22)
[Carried forward]</t>
  </si>
  <si>
    <t>Net payment (Col.16-Col.22)</t>
  </si>
  <si>
    <t>Refund of  excess penalty deducted during May &amp; July-2018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</si>
</sst>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0006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5" fillId="2" borderId="0" applyNumberFormat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left"/>
    </xf>
    <xf numFmtId="165" fontId="6" fillId="3" borderId="1" xfId="2" applyNumberFormat="1" applyFont="1" applyFill="1" applyBorder="1"/>
    <xf numFmtId="0" fontId="0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165" fontId="6" fillId="4" borderId="1" xfId="2" applyNumberFormat="1" applyFont="1" applyFill="1" applyBorder="1"/>
    <xf numFmtId="0" fontId="0" fillId="0" borderId="0" xfId="0" applyAlignment="1">
      <alignment horizontal="left"/>
    </xf>
    <xf numFmtId="165" fontId="0" fillId="0" borderId="0" xfId="2" applyNumberFormat="1" applyFont="1"/>
    <xf numFmtId="49" fontId="6" fillId="3" borderId="1" xfId="0" applyNumberFormat="1" applyFont="1" applyFill="1" applyBorder="1"/>
    <xf numFmtId="165" fontId="6" fillId="3" borderId="1" xfId="2" applyNumberFormat="1" applyFont="1" applyFill="1" applyBorder="1" applyAlignment="1">
      <alignment horizontal="right"/>
    </xf>
    <xf numFmtId="0" fontId="0" fillId="0" borderId="1" xfId="0" applyNumberFormat="1" applyBorder="1"/>
    <xf numFmtId="49" fontId="0" fillId="0" borderId="0" xfId="0" applyNumberFormat="1"/>
    <xf numFmtId="0" fontId="0" fillId="0" borderId="1" xfId="0" applyBorder="1" applyAlignment="1">
      <alignment horizontal="center"/>
    </xf>
    <xf numFmtId="165" fontId="0" fillId="0" borderId="1" xfId="2" applyNumberFormat="1" applyFont="1" applyBorder="1"/>
    <xf numFmtId="49" fontId="6" fillId="5" borderId="1" xfId="0" applyNumberFormat="1" applyFont="1" applyFill="1" applyBorder="1"/>
    <xf numFmtId="0" fontId="6" fillId="5" borderId="1" xfId="0" applyNumberFormat="1" applyFont="1" applyFill="1" applyBorder="1"/>
    <xf numFmtId="0" fontId="6" fillId="5" borderId="1" xfId="0" applyFont="1" applyFill="1" applyBorder="1"/>
    <xf numFmtId="49" fontId="0" fillId="0" borderId="1" xfId="0" applyNumberFormat="1" applyBorder="1"/>
    <xf numFmtId="49" fontId="2" fillId="3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vertical="top"/>
    </xf>
    <xf numFmtId="0" fontId="2" fillId="0" borderId="1" xfId="0" applyFont="1" applyBorder="1" applyAlignment="1"/>
    <xf numFmtId="1" fontId="2" fillId="0" borderId="1" xfId="0" quotePrefix="1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left" vertical="top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17" fontId="1" fillId="0" borderId="0" xfId="0" applyNumberFormat="1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2" fillId="0" borderId="13" xfId="0" applyFont="1" applyBorder="1" applyAlignment="1">
      <alignment vertical="top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2" fillId="0" borderId="1" xfId="0" applyNumberFormat="1" applyFont="1" applyBorder="1" applyAlignment="1">
      <alignment horizontal="left" indent="1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1" fillId="5" borderId="1" xfId="0" applyFont="1" applyFill="1" applyBorder="1" applyAlignment="1">
      <alignment vertical="top"/>
    </xf>
    <xf numFmtId="0" fontId="2" fillId="0" borderId="13" xfId="0" applyFont="1" applyBorder="1" applyAlignment="1">
      <alignment horizontal="left" vertical="top"/>
    </xf>
    <xf numFmtId="0" fontId="1" fillId="0" borderId="17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5" borderId="2" xfId="0" applyFont="1" applyFill="1" applyBorder="1" applyAlignment="1">
      <alignment vertical="top"/>
    </xf>
    <xf numFmtId="3" fontId="9" fillId="2" borderId="1" xfId="1" applyNumberFormat="1" applyFont="1" applyBorder="1" applyAlignment="1">
      <alignment vertical="top" wrapText="1"/>
    </xf>
    <xf numFmtId="0" fontId="1" fillId="0" borderId="1" xfId="0" quotePrefix="1" applyFont="1" applyBorder="1" applyAlignment="1">
      <alignment vertical="top"/>
    </xf>
    <xf numFmtId="0" fontId="2" fillId="0" borderId="1" xfId="0" quotePrefix="1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6" borderId="3" xfId="0" applyFont="1" applyFill="1" applyBorder="1" applyAlignment="1">
      <alignment vertical="top" wrapText="1"/>
    </xf>
    <xf numFmtId="0" fontId="2" fillId="6" borderId="0" xfId="0" applyFont="1" applyFill="1"/>
    <xf numFmtId="0" fontId="2" fillId="6" borderId="1" xfId="0" applyFont="1" applyFill="1" applyBorder="1"/>
    <xf numFmtId="0" fontId="1" fillId="6" borderId="2" xfId="0" applyNumberFormat="1" applyFont="1" applyFill="1" applyBorder="1" applyAlignment="1">
      <alignment horizontal="center" vertical="top"/>
    </xf>
    <xf numFmtId="0" fontId="1" fillId="6" borderId="1" xfId="0" applyFont="1" applyFill="1" applyBorder="1" applyAlignment="1">
      <alignment vertical="top" wrapText="1"/>
    </xf>
    <xf numFmtId="0" fontId="2" fillId="6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/>
    <xf numFmtId="0" fontId="6" fillId="4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9" fillId="2" borderId="13" xfId="1" applyFont="1" applyBorder="1" applyAlignment="1">
      <alignment horizontal="center" vertical="top"/>
    </xf>
    <xf numFmtId="0" fontId="9" fillId="2" borderId="4" xfId="1" applyFont="1" applyBorder="1" applyAlignment="1">
      <alignment horizontal="center" vertical="top"/>
    </xf>
    <xf numFmtId="17" fontId="1" fillId="0" borderId="6" xfId="0" applyNumberFormat="1" applyFont="1" applyBorder="1" applyAlignment="1">
      <alignment horizontal="center" vertical="top"/>
    </xf>
    <xf numFmtId="17" fontId="1" fillId="0" borderId="7" xfId="0" applyNumberFormat="1" applyFont="1" applyBorder="1" applyAlignment="1">
      <alignment horizontal="center" vertical="top"/>
    </xf>
    <xf numFmtId="17" fontId="1" fillId="0" borderId="8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</cellXfs>
  <cellStyles count="16">
    <cellStyle name="Bad" xfId="1" builtinId="27"/>
    <cellStyle name="Comma 2" xfId="2"/>
    <cellStyle name="Comma 2 2" xfId="11"/>
    <cellStyle name="Comma 3" xfId="12"/>
    <cellStyle name="Normal" xfId="0" builtinId="0"/>
    <cellStyle name="Normal 2" xfId="3"/>
    <cellStyle name="Normal 3" xfId="4"/>
    <cellStyle name="Normal 3 2" xfId="13"/>
    <cellStyle name="Normal 4" xfId="5"/>
    <cellStyle name="Normal 5" xfId="6"/>
    <cellStyle name="Normal 6" xfId="7"/>
    <cellStyle name="Title 2" xfId="8"/>
    <cellStyle name="Title 3" xfId="9"/>
    <cellStyle name="Title 4" xfId="10"/>
    <cellStyle name="Title 5" xfId="14"/>
    <cellStyle name="Title 6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46506"/>
  <sheetViews>
    <sheetView showGridLines="0" tabSelected="1" workbookViewId="0"/>
  </sheetViews>
  <sheetFormatPr defaultColWidth="9.140625" defaultRowHeight="15"/>
  <cols>
    <col min="1" max="1" width="11.140625" style="8" bestFit="1" customWidth="1"/>
    <col min="2" max="2" width="51" bestFit="1" customWidth="1"/>
    <col min="3" max="3" width="8.85546875" style="18" bestFit="1" customWidth="1"/>
    <col min="4" max="4" width="49.85546875" bestFit="1" customWidth="1"/>
    <col min="5" max="5" width="19.85546875" style="19" bestFit="1" customWidth="1"/>
    <col min="6" max="6" width="10" style="14" bestFit="1" customWidth="1"/>
    <col min="7" max="16384" width="9.140625" style="14"/>
  </cols>
  <sheetData>
    <row r="1" spans="1:5">
      <c r="A1" s="11" t="s">
        <v>149</v>
      </c>
      <c r="B1" s="12" t="s">
        <v>1</v>
      </c>
      <c r="C1" s="12" t="s">
        <v>150</v>
      </c>
      <c r="D1" s="12" t="s">
        <v>151</v>
      </c>
      <c r="E1" s="13" t="s">
        <v>152</v>
      </c>
    </row>
    <row r="2" spans="1:5">
      <c r="A2" s="15" t="s">
        <v>153</v>
      </c>
      <c r="B2" s="16" t="s">
        <v>131</v>
      </c>
      <c r="C2" s="15" t="s">
        <v>154</v>
      </c>
      <c r="D2" s="16" t="s">
        <v>155</v>
      </c>
      <c r="E2" s="16">
        <v>2</v>
      </c>
    </row>
    <row r="3" spans="1:5">
      <c r="A3" s="15" t="s">
        <v>153</v>
      </c>
      <c r="B3" s="16" t="s">
        <v>131</v>
      </c>
      <c r="C3" s="15" t="s">
        <v>156</v>
      </c>
      <c r="D3" s="16" t="s">
        <v>157</v>
      </c>
      <c r="E3" s="16">
        <v>2</v>
      </c>
    </row>
    <row r="4" spans="1:5">
      <c r="A4" s="15" t="s">
        <v>153</v>
      </c>
      <c r="B4" s="16" t="s">
        <v>131</v>
      </c>
      <c r="C4" s="15" t="s">
        <v>158</v>
      </c>
      <c r="D4" s="16" t="s">
        <v>159</v>
      </c>
      <c r="E4" s="16">
        <v>1</v>
      </c>
    </row>
    <row r="5" spans="1:5">
      <c r="A5" s="15" t="s">
        <v>160</v>
      </c>
      <c r="B5" s="16" t="s">
        <v>102</v>
      </c>
      <c r="C5" s="15" t="s">
        <v>161</v>
      </c>
      <c r="D5" s="16" t="s">
        <v>162</v>
      </c>
      <c r="E5" s="16">
        <v>3</v>
      </c>
    </row>
    <row r="6" spans="1:5">
      <c r="A6" s="15" t="s">
        <v>163</v>
      </c>
      <c r="B6" s="16" t="s">
        <v>81</v>
      </c>
      <c r="C6" s="15" t="s">
        <v>164</v>
      </c>
      <c r="D6" s="16" t="s">
        <v>165</v>
      </c>
      <c r="E6" s="16">
        <v>20</v>
      </c>
    </row>
    <row r="7" spans="1:5">
      <c r="A7" s="15" t="s">
        <v>166</v>
      </c>
      <c r="B7" s="16" t="s">
        <v>75</v>
      </c>
      <c r="C7" s="15" t="s">
        <v>167</v>
      </c>
      <c r="D7" s="16" t="s">
        <v>168</v>
      </c>
      <c r="E7" s="16">
        <v>11</v>
      </c>
    </row>
    <row r="8" spans="1:5">
      <c r="A8" s="15" t="s">
        <v>166</v>
      </c>
      <c r="B8" s="16" t="s">
        <v>75</v>
      </c>
      <c r="C8" s="15" t="s">
        <v>169</v>
      </c>
      <c r="D8" s="16" t="s">
        <v>170</v>
      </c>
      <c r="E8" s="16">
        <v>1</v>
      </c>
    </row>
    <row r="9" spans="1:5">
      <c r="A9" s="15" t="s">
        <v>166</v>
      </c>
      <c r="B9" s="16" t="s">
        <v>75</v>
      </c>
      <c r="C9" s="15" t="s">
        <v>171</v>
      </c>
      <c r="D9" s="16" t="s">
        <v>172</v>
      </c>
      <c r="E9" s="16">
        <v>26</v>
      </c>
    </row>
    <row r="10" spans="1:5">
      <c r="A10" s="15" t="s">
        <v>173</v>
      </c>
      <c r="B10" s="16" t="s">
        <v>88</v>
      </c>
      <c r="C10" s="15" t="s">
        <v>174</v>
      </c>
      <c r="D10" s="16" t="s">
        <v>175</v>
      </c>
      <c r="E10" s="16">
        <v>1</v>
      </c>
    </row>
    <row r="11" spans="1:5">
      <c r="A11" s="15" t="s">
        <v>176</v>
      </c>
      <c r="B11" s="16" t="s">
        <v>74</v>
      </c>
      <c r="C11" s="15" t="s">
        <v>177</v>
      </c>
      <c r="D11" s="16" t="s">
        <v>178</v>
      </c>
      <c r="E11" s="16">
        <v>2</v>
      </c>
    </row>
    <row r="12" spans="1:5">
      <c r="A12" s="15" t="s">
        <v>176</v>
      </c>
      <c r="B12" s="16" t="s">
        <v>74</v>
      </c>
      <c r="C12" s="15" t="s">
        <v>179</v>
      </c>
      <c r="D12" s="16" t="s">
        <v>180</v>
      </c>
      <c r="E12" s="16">
        <v>6</v>
      </c>
    </row>
    <row r="13" spans="1:5">
      <c r="A13" s="15" t="s">
        <v>176</v>
      </c>
      <c r="B13" s="16" t="s">
        <v>74</v>
      </c>
      <c r="C13" s="15" t="s">
        <v>181</v>
      </c>
      <c r="D13" s="16" t="s">
        <v>182</v>
      </c>
      <c r="E13" s="16">
        <v>6</v>
      </c>
    </row>
    <row r="14" spans="1:5">
      <c r="A14" s="15" t="s">
        <v>176</v>
      </c>
      <c r="B14" s="16" t="s">
        <v>74</v>
      </c>
      <c r="C14" s="15" t="s">
        <v>183</v>
      </c>
      <c r="D14" s="16" t="s">
        <v>184</v>
      </c>
      <c r="E14" s="16">
        <v>4</v>
      </c>
    </row>
    <row r="15" spans="1:5">
      <c r="A15" s="15" t="s">
        <v>176</v>
      </c>
      <c r="B15" s="16" t="s">
        <v>74</v>
      </c>
      <c r="C15" s="15" t="s">
        <v>185</v>
      </c>
      <c r="D15" s="16" t="s">
        <v>186</v>
      </c>
      <c r="E15" s="16">
        <v>6</v>
      </c>
    </row>
    <row r="16" spans="1:5">
      <c r="A16" s="15" t="s">
        <v>176</v>
      </c>
      <c r="B16" s="16" t="s">
        <v>74</v>
      </c>
      <c r="C16" s="15" t="s">
        <v>187</v>
      </c>
      <c r="D16" s="16" t="s">
        <v>188</v>
      </c>
      <c r="E16" s="16">
        <v>2</v>
      </c>
    </row>
    <row r="17" spans="1:5">
      <c r="A17" s="15" t="s">
        <v>176</v>
      </c>
      <c r="B17" s="16" t="s">
        <v>74</v>
      </c>
      <c r="C17" s="15" t="s">
        <v>189</v>
      </c>
      <c r="D17" s="16" t="s">
        <v>190</v>
      </c>
      <c r="E17" s="16">
        <v>3</v>
      </c>
    </row>
    <row r="18" spans="1:5">
      <c r="A18" s="15" t="s">
        <v>176</v>
      </c>
      <c r="B18" s="16" t="s">
        <v>74</v>
      </c>
      <c r="C18" s="15" t="s">
        <v>191</v>
      </c>
      <c r="D18" s="16" t="s">
        <v>192</v>
      </c>
      <c r="E18" s="16">
        <v>8</v>
      </c>
    </row>
    <row r="19" spans="1:5">
      <c r="A19" s="15" t="s">
        <v>176</v>
      </c>
      <c r="B19" s="16" t="s">
        <v>74</v>
      </c>
      <c r="C19" s="15" t="s">
        <v>193</v>
      </c>
      <c r="D19" s="16" t="s">
        <v>194</v>
      </c>
      <c r="E19" s="16">
        <v>4</v>
      </c>
    </row>
    <row r="20" spans="1:5">
      <c r="A20" s="15" t="s">
        <v>176</v>
      </c>
      <c r="B20" s="16" t="s">
        <v>74</v>
      </c>
      <c r="C20" s="15" t="s">
        <v>195</v>
      </c>
      <c r="D20" s="16" t="s">
        <v>196</v>
      </c>
      <c r="E20" s="16">
        <v>6</v>
      </c>
    </row>
    <row r="21" spans="1:5">
      <c r="A21" s="15" t="s">
        <v>176</v>
      </c>
      <c r="B21" s="16" t="s">
        <v>74</v>
      </c>
      <c r="C21" s="15" t="s">
        <v>197</v>
      </c>
      <c r="D21" s="16" t="s">
        <v>198</v>
      </c>
      <c r="E21" s="16">
        <v>1</v>
      </c>
    </row>
    <row r="22" spans="1:5">
      <c r="A22" s="15" t="s">
        <v>176</v>
      </c>
      <c r="B22" s="16" t="s">
        <v>74</v>
      </c>
      <c r="C22" s="15" t="s">
        <v>199</v>
      </c>
      <c r="D22" s="16" t="s">
        <v>200</v>
      </c>
      <c r="E22" s="16">
        <v>2</v>
      </c>
    </row>
    <row r="23" spans="1:5">
      <c r="A23" s="15" t="s">
        <v>176</v>
      </c>
      <c r="B23" s="16" t="s">
        <v>74</v>
      </c>
      <c r="C23" s="15" t="s">
        <v>201</v>
      </c>
      <c r="D23" s="16" t="s">
        <v>202</v>
      </c>
      <c r="E23" s="16">
        <v>1</v>
      </c>
    </row>
    <row r="24" spans="1:5">
      <c r="A24" s="15" t="s">
        <v>176</v>
      </c>
      <c r="B24" s="16" t="s">
        <v>74</v>
      </c>
      <c r="C24" s="15" t="s">
        <v>203</v>
      </c>
      <c r="D24" s="16" t="s">
        <v>204</v>
      </c>
      <c r="E24" s="16">
        <v>2</v>
      </c>
    </row>
    <row r="25" spans="1:5">
      <c r="A25" s="15" t="s">
        <v>176</v>
      </c>
      <c r="B25" s="16" t="s">
        <v>74</v>
      </c>
      <c r="C25" s="15" t="s">
        <v>205</v>
      </c>
      <c r="D25" s="16" t="s">
        <v>206</v>
      </c>
      <c r="E25" s="16">
        <v>4</v>
      </c>
    </row>
    <row r="26" spans="1:5">
      <c r="A26" s="15" t="s">
        <v>176</v>
      </c>
      <c r="B26" s="16" t="s">
        <v>74</v>
      </c>
      <c r="C26" s="15" t="s">
        <v>207</v>
      </c>
      <c r="D26" s="16" t="s">
        <v>208</v>
      </c>
      <c r="E26" s="16">
        <v>3</v>
      </c>
    </row>
    <row r="27" spans="1:5">
      <c r="A27" s="15" t="s">
        <v>176</v>
      </c>
      <c r="B27" s="16" t="s">
        <v>74</v>
      </c>
      <c r="C27" s="15" t="s">
        <v>209</v>
      </c>
      <c r="D27" s="16" t="s">
        <v>210</v>
      </c>
      <c r="E27" s="16">
        <v>4</v>
      </c>
    </row>
    <row r="28" spans="1:5">
      <c r="A28" s="15" t="s">
        <v>176</v>
      </c>
      <c r="B28" s="16" t="s">
        <v>74</v>
      </c>
      <c r="C28" s="15" t="s">
        <v>211</v>
      </c>
      <c r="D28" s="16" t="s">
        <v>212</v>
      </c>
      <c r="E28" s="16">
        <v>4</v>
      </c>
    </row>
    <row r="29" spans="1:5">
      <c r="A29" s="15" t="s">
        <v>213</v>
      </c>
      <c r="B29" s="16" t="s">
        <v>55</v>
      </c>
      <c r="C29" s="15" t="s">
        <v>214</v>
      </c>
      <c r="D29" s="16" t="s">
        <v>215</v>
      </c>
      <c r="E29" s="16">
        <v>36</v>
      </c>
    </row>
    <row r="30" spans="1:5">
      <c r="A30" s="15" t="s">
        <v>216</v>
      </c>
      <c r="B30" s="16" t="s">
        <v>85</v>
      </c>
      <c r="C30" s="15" t="s">
        <v>217</v>
      </c>
      <c r="D30" s="16" t="s">
        <v>218</v>
      </c>
      <c r="E30" s="16">
        <v>1</v>
      </c>
    </row>
    <row r="31" spans="1:5">
      <c r="A31" s="15" t="s">
        <v>219</v>
      </c>
      <c r="B31" s="16" t="s">
        <v>78</v>
      </c>
      <c r="C31" s="15" t="s">
        <v>220</v>
      </c>
      <c r="D31" s="16" t="s">
        <v>221</v>
      </c>
      <c r="E31" s="16">
        <v>2</v>
      </c>
    </row>
    <row r="32" spans="1:5">
      <c r="A32" s="15" t="s">
        <v>219</v>
      </c>
      <c r="B32" s="16" t="s">
        <v>78</v>
      </c>
      <c r="C32" s="15" t="s">
        <v>222</v>
      </c>
      <c r="D32" s="16" t="s">
        <v>223</v>
      </c>
      <c r="E32" s="16">
        <v>2</v>
      </c>
    </row>
    <row r="33" spans="1:5">
      <c r="A33" s="15" t="s">
        <v>219</v>
      </c>
      <c r="B33" s="16" t="s">
        <v>78</v>
      </c>
      <c r="C33" s="15" t="s">
        <v>224</v>
      </c>
      <c r="D33" s="16" t="s">
        <v>225</v>
      </c>
      <c r="E33" s="16">
        <v>1</v>
      </c>
    </row>
    <row r="34" spans="1:5">
      <c r="A34" s="15" t="s">
        <v>219</v>
      </c>
      <c r="B34" s="16" t="s">
        <v>78</v>
      </c>
      <c r="C34" s="15" t="s">
        <v>226</v>
      </c>
      <c r="D34" s="16" t="s">
        <v>227</v>
      </c>
      <c r="E34" s="16">
        <v>1</v>
      </c>
    </row>
    <row r="35" spans="1:5">
      <c r="A35" s="15" t="s">
        <v>219</v>
      </c>
      <c r="B35" s="16" t="s">
        <v>78</v>
      </c>
      <c r="C35" s="15" t="s">
        <v>228</v>
      </c>
      <c r="D35" s="16" t="s">
        <v>229</v>
      </c>
      <c r="E35" s="16">
        <v>1</v>
      </c>
    </row>
    <row r="36" spans="1:5">
      <c r="A36" s="15" t="s">
        <v>219</v>
      </c>
      <c r="B36" s="16" t="s">
        <v>78</v>
      </c>
      <c r="C36" s="15" t="s">
        <v>230</v>
      </c>
      <c r="D36" s="16" t="s">
        <v>231</v>
      </c>
      <c r="E36" s="16">
        <v>1</v>
      </c>
    </row>
    <row r="37" spans="1:5">
      <c r="A37" s="15" t="s">
        <v>232</v>
      </c>
      <c r="B37" s="16" t="s">
        <v>80</v>
      </c>
      <c r="C37" s="15" t="s">
        <v>233</v>
      </c>
      <c r="D37" s="16" t="s">
        <v>234</v>
      </c>
      <c r="E37" s="16">
        <v>28</v>
      </c>
    </row>
    <row r="38" spans="1:5">
      <c r="A38" s="15" t="s">
        <v>235</v>
      </c>
      <c r="B38" s="16" t="s">
        <v>84</v>
      </c>
      <c r="C38" s="15" t="s">
        <v>236</v>
      </c>
      <c r="D38" s="16" t="s">
        <v>237</v>
      </c>
      <c r="E38" s="16">
        <v>9</v>
      </c>
    </row>
    <row r="39" spans="1:5">
      <c r="A39" s="15" t="s">
        <v>238</v>
      </c>
      <c r="B39" s="16" t="s">
        <v>82</v>
      </c>
      <c r="C39" s="15" t="s">
        <v>239</v>
      </c>
      <c r="D39" s="16" t="s">
        <v>240</v>
      </c>
      <c r="E39" s="16">
        <v>2</v>
      </c>
    </row>
    <row r="40" spans="1:5">
      <c r="A40" s="15" t="s">
        <v>238</v>
      </c>
      <c r="B40" s="16" t="s">
        <v>82</v>
      </c>
      <c r="C40" s="15" t="s">
        <v>241</v>
      </c>
      <c r="D40" s="16" t="s">
        <v>242</v>
      </c>
      <c r="E40" s="16">
        <v>21</v>
      </c>
    </row>
    <row r="41" spans="1:5">
      <c r="A41" s="15" t="s">
        <v>243</v>
      </c>
      <c r="B41" s="16" t="s">
        <v>79</v>
      </c>
      <c r="C41" s="15" t="s">
        <v>244</v>
      </c>
      <c r="D41" s="16" t="s">
        <v>245</v>
      </c>
      <c r="E41" s="16">
        <v>2</v>
      </c>
    </row>
    <row r="42" spans="1:5">
      <c r="A42" s="15" t="s">
        <v>246</v>
      </c>
      <c r="B42" s="16" t="s">
        <v>83</v>
      </c>
      <c r="C42" s="15" t="s">
        <v>247</v>
      </c>
      <c r="D42" s="16" t="s">
        <v>248</v>
      </c>
      <c r="E42" s="16">
        <v>14</v>
      </c>
    </row>
    <row r="43" spans="1:5">
      <c r="A43" s="15" t="s">
        <v>249</v>
      </c>
      <c r="B43" s="16" t="s">
        <v>138</v>
      </c>
      <c r="C43" s="15" t="s">
        <v>250</v>
      </c>
      <c r="D43" s="16" t="s">
        <v>251</v>
      </c>
      <c r="E43" s="16">
        <v>3</v>
      </c>
    </row>
    <row r="44" spans="1:5">
      <c r="A44" s="15" t="s">
        <v>252</v>
      </c>
      <c r="B44" s="16" t="s">
        <v>86</v>
      </c>
      <c r="C44" s="15" t="s">
        <v>253</v>
      </c>
      <c r="D44" s="16" t="s">
        <v>254</v>
      </c>
      <c r="E44" s="16">
        <v>4</v>
      </c>
    </row>
    <row r="45" spans="1:5">
      <c r="A45" s="15" t="s">
        <v>255</v>
      </c>
      <c r="B45" s="16" t="s">
        <v>109</v>
      </c>
      <c r="C45" s="15" t="s">
        <v>256</v>
      </c>
      <c r="D45" s="16" t="s">
        <v>257</v>
      </c>
      <c r="E45" s="16">
        <v>14</v>
      </c>
    </row>
    <row r="46" spans="1:5">
      <c r="A46" s="15" t="s">
        <v>258</v>
      </c>
      <c r="B46" s="16" t="s">
        <v>59</v>
      </c>
      <c r="C46" s="15" t="s">
        <v>259</v>
      </c>
      <c r="D46" s="16" t="s">
        <v>260</v>
      </c>
      <c r="E46" s="16">
        <v>53</v>
      </c>
    </row>
    <row r="47" spans="1:5">
      <c r="A47" s="15" t="s">
        <v>261</v>
      </c>
      <c r="B47" s="16" t="s">
        <v>30</v>
      </c>
      <c r="C47" s="15" t="s">
        <v>262</v>
      </c>
      <c r="D47" s="16" t="s">
        <v>263</v>
      </c>
      <c r="E47" s="16">
        <v>1</v>
      </c>
    </row>
    <row r="48" spans="1:5">
      <c r="A48" s="15" t="s">
        <v>264</v>
      </c>
      <c r="B48" s="16" t="s">
        <v>71</v>
      </c>
      <c r="C48" s="15" t="s">
        <v>265</v>
      </c>
      <c r="D48" s="16" t="s">
        <v>266</v>
      </c>
      <c r="E48" s="16">
        <v>1</v>
      </c>
    </row>
    <row r="49" spans="1:5">
      <c r="A49" s="15" t="s">
        <v>267</v>
      </c>
      <c r="B49" s="16" t="s">
        <v>116</v>
      </c>
      <c r="C49" s="15" t="s">
        <v>268</v>
      </c>
      <c r="D49" s="16" t="s">
        <v>269</v>
      </c>
      <c r="E49" s="16">
        <v>45</v>
      </c>
    </row>
    <row r="50" spans="1:5">
      <c r="A50" s="15" t="s">
        <v>270</v>
      </c>
      <c r="B50" s="16" t="s">
        <v>25</v>
      </c>
      <c r="C50" s="15" t="s">
        <v>271</v>
      </c>
      <c r="D50" s="16" t="s">
        <v>272</v>
      </c>
      <c r="E50" s="16">
        <v>6</v>
      </c>
    </row>
    <row r="51" spans="1:5">
      <c r="A51" s="15" t="s">
        <v>270</v>
      </c>
      <c r="B51" s="16" t="s">
        <v>25</v>
      </c>
      <c r="C51" s="15" t="s">
        <v>273</v>
      </c>
      <c r="D51" s="16" t="s">
        <v>274</v>
      </c>
      <c r="E51" s="16">
        <v>7</v>
      </c>
    </row>
    <row r="52" spans="1:5">
      <c r="A52" s="15" t="s">
        <v>275</v>
      </c>
      <c r="B52" s="16" t="s">
        <v>127</v>
      </c>
      <c r="C52" s="15" t="s">
        <v>276</v>
      </c>
      <c r="D52" s="16" t="s">
        <v>277</v>
      </c>
      <c r="E52" s="16">
        <v>25</v>
      </c>
    </row>
    <row r="53" spans="1:5">
      <c r="A53" s="15" t="s">
        <v>275</v>
      </c>
      <c r="B53" s="16" t="s">
        <v>127</v>
      </c>
      <c r="C53" s="15" t="s">
        <v>278</v>
      </c>
      <c r="D53" s="16" t="s">
        <v>279</v>
      </c>
      <c r="E53" s="16">
        <v>11</v>
      </c>
    </row>
    <row r="54" spans="1:5">
      <c r="A54" s="15" t="s">
        <v>280</v>
      </c>
      <c r="B54" s="16" t="s">
        <v>23</v>
      </c>
      <c r="C54" s="15" t="s">
        <v>281</v>
      </c>
      <c r="D54" s="16" t="s">
        <v>282</v>
      </c>
      <c r="E54" s="16">
        <v>1</v>
      </c>
    </row>
    <row r="55" spans="1:5">
      <c r="A55" s="15" t="s">
        <v>283</v>
      </c>
      <c r="B55" s="16" t="s">
        <v>130</v>
      </c>
      <c r="C55" s="15" t="s">
        <v>284</v>
      </c>
      <c r="D55" s="16" t="s">
        <v>130</v>
      </c>
      <c r="E55" s="16">
        <v>13</v>
      </c>
    </row>
    <row r="56" spans="1:5">
      <c r="A56" s="15" t="s">
        <v>283</v>
      </c>
      <c r="B56" s="16" t="s">
        <v>130</v>
      </c>
      <c r="C56" s="15" t="s">
        <v>285</v>
      </c>
      <c r="D56" s="16" t="s">
        <v>286</v>
      </c>
      <c r="E56" s="16">
        <v>1</v>
      </c>
    </row>
    <row r="57" spans="1:5">
      <c r="A57" s="15" t="s">
        <v>287</v>
      </c>
      <c r="B57" s="16" t="s">
        <v>8</v>
      </c>
      <c r="C57" s="15" t="s">
        <v>288</v>
      </c>
      <c r="D57" s="16" t="s">
        <v>8</v>
      </c>
      <c r="E57" s="16">
        <v>7</v>
      </c>
    </row>
    <row r="58" spans="1:5">
      <c r="A58" s="15" t="s">
        <v>289</v>
      </c>
      <c r="B58" s="16" t="s">
        <v>105</v>
      </c>
      <c r="C58" s="15" t="s">
        <v>290</v>
      </c>
      <c r="D58" s="16" t="s">
        <v>291</v>
      </c>
      <c r="E58" s="16">
        <v>4</v>
      </c>
    </row>
    <row r="59" spans="1:5">
      <c r="A59" s="15" t="s">
        <v>292</v>
      </c>
      <c r="B59" s="16" t="s">
        <v>106</v>
      </c>
      <c r="C59" s="15" t="s">
        <v>293</v>
      </c>
      <c r="D59" s="16" t="s">
        <v>106</v>
      </c>
      <c r="E59" s="16">
        <v>3</v>
      </c>
    </row>
    <row r="60" spans="1:5">
      <c r="A60" s="15" t="s">
        <v>294</v>
      </c>
      <c r="B60" s="16" t="s">
        <v>19</v>
      </c>
      <c r="C60" s="15" t="s">
        <v>295</v>
      </c>
      <c r="D60" s="16" t="s">
        <v>296</v>
      </c>
      <c r="E60" s="16">
        <v>1</v>
      </c>
    </row>
    <row r="61" spans="1:5">
      <c r="A61" s="15" t="s">
        <v>297</v>
      </c>
      <c r="B61" s="16" t="s">
        <v>21</v>
      </c>
      <c r="C61" s="15" t="s">
        <v>298</v>
      </c>
      <c r="D61" s="16" t="s">
        <v>299</v>
      </c>
      <c r="E61" s="16">
        <v>5</v>
      </c>
    </row>
    <row r="62" spans="1:5">
      <c r="A62" s="15" t="s">
        <v>300</v>
      </c>
      <c r="B62" s="16" t="s">
        <v>44</v>
      </c>
      <c r="C62" s="15" t="s">
        <v>301</v>
      </c>
      <c r="D62" s="16" t="s">
        <v>302</v>
      </c>
      <c r="E62" s="16">
        <v>1</v>
      </c>
    </row>
    <row r="63" spans="1:5">
      <c r="A63" s="15" t="s">
        <v>303</v>
      </c>
      <c r="B63" s="16" t="s">
        <v>76</v>
      </c>
      <c r="C63" s="15" t="s">
        <v>304</v>
      </c>
      <c r="D63" s="16" t="s">
        <v>76</v>
      </c>
      <c r="E63" s="16">
        <v>2</v>
      </c>
    </row>
    <row r="64" spans="1:5">
      <c r="A64" s="15" t="s">
        <v>305</v>
      </c>
      <c r="B64" s="16" t="s">
        <v>89</v>
      </c>
      <c r="C64" s="15" t="s">
        <v>306</v>
      </c>
      <c r="D64" s="16" t="s">
        <v>89</v>
      </c>
      <c r="E64" s="16">
        <v>10</v>
      </c>
    </row>
    <row r="65" spans="1:5">
      <c r="A65" s="15" t="s">
        <v>307</v>
      </c>
      <c r="B65" s="16" t="s">
        <v>92</v>
      </c>
      <c r="C65" s="15" t="s">
        <v>308</v>
      </c>
      <c r="D65" s="16" t="s">
        <v>309</v>
      </c>
      <c r="E65" s="16">
        <v>18</v>
      </c>
    </row>
    <row r="66" spans="1:5">
      <c r="A66" s="15" t="s">
        <v>310</v>
      </c>
      <c r="B66" s="16" t="s">
        <v>98</v>
      </c>
      <c r="C66" s="15" t="s">
        <v>311</v>
      </c>
      <c r="D66" s="16" t="s">
        <v>312</v>
      </c>
      <c r="E66" s="16">
        <v>4</v>
      </c>
    </row>
    <row r="67" spans="1:5">
      <c r="A67" s="15" t="s">
        <v>313</v>
      </c>
      <c r="B67" s="16" t="s">
        <v>104</v>
      </c>
      <c r="C67" s="15" t="s">
        <v>314</v>
      </c>
      <c r="D67" s="16" t="s">
        <v>315</v>
      </c>
      <c r="E67" s="16">
        <v>3</v>
      </c>
    </row>
    <row r="68" spans="1:5">
      <c r="A68" s="15" t="s">
        <v>316</v>
      </c>
      <c r="B68" s="16" t="s">
        <v>129</v>
      </c>
      <c r="C68" s="15" t="s">
        <v>317</v>
      </c>
      <c r="D68" s="16" t="s">
        <v>318</v>
      </c>
      <c r="E68" s="16">
        <v>3</v>
      </c>
    </row>
    <row r="69" spans="1:5">
      <c r="A69" s="15" t="s">
        <v>319</v>
      </c>
      <c r="B69" s="16" t="s">
        <v>121</v>
      </c>
      <c r="C69" s="15" t="s">
        <v>320</v>
      </c>
      <c r="D69" s="16" t="s">
        <v>121</v>
      </c>
      <c r="E69" s="16">
        <v>2</v>
      </c>
    </row>
    <row r="70" spans="1:5">
      <c r="A70" s="15" t="s">
        <v>321</v>
      </c>
      <c r="B70" s="16" t="s">
        <v>144</v>
      </c>
      <c r="C70" s="15" t="s">
        <v>322</v>
      </c>
      <c r="D70" s="16" t="s">
        <v>144</v>
      </c>
      <c r="E70" s="16">
        <v>2</v>
      </c>
    </row>
    <row r="71" spans="1:5">
      <c r="A71" s="15" t="s">
        <v>323</v>
      </c>
      <c r="B71" s="16" t="s">
        <v>10</v>
      </c>
      <c r="C71" s="15" t="s">
        <v>324</v>
      </c>
      <c r="D71" s="16" t="s">
        <v>10</v>
      </c>
      <c r="E71" s="16">
        <v>7</v>
      </c>
    </row>
    <row r="72" spans="1:5">
      <c r="A72" s="15" t="s">
        <v>325</v>
      </c>
      <c r="B72" s="16" t="s">
        <v>12</v>
      </c>
      <c r="C72" s="15" t="s">
        <v>326</v>
      </c>
      <c r="D72" s="16" t="s">
        <v>327</v>
      </c>
      <c r="E72" s="16">
        <v>19</v>
      </c>
    </row>
    <row r="73" spans="1:5">
      <c r="A73" s="15" t="s">
        <v>328</v>
      </c>
      <c r="B73" s="16" t="s">
        <v>13</v>
      </c>
      <c r="C73" s="15" t="s">
        <v>329</v>
      </c>
      <c r="D73" s="16" t="s">
        <v>330</v>
      </c>
      <c r="E73" s="16">
        <v>23</v>
      </c>
    </row>
    <row r="74" spans="1:5">
      <c r="A74" s="15" t="s">
        <v>328</v>
      </c>
      <c r="B74" s="16" t="s">
        <v>13</v>
      </c>
      <c r="C74" s="15" t="s">
        <v>331</v>
      </c>
      <c r="D74" s="16" t="s">
        <v>332</v>
      </c>
      <c r="E74" s="16">
        <v>2</v>
      </c>
    </row>
    <row r="75" spans="1:5">
      <c r="A75" s="15" t="s">
        <v>328</v>
      </c>
      <c r="B75" s="16" t="s">
        <v>13</v>
      </c>
      <c r="C75" s="15" t="s">
        <v>333</v>
      </c>
      <c r="D75" s="16" t="s">
        <v>334</v>
      </c>
      <c r="E75" s="16">
        <v>16</v>
      </c>
    </row>
    <row r="76" spans="1:5">
      <c r="A76" s="15" t="s">
        <v>328</v>
      </c>
      <c r="B76" s="16" t="s">
        <v>13</v>
      </c>
      <c r="C76" s="15" t="s">
        <v>335</v>
      </c>
      <c r="D76" s="16" t="s">
        <v>336</v>
      </c>
      <c r="E76" s="16">
        <v>1</v>
      </c>
    </row>
    <row r="77" spans="1:5">
      <c r="A77" s="15" t="s">
        <v>337</v>
      </c>
      <c r="B77" s="16" t="s">
        <v>20</v>
      </c>
      <c r="C77" s="15" t="s">
        <v>338</v>
      </c>
      <c r="D77" s="16" t="s">
        <v>339</v>
      </c>
      <c r="E77" s="16">
        <v>8</v>
      </c>
    </row>
    <row r="78" spans="1:5">
      <c r="A78" s="15" t="s">
        <v>337</v>
      </c>
      <c r="B78" s="16" t="s">
        <v>20</v>
      </c>
      <c r="C78" s="15" t="s">
        <v>340</v>
      </c>
      <c r="D78" s="16" t="s">
        <v>341</v>
      </c>
      <c r="E78" s="16">
        <v>4</v>
      </c>
    </row>
    <row r="79" spans="1:5">
      <c r="A79" s="15" t="s">
        <v>342</v>
      </c>
      <c r="B79" s="16" t="s">
        <v>95</v>
      </c>
      <c r="C79" s="15" t="s">
        <v>343</v>
      </c>
      <c r="D79" s="16" t="s">
        <v>344</v>
      </c>
      <c r="E79" s="16">
        <v>17</v>
      </c>
    </row>
    <row r="80" spans="1:5">
      <c r="A80" s="15" t="s">
        <v>345</v>
      </c>
      <c r="B80" s="16" t="s">
        <v>110</v>
      </c>
      <c r="C80" s="15" t="s">
        <v>346</v>
      </c>
      <c r="D80" s="16" t="s">
        <v>347</v>
      </c>
      <c r="E80" s="16">
        <v>1</v>
      </c>
    </row>
    <row r="81" spans="1:5">
      <c r="A81" s="15" t="s">
        <v>348</v>
      </c>
      <c r="B81" s="16" t="s">
        <v>112</v>
      </c>
      <c r="C81" s="15" t="s">
        <v>349</v>
      </c>
      <c r="D81" s="16" t="s">
        <v>350</v>
      </c>
      <c r="E81" s="16">
        <v>20</v>
      </c>
    </row>
    <row r="82" spans="1:5">
      <c r="A82" s="15" t="s">
        <v>351</v>
      </c>
      <c r="B82" s="16" t="s">
        <v>123</v>
      </c>
      <c r="C82" s="15" t="s">
        <v>352</v>
      </c>
      <c r="D82" s="16" t="s">
        <v>353</v>
      </c>
      <c r="E82" s="16">
        <v>75</v>
      </c>
    </row>
    <row r="83" spans="1:5">
      <c r="A83" s="15" t="s">
        <v>351</v>
      </c>
      <c r="B83" s="16" t="s">
        <v>123</v>
      </c>
      <c r="C83" s="15" t="s">
        <v>354</v>
      </c>
      <c r="D83" s="16" t="s">
        <v>355</v>
      </c>
      <c r="E83" s="16">
        <v>5</v>
      </c>
    </row>
    <row r="84" spans="1:5">
      <c r="A84" s="15" t="s">
        <v>351</v>
      </c>
      <c r="B84" s="16" t="s">
        <v>123</v>
      </c>
      <c r="C84" s="15" t="s">
        <v>356</v>
      </c>
      <c r="D84" s="16" t="s">
        <v>357</v>
      </c>
      <c r="E84" s="16">
        <v>5</v>
      </c>
    </row>
    <row r="85" spans="1:5">
      <c r="A85" s="15" t="s">
        <v>351</v>
      </c>
      <c r="B85" s="16" t="s">
        <v>123</v>
      </c>
      <c r="C85" s="15" t="s">
        <v>358</v>
      </c>
      <c r="D85" s="16" t="s">
        <v>359</v>
      </c>
      <c r="E85" s="16">
        <v>1</v>
      </c>
    </row>
    <row r="86" spans="1:5">
      <c r="A86" s="15" t="s">
        <v>360</v>
      </c>
      <c r="B86" s="16" t="s">
        <v>135</v>
      </c>
      <c r="C86" s="15" t="s">
        <v>361</v>
      </c>
      <c r="D86" s="16" t="s">
        <v>362</v>
      </c>
      <c r="E86" s="16">
        <v>3</v>
      </c>
    </row>
    <row r="87" spans="1:5">
      <c r="A87" s="15" t="s">
        <v>360</v>
      </c>
      <c r="B87" s="16" t="s">
        <v>135</v>
      </c>
      <c r="C87" s="15" t="s">
        <v>363</v>
      </c>
      <c r="D87" s="16" t="s">
        <v>364</v>
      </c>
      <c r="E87" s="16">
        <v>1</v>
      </c>
    </row>
    <row r="88" spans="1:5">
      <c r="A88" s="15" t="s">
        <v>365</v>
      </c>
      <c r="B88" s="16" t="s">
        <v>134</v>
      </c>
      <c r="C88" s="15" t="s">
        <v>366</v>
      </c>
      <c r="D88" s="16" t="s">
        <v>367</v>
      </c>
      <c r="E88" s="16">
        <v>15</v>
      </c>
    </row>
    <row r="89" spans="1:5">
      <c r="A89" s="15" t="s">
        <v>368</v>
      </c>
      <c r="B89" s="16" t="s">
        <v>18</v>
      </c>
      <c r="C89" s="15" t="s">
        <v>369</v>
      </c>
      <c r="D89" s="16" t="s">
        <v>370</v>
      </c>
      <c r="E89" s="16">
        <v>2</v>
      </c>
    </row>
    <row r="90" spans="1:5">
      <c r="A90" s="15" t="s">
        <v>371</v>
      </c>
      <c r="B90" s="16" t="s">
        <v>126</v>
      </c>
      <c r="C90" s="15" t="s">
        <v>372</v>
      </c>
      <c r="D90" s="16" t="s">
        <v>373</v>
      </c>
      <c r="E90" s="16">
        <v>11</v>
      </c>
    </row>
    <row r="91" spans="1:5">
      <c r="A91" s="15" t="s">
        <v>371</v>
      </c>
      <c r="B91" s="16" t="s">
        <v>126</v>
      </c>
      <c r="C91" s="15" t="s">
        <v>374</v>
      </c>
      <c r="D91" s="16" t="s">
        <v>375</v>
      </c>
      <c r="E91" s="16">
        <v>6</v>
      </c>
    </row>
    <row r="92" spans="1:5">
      <c r="A92" s="15" t="s">
        <v>376</v>
      </c>
      <c r="B92" s="16" t="s">
        <v>96</v>
      </c>
      <c r="C92" s="15" t="s">
        <v>377</v>
      </c>
      <c r="D92" s="16" t="s">
        <v>378</v>
      </c>
      <c r="E92" s="16">
        <v>1</v>
      </c>
    </row>
    <row r="93" spans="1:5">
      <c r="A93" s="15" t="s">
        <v>379</v>
      </c>
      <c r="B93" s="16" t="s">
        <v>111</v>
      </c>
      <c r="C93" s="15" t="s">
        <v>380</v>
      </c>
      <c r="D93" s="16" t="s">
        <v>381</v>
      </c>
      <c r="E93" s="16">
        <v>6</v>
      </c>
    </row>
    <row r="94" spans="1:5">
      <c r="A94" s="15" t="s">
        <v>382</v>
      </c>
      <c r="B94" s="16" t="s">
        <v>7</v>
      </c>
      <c r="C94" s="15" t="s">
        <v>383</v>
      </c>
      <c r="D94" s="16" t="s">
        <v>384</v>
      </c>
      <c r="E94" s="16">
        <v>19</v>
      </c>
    </row>
    <row r="95" spans="1:5">
      <c r="A95" s="15" t="s">
        <v>385</v>
      </c>
      <c r="B95" s="16" t="s">
        <v>14</v>
      </c>
      <c r="C95" s="15" t="s">
        <v>386</v>
      </c>
      <c r="D95" s="16" t="s">
        <v>387</v>
      </c>
      <c r="E95" s="16">
        <v>2</v>
      </c>
    </row>
    <row r="96" spans="1:5">
      <c r="A96" s="15" t="s">
        <v>385</v>
      </c>
      <c r="B96" s="16" t="s">
        <v>14</v>
      </c>
      <c r="C96" s="15" t="s">
        <v>388</v>
      </c>
      <c r="D96" s="16" t="s">
        <v>389</v>
      </c>
      <c r="E96" s="16">
        <v>1</v>
      </c>
    </row>
    <row r="97" spans="1:5">
      <c r="A97" s="15" t="s">
        <v>390</v>
      </c>
      <c r="B97" s="16" t="s">
        <v>52</v>
      </c>
      <c r="C97" s="15" t="s">
        <v>391</v>
      </c>
      <c r="D97" s="16" t="s">
        <v>392</v>
      </c>
      <c r="E97" s="16">
        <v>4</v>
      </c>
    </row>
    <row r="98" spans="1:5">
      <c r="A98" s="15" t="s">
        <v>393</v>
      </c>
      <c r="B98" s="16" t="s">
        <v>93</v>
      </c>
      <c r="C98" s="15" t="s">
        <v>394</v>
      </c>
      <c r="D98" s="16" t="s">
        <v>395</v>
      </c>
      <c r="E98" s="16">
        <v>2</v>
      </c>
    </row>
    <row r="99" spans="1:5">
      <c r="A99" s="15" t="s">
        <v>396</v>
      </c>
      <c r="B99" s="16" t="s">
        <v>16</v>
      </c>
      <c r="C99" s="15" t="s">
        <v>397</v>
      </c>
      <c r="D99" s="16" t="s">
        <v>398</v>
      </c>
      <c r="E99" s="16">
        <v>25</v>
      </c>
    </row>
    <row r="100" spans="1:5">
      <c r="A100" s="15" t="s">
        <v>399</v>
      </c>
      <c r="B100" s="16" t="s">
        <v>97</v>
      </c>
      <c r="C100" s="15" t="s">
        <v>400</v>
      </c>
      <c r="D100" s="16" t="s">
        <v>401</v>
      </c>
      <c r="E100" s="16">
        <v>2</v>
      </c>
    </row>
    <row r="101" spans="1:5">
      <c r="A101" s="15" t="s">
        <v>399</v>
      </c>
      <c r="B101" s="16" t="s">
        <v>97</v>
      </c>
      <c r="C101" s="15" t="s">
        <v>402</v>
      </c>
      <c r="D101" s="16" t="s">
        <v>403</v>
      </c>
      <c r="E101" s="16">
        <v>2</v>
      </c>
    </row>
    <row r="102" spans="1:5">
      <c r="A102" s="15" t="s">
        <v>399</v>
      </c>
      <c r="B102" s="16" t="s">
        <v>97</v>
      </c>
      <c r="C102" s="15" t="s">
        <v>404</v>
      </c>
      <c r="D102" s="16" t="s">
        <v>405</v>
      </c>
      <c r="E102" s="16">
        <v>3</v>
      </c>
    </row>
    <row r="103" spans="1:5">
      <c r="A103" s="15" t="s">
        <v>399</v>
      </c>
      <c r="B103" s="16" t="s">
        <v>97</v>
      </c>
      <c r="C103" s="15" t="s">
        <v>406</v>
      </c>
      <c r="D103" s="16" t="s">
        <v>407</v>
      </c>
      <c r="E103" s="16">
        <v>4</v>
      </c>
    </row>
    <row r="104" spans="1:5">
      <c r="A104" s="15" t="s">
        <v>399</v>
      </c>
      <c r="B104" s="16" t="s">
        <v>97</v>
      </c>
      <c r="C104" s="15" t="s">
        <v>408</v>
      </c>
      <c r="D104" s="16" t="s">
        <v>409</v>
      </c>
      <c r="E104" s="16">
        <v>5</v>
      </c>
    </row>
    <row r="105" spans="1:5">
      <c r="A105" s="15" t="s">
        <v>399</v>
      </c>
      <c r="B105" s="16" t="s">
        <v>97</v>
      </c>
      <c r="C105" s="15" t="s">
        <v>410</v>
      </c>
      <c r="D105" s="16" t="s">
        <v>411</v>
      </c>
      <c r="E105" s="16">
        <v>4</v>
      </c>
    </row>
    <row r="106" spans="1:5">
      <c r="A106" s="15" t="s">
        <v>399</v>
      </c>
      <c r="B106" s="16" t="s">
        <v>97</v>
      </c>
      <c r="C106" s="15" t="s">
        <v>412</v>
      </c>
      <c r="D106" s="16" t="s">
        <v>413</v>
      </c>
      <c r="E106" s="16">
        <v>2</v>
      </c>
    </row>
    <row r="107" spans="1:5">
      <c r="A107" s="15" t="s">
        <v>399</v>
      </c>
      <c r="B107" s="16" t="s">
        <v>97</v>
      </c>
      <c r="C107" s="15" t="s">
        <v>414</v>
      </c>
      <c r="D107" s="16" t="s">
        <v>415</v>
      </c>
      <c r="E107" s="16">
        <v>2</v>
      </c>
    </row>
    <row r="108" spans="1:5">
      <c r="A108" s="15" t="s">
        <v>399</v>
      </c>
      <c r="B108" s="16" t="s">
        <v>97</v>
      </c>
      <c r="C108" s="15" t="s">
        <v>416</v>
      </c>
      <c r="D108" s="16" t="s">
        <v>417</v>
      </c>
      <c r="E108" s="16">
        <v>4</v>
      </c>
    </row>
    <row r="109" spans="1:5">
      <c r="A109" s="15" t="s">
        <v>399</v>
      </c>
      <c r="B109" s="16" t="s">
        <v>97</v>
      </c>
      <c r="C109" s="15" t="s">
        <v>418</v>
      </c>
      <c r="D109" s="16" t="s">
        <v>419</v>
      </c>
      <c r="E109" s="16">
        <v>1</v>
      </c>
    </row>
    <row r="110" spans="1:5">
      <c r="A110" s="15" t="s">
        <v>399</v>
      </c>
      <c r="B110" s="16" t="s">
        <v>97</v>
      </c>
      <c r="C110" s="15" t="s">
        <v>420</v>
      </c>
      <c r="D110" s="16" t="s">
        <v>421</v>
      </c>
      <c r="E110" s="16">
        <v>1</v>
      </c>
    </row>
    <row r="111" spans="1:5">
      <c r="A111" s="15" t="s">
        <v>399</v>
      </c>
      <c r="B111" s="16" t="s">
        <v>97</v>
      </c>
      <c r="C111" s="15" t="s">
        <v>422</v>
      </c>
      <c r="D111" s="16" t="s">
        <v>423</v>
      </c>
      <c r="E111" s="16">
        <v>3</v>
      </c>
    </row>
    <row r="112" spans="1:5">
      <c r="A112" s="15" t="s">
        <v>399</v>
      </c>
      <c r="B112" s="16" t="s">
        <v>97</v>
      </c>
      <c r="C112" s="15" t="s">
        <v>424</v>
      </c>
      <c r="D112" s="16" t="s">
        <v>425</v>
      </c>
      <c r="E112" s="16">
        <v>33</v>
      </c>
    </row>
    <row r="113" spans="1:5">
      <c r="A113" s="15" t="s">
        <v>399</v>
      </c>
      <c r="B113" s="16" t="s">
        <v>97</v>
      </c>
      <c r="C113" s="15" t="s">
        <v>426</v>
      </c>
      <c r="D113" s="16" t="s">
        <v>427</v>
      </c>
      <c r="E113" s="16">
        <v>2</v>
      </c>
    </row>
    <row r="114" spans="1:5">
      <c r="A114" s="15" t="s">
        <v>428</v>
      </c>
      <c r="B114" s="16" t="s">
        <v>50</v>
      </c>
      <c r="C114" s="15" t="s">
        <v>429</v>
      </c>
      <c r="D114" s="16" t="s">
        <v>430</v>
      </c>
      <c r="E114" s="16">
        <v>3</v>
      </c>
    </row>
    <row r="115" spans="1:5">
      <c r="A115" s="15" t="s">
        <v>431</v>
      </c>
      <c r="B115" s="16" t="s">
        <v>49</v>
      </c>
      <c r="C115" s="15" t="s">
        <v>432</v>
      </c>
      <c r="D115" s="16" t="s">
        <v>433</v>
      </c>
      <c r="E115" s="16">
        <v>2</v>
      </c>
    </row>
    <row r="116" spans="1:5">
      <c r="A116" s="15" t="s">
        <v>434</v>
      </c>
      <c r="B116" s="16" t="s">
        <v>45</v>
      </c>
      <c r="C116" s="15" t="s">
        <v>435</v>
      </c>
      <c r="D116" s="16" t="s">
        <v>436</v>
      </c>
      <c r="E116" s="16">
        <v>2</v>
      </c>
    </row>
    <row r="117" spans="1:5">
      <c r="A117" s="15" t="s">
        <v>437</v>
      </c>
      <c r="B117" s="16" t="s">
        <v>48</v>
      </c>
      <c r="C117" s="15" t="s">
        <v>438</v>
      </c>
      <c r="D117" s="16" t="s">
        <v>439</v>
      </c>
      <c r="E117" s="16">
        <v>1</v>
      </c>
    </row>
    <row r="118" spans="1:5">
      <c r="A118" s="15" t="s">
        <v>440</v>
      </c>
      <c r="B118" s="16" t="s">
        <v>108</v>
      </c>
      <c r="C118" s="15" t="s">
        <v>441</v>
      </c>
      <c r="D118" s="16" t="s">
        <v>442</v>
      </c>
      <c r="E118" s="16">
        <v>4</v>
      </c>
    </row>
    <row r="119" spans="1:5">
      <c r="A119" s="15" t="s">
        <v>443</v>
      </c>
      <c r="B119" s="16" t="s">
        <v>54</v>
      </c>
      <c r="C119" s="15" t="s">
        <v>444</v>
      </c>
      <c r="D119" s="16" t="s">
        <v>445</v>
      </c>
      <c r="E119" s="16">
        <v>19</v>
      </c>
    </row>
    <row r="120" spans="1:5">
      <c r="A120" s="15" t="s">
        <v>446</v>
      </c>
      <c r="B120" s="16" t="s">
        <v>99</v>
      </c>
      <c r="C120" s="15" t="s">
        <v>447</v>
      </c>
      <c r="D120" s="16" t="s">
        <v>448</v>
      </c>
      <c r="E120" s="16">
        <v>8</v>
      </c>
    </row>
    <row r="121" spans="1:5">
      <c r="A121" s="15" t="s">
        <v>449</v>
      </c>
      <c r="B121" s="16" t="s">
        <v>100</v>
      </c>
      <c r="C121" s="15" t="s">
        <v>450</v>
      </c>
      <c r="D121" s="16" t="s">
        <v>451</v>
      </c>
      <c r="E121" s="16">
        <v>6</v>
      </c>
    </row>
    <row r="122" spans="1:5">
      <c r="A122" s="15" t="s">
        <v>452</v>
      </c>
      <c r="B122" s="16" t="s">
        <v>107</v>
      </c>
      <c r="C122" s="15" t="s">
        <v>453</v>
      </c>
      <c r="D122" s="16" t="s">
        <v>454</v>
      </c>
      <c r="E122" s="16">
        <v>17</v>
      </c>
    </row>
    <row r="123" spans="1:5">
      <c r="A123" s="15" t="s">
        <v>455</v>
      </c>
      <c r="B123" s="16" t="s">
        <v>9</v>
      </c>
      <c r="C123" s="15" t="s">
        <v>456</v>
      </c>
      <c r="D123" s="16" t="s">
        <v>457</v>
      </c>
      <c r="E123" s="16">
        <v>6</v>
      </c>
    </row>
    <row r="124" spans="1:5">
      <c r="A124" s="15" t="s">
        <v>458</v>
      </c>
      <c r="B124" s="16" t="s">
        <v>120</v>
      </c>
      <c r="C124" s="15" t="s">
        <v>459</v>
      </c>
      <c r="D124" s="16" t="s">
        <v>120</v>
      </c>
      <c r="E124" s="16">
        <v>4</v>
      </c>
    </row>
    <row r="125" spans="1:5">
      <c r="A125" s="15" t="s">
        <v>460</v>
      </c>
      <c r="B125" s="16" t="s">
        <v>143</v>
      </c>
      <c r="C125" s="15" t="s">
        <v>461</v>
      </c>
      <c r="D125" s="16" t="s">
        <v>462</v>
      </c>
      <c r="E125" s="16">
        <v>1</v>
      </c>
    </row>
    <row r="126" spans="1:5">
      <c r="A126" s="15" t="s">
        <v>463</v>
      </c>
      <c r="B126" s="16" t="s">
        <v>67</v>
      </c>
      <c r="C126" s="15" t="s">
        <v>464</v>
      </c>
      <c r="D126" s="16" t="s">
        <v>67</v>
      </c>
      <c r="E126" s="16">
        <v>1</v>
      </c>
    </row>
    <row r="127" spans="1:5">
      <c r="A127" s="15" t="s">
        <v>465</v>
      </c>
      <c r="B127" s="16" t="s">
        <v>141</v>
      </c>
      <c r="C127" s="15" t="s">
        <v>466</v>
      </c>
      <c r="D127" s="16" t="s">
        <v>467</v>
      </c>
      <c r="E127" s="16">
        <v>2</v>
      </c>
    </row>
    <row r="128" spans="1:5">
      <c r="A128" s="15" t="s">
        <v>468</v>
      </c>
      <c r="B128" s="16" t="s">
        <v>117</v>
      </c>
      <c r="C128" s="15" t="s">
        <v>469</v>
      </c>
      <c r="D128" s="16" t="s">
        <v>117</v>
      </c>
      <c r="E128" s="16">
        <v>7</v>
      </c>
    </row>
    <row r="129" spans="1:5">
      <c r="A129" s="15" t="s">
        <v>470</v>
      </c>
      <c r="B129" s="16" t="s">
        <v>62</v>
      </c>
      <c r="C129" s="15" t="s">
        <v>471</v>
      </c>
      <c r="D129" s="16" t="s">
        <v>472</v>
      </c>
      <c r="E129" s="16">
        <v>2</v>
      </c>
    </row>
    <row r="130" spans="1:5">
      <c r="A130" s="15" t="s">
        <v>470</v>
      </c>
      <c r="B130" s="16" t="s">
        <v>62</v>
      </c>
      <c r="C130" s="15" t="s">
        <v>473</v>
      </c>
      <c r="D130" s="16" t="s">
        <v>474</v>
      </c>
      <c r="E130" s="16">
        <v>2</v>
      </c>
    </row>
    <row r="131" spans="1:5">
      <c r="A131" s="15" t="s">
        <v>470</v>
      </c>
      <c r="B131" s="16" t="s">
        <v>62</v>
      </c>
      <c r="C131" s="15" t="s">
        <v>475</v>
      </c>
      <c r="D131" s="16" t="s">
        <v>476</v>
      </c>
      <c r="E131" s="16">
        <v>1</v>
      </c>
    </row>
    <row r="132" spans="1:5">
      <c r="A132" s="15" t="s">
        <v>470</v>
      </c>
      <c r="B132" s="16" t="s">
        <v>62</v>
      </c>
      <c r="C132" s="15" t="s">
        <v>477</v>
      </c>
      <c r="D132" s="16" t="s">
        <v>478</v>
      </c>
      <c r="E132" s="16">
        <v>1</v>
      </c>
    </row>
    <row r="133" spans="1:5">
      <c r="A133" s="15" t="s">
        <v>470</v>
      </c>
      <c r="B133" s="16" t="s">
        <v>62</v>
      </c>
      <c r="C133" s="15" t="s">
        <v>479</v>
      </c>
      <c r="D133" s="16" t="s">
        <v>480</v>
      </c>
      <c r="E133" s="16">
        <v>1</v>
      </c>
    </row>
    <row r="134" spans="1:5">
      <c r="A134" s="15" t="s">
        <v>470</v>
      </c>
      <c r="B134" s="16" t="s">
        <v>62</v>
      </c>
      <c r="C134" s="15" t="s">
        <v>481</v>
      </c>
      <c r="D134" s="16" t="s">
        <v>482</v>
      </c>
      <c r="E134" s="16">
        <v>1</v>
      </c>
    </row>
    <row r="135" spans="1:5">
      <c r="A135" s="15" t="s">
        <v>470</v>
      </c>
      <c r="B135" s="16" t="s">
        <v>62</v>
      </c>
      <c r="C135" s="15" t="s">
        <v>483</v>
      </c>
      <c r="D135" s="16" t="s">
        <v>484</v>
      </c>
      <c r="E135" s="16">
        <v>1</v>
      </c>
    </row>
    <row r="136" spans="1:5">
      <c r="A136" s="15" t="s">
        <v>485</v>
      </c>
      <c r="B136" s="16" t="s">
        <v>63</v>
      </c>
      <c r="C136" s="15" t="s">
        <v>486</v>
      </c>
      <c r="D136" s="16" t="s">
        <v>487</v>
      </c>
      <c r="E136" s="16">
        <v>1</v>
      </c>
    </row>
    <row r="137" spans="1:5">
      <c r="A137" s="15" t="s">
        <v>488</v>
      </c>
      <c r="B137" s="16" t="s">
        <v>6</v>
      </c>
      <c r="C137" s="15" t="s">
        <v>489</v>
      </c>
      <c r="D137" s="16" t="s">
        <v>490</v>
      </c>
      <c r="E137" s="16">
        <v>1</v>
      </c>
    </row>
    <row r="138" spans="1:5">
      <c r="A138" s="15" t="s">
        <v>488</v>
      </c>
      <c r="B138" s="16" t="s">
        <v>6</v>
      </c>
      <c r="C138" s="15" t="s">
        <v>491</v>
      </c>
      <c r="D138" s="16" t="s">
        <v>492</v>
      </c>
      <c r="E138" s="16">
        <v>2</v>
      </c>
    </row>
    <row r="139" spans="1:5">
      <c r="A139" s="15" t="s">
        <v>493</v>
      </c>
      <c r="B139" s="16" t="s">
        <v>125</v>
      </c>
      <c r="C139" s="15" t="s">
        <v>494</v>
      </c>
      <c r="D139" s="16" t="s">
        <v>495</v>
      </c>
      <c r="E139" s="16">
        <v>5</v>
      </c>
    </row>
    <row r="140" spans="1:5">
      <c r="A140" s="15" t="s">
        <v>496</v>
      </c>
      <c r="B140" s="16" t="s">
        <v>124</v>
      </c>
      <c r="C140" s="15" t="s">
        <v>497</v>
      </c>
      <c r="D140" s="16" t="s">
        <v>498</v>
      </c>
      <c r="E140" s="16">
        <v>5</v>
      </c>
    </row>
    <row r="141" spans="1:5">
      <c r="A141" s="15" t="s">
        <v>499</v>
      </c>
      <c r="B141" s="16" t="s">
        <v>73</v>
      </c>
      <c r="C141" s="15" t="s">
        <v>500</v>
      </c>
      <c r="D141" s="16" t="s">
        <v>501</v>
      </c>
      <c r="E141" s="16">
        <v>16</v>
      </c>
    </row>
    <row r="142" spans="1:5">
      <c r="A142" s="83" t="s">
        <v>145</v>
      </c>
      <c r="B142" s="83"/>
      <c r="C142" s="83"/>
      <c r="D142" s="83"/>
      <c r="E142" s="17">
        <f>SUM(E2:E141)</f>
        <v>998</v>
      </c>
    </row>
    <row r="1046506" spans="1:5">
      <c r="A1046506" s="14"/>
      <c r="B1046506" s="14"/>
      <c r="C1046506" s="14"/>
      <c r="D1046506" s="14"/>
      <c r="E1046506" s="14"/>
    </row>
  </sheetData>
  <mergeCells count="1">
    <mergeCell ref="A142:D142"/>
  </mergeCells>
  <pageMargins left="0.70866141732283472" right="0.70866141732283472" top="0.74803149606299213" bottom="0.74803149606299213" header="0.31496062992125984" footer="0.31496062992125984"/>
  <pageSetup scale="6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workbookViewId="0"/>
  </sheetViews>
  <sheetFormatPr defaultRowHeight="15"/>
  <cols>
    <col min="1" max="1" width="11.140625" style="23" bestFit="1" customWidth="1"/>
    <col min="2" max="2" width="60.42578125" style="23" bestFit="1" customWidth="1"/>
    <col min="3" max="3" width="8.85546875" style="23" bestFit="1" customWidth="1"/>
    <col min="4" max="4" width="64.42578125" style="23" bestFit="1" customWidth="1"/>
    <col min="5" max="5" width="20.42578125" bestFit="1" customWidth="1"/>
  </cols>
  <sheetData>
    <row r="1" spans="1:5">
      <c r="A1" s="11" t="s">
        <v>149</v>
      </c>
      <c r="B1" s="20" t="s">
        <v>1</v>
      </c>
      <c r="C1" s="11" t="s">
        <v>150</v>
      </c>
      <c r="D1" s="20" t="s">
        <v>151</v>
      </c>
      <c r="E1" s="21" t="s">
        <v>502</v>
      </c>
    </row>
    <row r="2" spans="1:5">
      <c r="A2" s="16" t="s">
        <v>163</v>
      </c>
      <c r="B2" s="22" t="s">
        <v>81</v>
      </c>
      <c r="C2" s="16" t="s">
        <v>164</v>
      </c>
      <c r="D2" s="22" t="s">
        <v>165</v>
      </c>
      <c r="E2" s="16">
        <v>1</v>
      </c>
    </row>
    <row r="3" spans="1:5">
      <c r="A3" s="16" t="s">
        <v>166</v>
      </c>
      <c r="B3" s="22" t="s">
        <v>75</v>
      </c>
      <c r="C3" s="16" t="s">
        <v>167</v>
      </c>
      <c r="D3" s="22" t="s">
        <v>168</v>
      </c>
      <c r="E3" s="16">
        <v>11</v>
      </c>
    </row>
    <row r="4" spans="1:5">
      <c r="A4" s="16" t="s">
        <v>166</v>
      </c>
      <c r="B4" s="22" t="s">
        <v>75</v>
      </c>
      <c r="C4" s="16" t="s">
        <v>169</v>
      </c>
      <c r="D4" s="22" t="s">
        <v>170</v>
      </c>
      <c r="E4" s="16">
        <v>1</v>
      </c>
    </row>
    <row r="5" spans="1:5">
      <c r="A5" s="16" t="s">
        <v>176</v>
      </c>
      <c r="B5" s="22" t="s">
        <v>74</v>
      </c>
      <c r="C5" s="16" t="s">
        <v>179</v>
      </c>
      <c r="D5" s="22" t="s">
        <v>180</v>
      </c>
      <c r="E5" s="16">
        <v>1</v>
      </c>
    </row>
    <row r="6" spans="1:5">
      <c r="A6" s="16" t="s">
        <v>249</v>
      </c>
      <c r="B6" s="22" t="s">
        <v>138</v>
      </c>
      <c r="C6" s="16" t="s">
        <v>250</v>
      </c>
      <c r="D6" s="22" t="s">
        <v>251</v>
      </c>
      <c r="E6" s="16">
        <v>1</v>
      </c>
    </row>
    <row r="7" spans="1:5">
      <c r="A7" s="16" t="s">
        <v>270</v>
      </c>
      <c r="B7" s="22" t="s">
        <v>25</v>
      </c>
      <c r="C7" s="16" t="s">
        <v>273</v>
      </c>
      <c r="D7" s="22" t="s">
        <v>274</v>
      </c>
      <c r="E7" s="16">
        <v>7</v>
      </c>
    </row>
    <row r="8" spans="1:5">
      <c r="A8" s="16" t="s">
        <v>458</v>
      </c>
      <c r="B8" s="22" t="s">
        <v>120</v>
      </c>
      <c r="C8" s="16" t="s">
        <v>459</v>
      </c>
      <c r="D8" s="22" t="s">
        <v>120</v>
      </c>
      <c r="E8" s="16">
        <v>4</v>
      </c>
    </row>
    <row r="9" spans="1:5">
      <c r="A9" s="16" t="s">
        <v>460</v>
      </c>
      <c r="B9" s="22" t="s">
        <v>143</v>
      </c>
      <c r="C9" s="16" t="s">
        <v>461</v>
      </c>
      <c r="D9" s="22" t="s">
        <v>462</v>
      </c>
      <c r="E9" s="16">
        <v>1</v>
      </c>
    </row>
    <row r="10" spans="1:5">
      <c r="A10" s="16" t="s">
        <v>465</v>
      </c>
      <c r="B10" s="22" t="s">
        <v>141</v>
      </c>
      <c r="C10" s="16" t="s">
        <v>466</v>
      </c>
      <c r="D10" s="22" t="s">
        <v>467</v>
      </c>
      <c r="E10" s="16">
        <v>2</v>
      </c>
    </row>
    <row r="11" spans="1:5">
      <c r="A11" s="16" t="s">
        <v>470</v>
      </c>
      <c r="B11" s="22" t="s">
        <v>62</v>
      </c>
      <c r="C11" s="16" t="s">
        <v>471</v>
      </c>
      <c r="D11" s="22" t="s">
        <v>472</v>
      </c>
      <c r="E11" s="16">
        <v>2</v>
      </c>
    </row>
    <row r="12" spans="1:5">
      <c r="A12" s="16" t="s">
        <v>470</v>
      </c>
      <c r="B12" s="22" t="s">
        <v>62</v>
      </c>
      <c r="C12" s="16" t="s">
        <v>473</v>
      </c>
      <c r="D12" s="22" t="s">
        <v>474</v>
      </c>
      <c r="E12" s="16">
        <v>2</v>
      </c>
    </row>
    <row r="13" spans="1:5">
      <c r="A13" s="16" t="s">
        <v>470</v>
      </c>
      <c r="B13" s="22" t="s">
        <v>62</v>
      </c>
      <c r="C13" s="16" t="s">
        <v>475</v>
      </c>
      <c r="D13" s="22" t="s">
        <v>476</v>
      </c>
      <c r="E13" s="16">
        <v>1</v>
      </c>
    </row>
    <row r="14" spans="1:5">
      <c r="A14" s="16" t="s">
        <v>470</v>
      </c>
      <c r="B14" s="22" t="s">
        <v>62</v>
      </c>
      <c r="C14" s="16" t="s">
        <v>477</v>
      </c>
      <c r="D14" s="22" t="s">
        <v>478</v>
      </c>
      <c r="E14" s="16">
        <v>1</v>
      </c>
    </row>
    <row r="15" spans="1:5">
      <c r="A15" s="16" t="s">
        <v>470</v>
      </c>
      <c r="B15" s="22" t="s">
        <v>62</v>
      </c>
      <c r="C15" s="16" t="s">
        <v>479</v>
      </c>
      <c r="D15" s="22" t="s">
        <v>480</v>
      </c>
      <c r="E15" s="16">
        <v>1</v>
      </c>
    </row>
    <row r="16" spans="1:5">
      <c r="A16" s="16" t="s">
        <v>470</v>
      </c>
      <c r="B16" s="22" t="s">
        <v>62</v>
      </c>
      <c r="C16" s="16" t="s">
        <v>481</v>
      </c>
      <c r="D16" s="22" t="s">
        <v>482</v>
      </c>
      <c r="E16" s="16">
        <v>1</v>
      </c>
    </row>
    <row r="17" spans="1:5">
      <c r="A17" s="16" t="s">
        <v>470</v>
      </c>
      <c r="B17" s="22" t="s">
        <v>62</v>
      </c>
      <c r="C17" s="16" t="s">
        <v>483</v>
      </c>
      <c r="D17" s="22" t="s">
        <v>484</v>
      </c>
      <c r="E17" s="16">
        <v>1</v>
      </c>
    </row>
    <row r="18" spans="1:5">
      <c r="A18" s="16" t="s">
        <v>485</v>
      </c>
      <c r="B18" s="22" t="s">
        <v>63</v>
      </c>
      <c r="C18" s="16" t="s">
        <v>486</v>
      </c>
      <c r="D18" s="22" t="s">
        <v>487</v>
      </c>
      <c r="E18" s="16">
        <v>1</v>
      </c>
    </row>
    <row r="19" spans="1:5">
      <c r="A19" s="16" t="s">
        <v>488</v>
      </c>
      <c r="B19" s="22" t="s">
        <v>6</v>
      </c>
      <c r="C19" s="16" t="s">
        <v>489</v>
      </c>
      <c r="D19" s="22" t="s">
        <v>490</v>
      </c>
      <c r="E19" s="16">
        <v>1</v>
      </c>
    </row>
    <row r="20" spans="1:5">
      <c r="A20" s="16" t="s">
        <v>488</v>
      </c>
      <c r="B20" s="22" t="s">
        <v>6</v>
      </c>
      <c r="C20" s="16" t="s">
        <v>491</v>
      </c>
      <c r="D20" s="22" t="s">
        <v>492</v>
      </c>
      <c r="E20" s="16">
        <v>2</v>
      </c>
    </row>
    <row r="21" spans="1:5">
      <c r="A21" s="16" t="s">
        <v>496</v>
      </c>
      <c r="B21" s="22" t="s">
        <v>124</v>
      </c>
      <c r="C21" s="16" t="s">
        <v>497</v>
      </c>
      <c r="D21" s="22" t="s">
        <v>498</v>
      </c>
      <c r="E21" s="16">
        <v>2</v>
      </c>
    </row>
    <row r="22" spans="1:5">
      <c r="A22" s="83" t="s">
        <v>145</v>
      </c>
      <c r="B22" s="83"/>
      <c r="C22" s="83"/>
      <c r="D22" s="83"/>
      <c r="E22" s="17">
        <f>SUM(E2:E21)</f>
        <v>44</v>
      </c>
    </row>
  </sheetData>
  <mergeCells count="1">
    <mergeCell ref="A22:D22"/>
  </mergeCells>
  <pageMargins left="0.7" right="0.7" top="0.75" bottom="0.75" header="0.3" footer="0.3"/>
  <pageSetup scale="55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8"/>
  <sheetViews>
    <sheetView showGridLines="0" workbookViewId="0"/>
  </sheetViews>
  <sheetFormatPr defaultColWidth="9.140625" defaultRowHeight="15"/>
  <cols>
    <col min="1" max="1" width="11.140625" style="8" bestFit="1" customWidth="1"/>
    <col min="2" max="2" width="51" bestFit="1" customWidth="1"/>
    <col min="3" max="3" width="8.85546875" style="18" bestFit="1" customWidth="1"/>
    <col min="4" max="4" width="49.85546875" bestFit="1" customWidth="1"/>
    <col min="5" max="5" width="19.85546875" style="19" bestFit="1" customWidth="1"/>
    <col min="6" max="6" width="10" style="14" bestFit="1" customWidth="1"/>
    <col min="7" max="16384" width="9.140625" style="14"/>
  </cols>
  <sheetData>
    <row r="1" spans="1:5">
      <c r="A1" s="11" t="s">
        <v>149</v>
      </c>
      <c r="B1" s="12" t="s">
        <v>1</v>
      </c>
      <c r="C1" s="12" t="s">
        <v>150</v>
      </c>
      <c r="D1" s="12" t="s">
        <v>151</v>
      </c>
      <c r="E1" s="13" t="s">
        <v>152</v>
      </c>
    </row>
    <row r="2" spans="1:5">
      <c r="A2" s="15" t="s">
        <v>153</v>
      </c>
      <c r="B2" s="16" t="s">
        <v>131</v>
      </c>
      <c r="C2" s="15" t="s">
        <v>154</v>
      </c>
      <c r="D2" s="16" t="s">
        <v>155</v>
      </c>
      <c r="E2" s="16">
        <v>54</v>
      </c>
    </row>
    <row r="3" spans="1:5">
      <c r="A3" s="15" t="s">
        <v>153</v>
      </c>
      <c r="B3" s="16" t="s">
        <v>131</v>
      </c>
      <c r="C3" s="15" t="s">
        <v>503</v>
      </c>
      <c r="D3" s="16" t="s">
        <v>504</v>
      </c>
      <c r="E3" s="16">
        <v>60</v>
      </c>
    </row>
    <row r="4" spans="1:5">
      <c r="A4" s="15" t="s">
        <v>153</v>
      </c>
      <c r="B4" s="16" t="s">
        <v>131</v>
      </c>
      <c r="C4" s="15" t="s">
        <v>505</v>
      </c>
      <c r="D4" s="16" t="s">
        <v>506</v>
      </c>
      <c r="E4" s="16">
        <v>95</v>
      </c>
    </row>
    <row r="5" spans="1:5">
      <c r="A5" s="15" t="s">
        <v>153</v>
      </c>
      <c r="B5" s="16" t="s">
        <v>131</v>
      </c>
      <c r="C5" s="15" t="s">
        <v>156</v>
      </c>
      <c r="D5" s="16" t="s">
        <v>157</v>
      </c>
      <c r="E5" s="16">
        <v>42</v>
      </c>
    </row>
    <row r="6" spans="1:5">
      <c r="A6" s="15" t="s">
        <v>153</v>
      </c>
      <c r="B6" s="16" t="s">
        <v>131</v>
      </c>
      <c r="C6" s="15" t="s">
        <v>158</v>
      </c>
      <c r="D6" s="16" t="s">
        <v>159</v>
      </c>
      <c r="E6" s="16">
        <v>357</v>
      </c>
    </row>
    <row r="7" spans="1:5">
      <c r="A7" s="15" t="s">
        <v>153</v>
      </c>
      <c r="B7" s="16" t="s">
        <v>131</v>
      </c>
      <c r="C7" s="15" t="s">
        <v>507</v>
      </c>
      <c r="D7" s="16" t="s">
        <v>508</v>
      </c>
      <c r="E7" s="16">
        <v>133</v>
      </c>
    </row>
    <row r="8" spans="1:5">
      <c r="A8" s="15" t="s">
        <v>153</v>
      </c>
      <c r="B8" s="16" t="s">
        <v>131</v>
      </c>
      <c r="C8" s="15" t="s">
        <v>509</v>
      </c>
      <c r="D8" s="16" t="s">
        <v>510</v>
      </c>
      <c r="E8" s="16">
        <v>199</v>
      </c>
    </row>
    <row r="9" spans="1:5">
      <c r="A9" s="15" t="s">
        <v>153</v>
      </c>
      <c r="B9" s="16" t="s">
        <v>131</v>
      </c>
      <c r="C9" s="15" t="s">
        <v>511</v>
      </c>
      <c r="D9" s="16" t="s">
        <v>512</v>
      </c>
      <c r="E9" s="16">
        <v>1</v>
      </c>
    </row>
    <row r="10" spans="1:5">
      <c r="A10" s="15" t="s">
        <v>153</v>
      </c>
      <c r="B10" s="16" t="s">
        <v>131</v>
      </c>
      <c r="C10" s="15" t="s">
        <v>513</v>
      </c>
      <c r="D10" s="16" t="s">
        <v>514</v>
      </c>
      <c r="E10" s="16">
        <v>20</v>
      </c>
    </row>
    <row r="11" spans="1:5">
      <c r="A11" s="15" t="s">
        <v>153</v>
      </c>
      <c r="B11" s="16" t="s">
        <v>131</v>
      </c>
      <c r="C11" s="15" t="s">
        <v>515</v>
      </c>
      <c r="D11" s="16" t="s">
        <v>516</v>
      </c>
      <c r="E11" s="16">
        <v>1</v>
      </c>
    </row>
    <row r="12" spans="1:5">
      <c r="A12" s="15" t="s">
        <v>160</v>
      </c>
      <c r="B12" s="16" t="s">
        <v>102</v>
      </c>
      <c r="C12" s="15" t="s">
        <v>161</v>
      </c>
      <c r="D12" s="16" t="s">
        <v>162</v>
      </c>
      <c r="E12" s="16">
        <v>1710</v>
      </c>
    </row>
    <row r="13" spans="1:5">
      <c r="A13" s="15" t="s">
        <v>163</v>
      </c>
      <c r="B13" s="16" t="s">
        <v>81</v>
      </c>
      <c r="C13" s="15" t="s">
        <v>164</v>
      </c>
      <c r="D13" s="16" t="s">
        <v>165</v>
      </c>
      <c r="E13" s="16">
        <v>8723</v>
      </c>
    </row>
    <row r="14" spans="1:5">
      <c r="A14" s="15" t="s">
        <v>166</v>
      </c>
      <c r="B14" s="16" t="s">
        <v>75</v>
      </c>
      <c r="C14" s="15" t="s">
        <v>167</v>
      </c>
      <c r="D14" s="16" t="s">
        <v>168</v>
      </c>
      <c r="E14" s="16">
        <v>361</v>
      </c>
    </row>
    <row r="15" spans="1:5">
      <c r="A15" s="15" t="s">
        <v>166</v>
      </c>
      <c r="B15" s="16" t="s">
        <v>75</v>
      </c>
      <c r="C15" s="15" t="s">
        <v>171</v>
      </c>
      <c r="D15" s="16" t="s">
        <v>172</v>
      </c>
      <c r="E15" s="16">
        <v>23217</v>
      </c>
    </row>
    <row r="16" spans="1:5">
      <c r="A16" s="15" t="s">
        <v>173</v>
      </c>
      <c r="B16" s="16" t="s">
        <v>88</v>
      </c>
      <c r="C16" s="15" t="s">
        <v>174</v>
      </c>
      <c r="D16" s="16" t="s">
        <v>175</v>
      </c>
      <c r="E16" s="16">
        <v>291</v>
      </c>
    </row>
    <row r="17" spans="1:5">
      <c r="A17" s="15" t="s">
        <v>176</v>
      </c>
      <c r="B17" s="16" t="s">
        <v>74</v>
      </c>
      <c r="C17" s="15" t="s">
        <v>177</v>
      </c>
      <c r="D17" s="16" t="s">
        <v>178</v>
      </c>
      <c r="E17" s="16">
        <v>2017</v>
      </c>
    </row>
    <row r="18" spans="1:5">
      <c r="A18" s="15" t="s">
        <v>176</v>
      </c>
      <c r="B18" s="16" t="s">
        <v>74</v>
      </c>
      <c r="C18" s="15" t="s">
        <v>179</v>
      </c>
      <c r="D18" s="16" t="s">
        <v>180</v>
      </c>
      <c r="E18" s="16">
        <v>2209</v>
      </c>
    </row>
    <row r="19" spans="1:5">
      <c r="A19" s="15" t="s">
        <v>176</v>
      </c>
      <c r="B19" s="16" t="s">
        <v>74</v>
      </c>
      <c r="C19" s="15" t="s">
        <v>181</v>
      </c>
      <c r="D19" s="16" t="s">
        <v>182</v>
      </c>
      <c r="E19" s="16">
        <v>3208</v>
      </c>
    </row>
    <row r="20" spans="1:5">
      <c r="A20" s="15" t="s">
        <v>176</v>
      </c>
      <c r="B20" s="16" t="s">
        <v>74</v>
      </c>
      <c r="C20" s="15" t="s">
        <v>183</v>
      </c>
      <c r="D20" s="16" t="s">
        <v>184</v>
      </c>
      <c r="E20" s="16">
        <v>1852</v>
      </c>
    </row>
    <row r="21" spans="1:5">
      <c r="A21" s="15" t="s">
        <v>176</v>
      </c>
      <c r="B21" s="16" t="s">
        <v>74</v>
      </c>
      <c r="C21" s="15" t="s">
        <v>185</v>
      </c>
      <c r="D21" s="16" t="s">
        <v>186</v>
      </c>
      <c r="E21" s="16">
        <v>4520</v>
      </c>
    </row>
    <row r="22" spans="1:5">
      <c r="A22" s="15" t="s">
        <v>176</v>
      </c>
      <c r="B22" s="16" t="s">
        <v>74</v>
      </c>
      <c r="C22" s="15" t="s">
        <v>187</v>
      </c>
      <c r="D22" s="16" t="s">
        <v>188</v>
      </c>
      <c r="E22" s="16">
        <v>2916</v>
      </c>
    </row>
    <row r="23" spans="1:5">
      <c r="A23" s="15" t="s">
        <v>176</v>
      </c>
      <c r="B23" s="16" t="s">
        <v>74</v>
      </c>
      <c r="C23" s="15" t="s">
        <v>189</v>
      </c>
      <c r="D23" s="16" t="s">
        <v>190</v>
      </c>
      <c r="E23" s="16">
        <v>1543</v>
      </c>
    </row>
    <row r="24" spans="1:5">
      <c r="A24" s="15" t="s">
        <v>176</v>
      </c>
      <c r="B24" s="16" t="s">
        <v>74</v>
      </c>
      <c r="C24" s="15" t="s">
        <v>191</v>
      </c>
      <c r="D24" s="16" t="s">
        <v>192</v>
      </c>
      <c r="E24" s="16">
        <v>3039</v>
      </c>
    </row>
    <row r="25" spans="1:5">
      <c r="A25" s="15" t="s">
        <v>176</v>
      </c>
      <c r="B25" s="16" t="s">
        <v>74</v>
      </c>
      <c r="C25" s="15" t="s">
        <v>517</v>
      </c>
      <c r="D25" s="16" t="s">
        <v>518</v>
      </c>
      <c r="E25" s="16">
        <v>1119</v>
      </c>
    </row>
    <row r="26" spans="1:5">
      <c r="A26" s="15" t="s">
        <v>176</v>
      </c>
      <c r="B26" s="16" t="s">
        <v>74</v>
      </c>
      <c r="C26" s="15" t="s">
        <v>519</v>
      </c>
      <c r="D26" s="16" t="s">
        <v>520</v>
      </c>
      <c r="E26" s="16">
        <v>1096</v>
      </c>
    </row>
    <row r="27" spans="1:5">
      <c r="A27" s="15" t="s">
        <v>176</v>
      </c>
      <c r="B27" s="16" t="s">
        <v>74</v>
      </c>
      <c r="C27" s="15" t="s">
        <v>193</v>
      </c>
      <c r="D27" s="16" t="s">
        <v>194</v>
      </c>
      <c r="E27" s="16">
        <v>1586</v>
      </c>
    </row>
    <row r="28" spans="1:5">
      <c r="A28" s="15" t="s">
        <v>176</v>
      </c>
      <c r="B28" s="16" t="s">
        <v>74</v>
      </c>
      <c r="C28" s="15" t="s">
        <v>195</v>
      </c>
      <c r="D28" s="16" t="s">
        <v>196</v>
      </c>
      <c r="E28" s="16">
        <v>1689</v>
      </c>
    </row>
    <row r="29" spans="1:5">
      <c r="A29" s="15" t="s">
        <v>176</v>
      </c>
      <c r="B29" s="16" t="s">
        <v>74</v>
      </c>
      <c r="C29" s="15" t="s">
        <v>197</v>
      </c>
      <c r="D29" s="16" t="s">
        <v>198</v>
      </c>
      <c r="E29" s="16">
        <v>3282</v>
      </c>
    </row>
    <row r="30" spans="1:5">
      <c r="A30" s="15" t="s">
        <v>176</v>
      </c>
      <c r="B30" s="16" t="s">
        <v>74</v>
      </c>
      <c r="C30" s="15" t="s">
        <v>199</v>
      </c>
      <c r="D30" s="16" t="s">
        <v>200</v>
      </c>
      <c r="E30" s="16">
        <v>4567</v>
      </c>
    </row>
    <row r="31" spans="1:5">
      <c r="A31" s="15" t="s">
        <v>176</v>
      </c>
      <c r="B31" s="16" t="s">
        <v>74</v>
      </c>
      <c r="C31" s="15" t="s">
        <v>201</v>
      </c>
      <c r="D31" s="16" t="s">
        <v>202</v>
      </c>
      <c r="E31" s="16">
        <v>970</v>
      </c>
    </row>
    <row r="32" spans="1:5">
      <c r="A32" s="15" t="s">
        <v>176</v>
      </c>
      <c r="B32" s="16" t="s">
        <v>74</v>
      </c>
      <c r="C32" s="15" t="s">
        <v>203</v>
      </c>
      <c r="D32" s="16" t="s">
        <v>204</v>
      </c>
      <c r="E32" s="16">
        <v>1473</v>
      </c>
    </row>
    <row r="33" spans="1:5">
      <c r="A33" s="15" t="s">
        <v>176</v>
      </c>
      <c r="B33" s="16" t="s">
        <v>74</v>
      </c>
      <c r="C33" s="15" t="s">
        <v>521</v>
      </c>
      <c r="D33" s="16" t="s">
        <v>522</v>
      </c>
      <c r="E33" s="16">
        <v>679</v>
      </c>
    </row>
    <row r="34" spans="1:5">
      <c r="A34" s="15" t="s">
        <v>176</v>
      </c>
      <c r="B34" s="16" t="s">
        <v>74</v>
      </c>
      <c r="C34" s="15" t="s">
        <v>205</v>
      </c>
      <c r="D34" s="16" t="s">
        <v>206</v>
      </c>
      <c r="E34" s="16">
        <v>2008</v>
      </c>
    </row>
    <row r="35" spans="1:5">
      <c r="A35" s="15" t="s">
        <v>176</v>
      </c>
      <c r="B35" s="16" t="s">
        <v>74</v>
      </c>
      <c r="C35" s="15" t="s">
        <v>207</v>
      </c>
      <c r="D35" s="16" t="s">
        <v>208</v>
      </c>
      <c r="E35" s="16">
        <v>1647</v>
      </c>
    </row>
    <row r="36" spans="1:5">
      <c r="A36" s="15" t="s">
        <v>176</v>
      </c>
      <c r="B36" s="16" t="s">
        <v>74</v>
      </c>
      <c r="C36" s="15" t="s">
        <v>209</v>
      </c>
      <c r="D36" s="16" t="s">
        <v>210</v>
      </c>
      <c r="E36" s="16">
        <v>2525</v>
      </c>
    </row>
    <row r="37" spans="1:5">
      <c r="A37" s="15" t="s">
        <v>176</v>
      </c>
      <c r="B37" s="16" t="s">
        <v>74</v>
      </c>
      <c r="C37" s="15" t="s">
        <v>211</v>
      </c>
      <c r="D37" s="16" t="s">
        <v>212</v>
      </c>
      <c r="E37" s="16">
        <v>2365</v>
      </c>
    </row>
    <row r="38" spans="1:5">
      <c r="A38" s="15" t="s">
        <v>213</v>
      </c>
      <c r="B38" s="16" t="s">
        <v>55</v>
      </c>
      <c r="C38" s="15" t="s">
        <v>214</v>
      </c>
      <c r="D38" s="16" t="s">
        <v>215</v>
      </c>
      <c r="E38" s="16">
        <v>79443</v>
      </c>
    </row>
    <row r="39" spans="1:5">
      <c r="A39" s="15" t="s">
        <v>216</v>
      </c>
      <c r="B39" s="16" t="s">
        <v>85</v>
      </c>
      <c r="C39" s="15" t="s">
        <v>217</v>
      </c>
      <c r="D39" s="16" t="s">
        <v>218</v>
      </c>
      <c r="E39" s="16">
        <v>414</v>
      </c>
    </row>
    <row r="40" spans="1:5">
      <c r="A40" s="15" t="s">
        <v>523</v>
      </c>
      <c r="B40" s="16" t="s">
        <v>114</v>
      </c>
      <c r="C40" s="15" t="s">
        <v>524</v>
      </c>
      <c r="D40" s="16" t="s">
        <v>525</v>
      </c>
      <c r="E40" s="16">
        <v>485</v>
      </c>
    </row>
    <row r="41" spans="1:5">
      <c r="A41" s="15" t="s">
        <v>523</v>
      </c>
      <c r="B41" s="16" t="s">
        <v>114</v>
      </c>
      <c r="C41" s="15" t="s">
        <v>526</v>
      </c>
      <c r="D41" s="16" t="s">
        <v>527</v>
      </c>
      <c r="E41" s="16">
        <v>173</v>
      </c>
    </row>
    <row r="42" spans="1:5">
      <c r="A42" s="15" t="s">
        <v>523</v>
      </c>
      <c r="B42" s="16" t="s">
        <v>114</v>
      </c>
      <c r="C42" s="15" t="s">
        <v>528</v>
      </c>
      <c r="D42" s="16" t="s">
        <v>529</v>
      </c>
      <c r="E42" s="16">
        <v>79</v>
      </c>
    </row>
    <row r="43" spans="1:5">
      <c r="A43" s="15" t="s">
        <v>523</v>
      </c>
      <c r="B43" s="16" t="s">
        <v>114</v>
      </c>
      <c r="C43" s="15" t="s">
        <v>530</v>
      </c>
      <c r="D43" s="16" t="s">
        <v>531</v>
      </c>
      <c r="E43" s="16">
        <v>134</v>
      </c>
    </row>
    <row r="44" spans="1:5">
      <c r="A44" s="15" t="s">
        <v>523</v>
      </c>
      <c r="B44" s="16" t="s">
        <v>114</v>
      </c>
      <c r="C44" s="15" t="s">
        <v>532</v>
      </c>
      <c r="D44" s="16" t="s">
        <v>533</v>
      </c>
      <c r="E44" s="16">
        <v>41</v>
      </c>
    </row>
    <row r="45" spans="1:5">
      <c r="A45" s="15" t="s">
        <v>523</v>
      </c>
      <c r="B45" s="16" t="s">
        <v>114</v>
      </c>
      <c r="C45" s="15" t="s">
        <v>534</v>
      </c>
      <c r="D45" s="16" t="s">
        <v>535</v>
      </c>
      <c r="E45" s="16">
        <v>222</v>
      </c>
    </row>
    <row r="46" spans="1:5">
      <c r="A46" s="15" t="s">
        <v>523</v>
      </c>
      <c r="B46" s="16" t="s">
        <v>114</v>
      </c>
      <c r="C46" s="15" t="s">
        <v>536</v>
      </c>
      <c r="D46" s="16" t="s">
        <v>537</v>
      </c>
      <c r="E46" s="16">
        <v>150</v>
      </c>
    </row>
    <row r="47" spans="1:5">
      <c r="A47" s="15" t="s">
        <v>523</v>
      </c>
      <c r="B47" s="16" t="s">
        <v>114</v>
      </c>
      <c r="C47" s="15" t="s">
        <v>538</v>
      </c>
      <c r="D47" s="16" t="s">
        <v>539</v>
      </c>
      <c r="E47" s="16">
        <v>60</v>
      </c>
    </row>
    <row r="48" spans="1:5">
      <c r="A48" s="15" t="s">
        <v>219</v>
      </c>
      <c r="B48" s="16" t="s">
        <v>78</v>
      </c>
      <c r="C48" s="15" t="s">
        <v>540</v>
      </c>
      <c r="D48" s="16" t="s">
        <v>541</v>
      </c>
      <c r="E48" s="16">
        <v>15</v>
      </c>
    </row>
    <row r="49" spans="1:5">
      <c r="A49" s="15" t="s">
        <v>219</v>
      </c>
      <c r="B49" s="16" t="s">
        <v>78</v>
      </c>
      <c r="C49" s="15" t="s">
        <v>542</v>
      </c>
      <c r="D49" s="16" t="s">
        <v>543</v>
      </c>
      <c r="E49" s="16">
        <v>22</v>
      </c>
    </row>
    <row r="50" spans="1:5">
      <c r="A50" s="15" t="s">
        <v>219</v>
      </c>
      <c r="B50" s="16" t="s">
        <v>78</v>
      </c>
      <c r="C50" s="15" t="s">
        <v>544</v>
      </c>
      <c r="D50" s="16" t="s">
        <v>545</v>
      </c>
      <c r="E50" s="16">
        <v>7</v>
      </c>
    </row>
    <row r="51" spans="1:5">
      <c r="A51" s="15" t="s">
        <v>219</v>
      </c>
      <c r="B51" s="16" t="s">
        <v>78</v>
      </c>
      <c r="C51" s="15" t="s">
        <v>546</v>
      </c>
      <c r="D51" s="16" t="s">
        <v>547</v>
      </c>
      <c r="E51" s="16">
        <v>5</v>
      </c>
    </row>
    <row r="52" spans="1:5">
      <c r="A52" s="15" t="s">
        <v>219</v>
      </c>
      <c r="B52" s="16" t="s">
        <v>78</v>
      </c>
      <c r="C52" s="15" t="s">
        <v>548</v>
      </c>
      <c r="D52" s="16" t="s">
        <v>549</v>
      </c>
      <c r="E52" s="16">
        <v>15</v>
      </c>
    </row>
    <row r="53" spans="1:5">
      <c r="A53" s="15" t="s">
        <v>219</v>
      </c>
      <c r="B53" s="16" t="s">
        <v>78</v>
      </c>
      <c r="C53" s="15" t="s">
        <v>550</v>
      </c>
      <c r="D53" s="16" t="s">
        <v>551</v>
      </c>
      <c r="E53" s="16">
        <v>28</v>
      </c>
    </row>
    <row r="54" spans="1:5">
      <c r="A54" s="15" t="s">
        <v>219</v>
      </c>
      <c r="B54" s="16" t="s">
        <v>78</v>
      </c>
      <c r="C54" s="15" t="s">
        <v>552</v>
      </c>
      <c r="D54" s="16" t="s">
        <v>553</v>
      </c>
      <c r="E54" s="16">
        <v>5</v>
      </c>
    </row>
    <row r="55" spans="1:5">
      <c r="A55" s="15" t="s">
        <v>219</v>
      </c>
      <c r="B55" s="16" t="s">
        <v>78</v>
      </c>
      <c r="C55" s="15" t="s">
        <v>554</v>
      </c>
      <c r="D55" s="16" t="s">
        <v>555</v>
      </c>
      <c r="E55" s="16">
        <v>32</v>
      </c>
    </row>
    <row r="56" spans="1:5">
      <c r="A56" s="15" t="s">
        <v>219</v>
      </c>
      <c r="B56" s="16" t="s">
        <v>78</v>
      </c>
      <c r="C56" s="15" t="s">
        <v>220</v>
      </c>
      <c r="D56" s="16" t="s">
        <v>221</v>
      </c>
      <c r="E56" s="16">
        <v>41</v>
      </c>
    </row>
    <row r="57" spans="1:5">
      <c r="A57" s="15" t="s">
        <v>219</v>
      </c>
      <c r="B57" s="16" t="s">
        <v>78</v>
      </c>
      <c r="C57" s="15" t="s">
        <v>556</v>
      </c>
      <c r="D57" s="16" t="s">
        <v>557</v>
      </c>
      <c r="E57" s="16">
        <v>13</v>
      </c>
    </row>
    <row r="58" spans="1:5">
      <c r="A58" s="15" t="s">
        <v>219</v>
      </c>
      <c r="B58" s="16" t="s">
        <v>78</v>
      </c>
      <c r="C58" s="15" t="s">
        <v>558</v>
      </c>
      <c r="D58" s="16" t="s">
        <v>559</v>
      </c>
      <c r="E58" s="16">
        <v>32</v>
      </c>
    </row>
    <row r="59" spans="1:5">
      <c r="A59" s="15" t="s">
        <v>219</v>
      </c>
      <c r="B59" s="16" t="s">
        <v>78</v>
      </c>
      <c r="C59" s="15" t="s">
        <v>560</v>
      </c>
      <c r="D59" s="16" t="s">
        <v>561</v>
      </c>
      <c r="E59" s="16">
        <v>30</v>
      </c>
    </row>
    <row r="60" spans="1:5">
      <c r="A60" s="15" t="s">
        <v>219</v>
      </c>
      <c r="B60" s="16" t="s">
        <v>78</v>
      </c>
      <c r="C60" s="15" t="s">
        <v>562</v>
      </c>
      <c r="D60" s="16" t="s">
        <v>563</v>
      </c>
      <c r="E60" s="16">
        <v>15</v>
      </c>
    </row>
    <row r="61" spans="1:5">
      <c r="A61" s="15" t="s">
        <v>219</v>
      </c>
      <c r="B61" s="16" t="s">
        <v>78</v>
      </c>
      <c r="C61" s="15" t="s">
        <v>564</v>
      </c>
      <c r="D61" s="16" t="s">
        <v>565</v>
      </c>
      <c r="E61" s="16">
        <v>37</v>
      </c>
    </row>
    <row r="62" spans="1:5">
      <c r="A62" s="15" t="s">
        <v>219</v>
      </c>
      <c r="B62" s="16" t="s">
        <v>78</v>
      </c>
      <c r="C62" s="15" t="s">
        <v>566</v>
      </c>
      <c r="D62" s="16" t="s">
        <v>567</v>
      </c>
      <c r="E62" s="16">
        <v>47</v>
      </c>
    </row>
    <row r="63" spans="1:5">
      <c r="A63" s="15" t="s">
        <v>219</v>
      </c>
      <c r="B63" s="16" t="s">
        <v>78</v>
      </c>
      <c r="C63" s="15" t="s">
        <v>222</v>
      </c>
      <c r="D63" s="16" t="s">
        <v>223</v>
      </c>
      <c r="E63" s="16">
        <v>34</v>
      </c>
    </row>
    <row r="64" spans="1:5">
      <c r="A64" s="15" t="s">
        <v>219</v>
      </c>
      <c r="B64" s="16" t="s">
        <v>78</v>
      </c>
      <c r="C64" s="15" t="s">
        <v>224</v>
      </c>
      <c r="D64" s="16" t="s">
        <v>225</v>
      </c>
      <c r="E64" s="16">
        <v>33</v>
      </c>
    </row>
    <row r="65" spans="1:5">
      <c r="A65" s="15" t="s">
        <v>219</v>
      </c>
      <c r="B65" s="16" t="s">
        <v>78</v>
      </c>
      <c r="C65" s="15" t="s">
        <v>568</v>
      </c>
      <c r="D65" s="16" t="s">
        <v>569</v>
      </c>
      <c r="E65" s="16">
        <v>16</v>
      </c>
    </row>
    <row r="66" spans="1:5">
      <c r="A66" s="15" t="s">
        <v>219</v>
      </c>
      <c r="B66" s="16" t="s">
        <v>78</v>
      </c>
      <c r="C66" s="15" t="s">
        <v>570</v>
      </c>
      <c r="D66" s="16" t="s">
        <v>571</v>
      </c>
      <c r="E66" s="16">
        <v>23</v>
      </c>
    </row>
    <row r="67" spans="1:5">
      <c r="A67" s="15" t="s">
        <v>219</v>
      </c>
      <c r="B67" s="16" t="s">
        <v>78</v>
      </c>
      <c r="C67" s="15" t="s">
        <v>572</v>
      </c>
      <c r="D67" s="16" t="s">
        <v>573</v>
      </c>
      <c r="E67" s="16">
        <v>14</v>
      </c>
    </row>
    <row r="68" spans="1:5">
      <c r="A68" s="15" t="s">
        <v>219</v>
      </c>
      <c r="B68" s="16" t="s">
        <v>78</v>
      </c>
      <c r="C68" s="15" t="s">
        <v>574</v>
      </c>
      <c r="D68" s="16" t="s">
        <v>575</v>
      </c>
      <c r="E68" s="16">
        <v>38</v>
      </c>
    </row>
    <row r="69" spans="1:5">
      <c r="A69" s="15" t="s">
        <v>219</v>
      </c>
      <c r="B69" s="16" t="s">
        <v>78</v>
      </c>
      <c r="C69" s="15" t="s">
        <v>576</v>
      </c>
      <c r="D69" s="16" t="s">
        <v>577</v>
      </c>
      <c r="E69" s="16">
        <v>22</v>
      </c>
    </row>
    <row r="70" spans="1:5">
      <c r="A70" s="15" t="s">
        <v>219</v>
      </c>
      <c r="B70" s="16" t="s">
        <v>78</v>
      </c>
      <c r="C70" s="15" t="s">
        <v>226</v>
      </c>
      <c r="D70" s="16" t="s">
        <v>227</v>
      </c>
      <c r="E70" s="16">
        <v>35</v>
      </c>
    </row>
    <row r="71" spans="1:5">
      <c r="A71" s="15" t="s">
        <v>219</v>
      </c>
      <c r="B71" s="16" t="s">
        <v>78</v>
      </c>
      <c r="C71" s="15" t="s">
        <v>578</v>
      </c>
      <c r="D71" s="16" t="s">
        <v>579</v>
      </c>
      <c r="E71" s="16">
        <v>16</v>
      </c>
    </row>
    <row r="72" spans="1:5">
      <c r="A72" s="15" t="s">
        <v>219</v>
      </c>
      <c r="B72" s="16" t="s">
        <v>78</v>
      </c>
      <c r="C72" s="15" t="s">
        <v>580</v>
      </c>
      <c r="D72" s="16" t="s">
        <v>581</v>
      </c>
      <c r="E72" s="16">
        <v>7</v>
      </c>
    </row>
    <row r="73" spans="1:5">
      <c r="A73" s="15" t="s">
        <v>219</v>
      </c>
      <c r="B73" s="16" t="s">
        <v>78</v>
      </c>
      <c r="C73" s="15" t="s">
        <v>582</v>
      </c>
      <c r="D73" s="16" t="s">
        <v>583</v>
      </c>
      <c r="E73" s="16">
        <v>19</v>
      </c>
    </row>
    <row r="74" spans="1:5">
      <c r="A74" s="15" t="s">
        <v>219</v>
      </c>
      <c r="B74" s="16" t="s">
        <v>78</v>
      </c>
      <c r="C74" s="15" t="s">
        <v>584</v>
      </c>
      <c r="D74" s="16" t="s">
        <v>585</v>
      </c>
      <c r="E74" s="16">
        <v>5</v>
      </c>
    </row>
    <row r="75" spans="1:5">
      <c r="A75" s="15" t="s">
        <v>219</v>
      </c>
      <c r="B75" s="16" t="s">
        <v>78</v>
      </c>
      <c r="C75" s="15" t="s">
        <v>228</v>
      </c>
      <c r="D75" s="16" t="s">
        <v>229</v>
      </c>
      <c r="E75" s="16">
        <v>27</v>
      </c>
    </row>
    <row r="76" spans="1:5">
      <c r="A76" s="15" t="s">
        <v>219</v>
      </c>
      <c r="B76" s="16" t="s">
        <v>78</v>
      </c>
      <c r="C76" s="15" t="s">
        <v>230</v>
      </c>
      <c r="D76" s="16" t="s">
        <v>231</v>
      </c>
      <c r="E76" s="16">
        <v>10</v>
      </c>
    </row>
    <row r="77" spans="1:5">
      <c r="A77" s="15" t="s">
        <v>219</v>
      </c>
      <c r="B77" s="16" t="s">
        <v>78</v>
      </c>
      <c r="C77" s="15" t="s">
        <v>586</v>
      </c>
      <c r="D77" s="16" t="s">
        <v>587</v>
      </c>
      <c r="E77" s="16">
        <v>30</v>
      </c>
    </row>
    <row r="78" spans="1:5">
      <c r="A78" s="15" t="s">
        <v>219</v>
      </c>
      <c r="B78" s="16" t="s">
        <v>78</v>
      </c>
      <c r="C78" s="15" t="s">
        <v>588</v>
      </c>
      <c r="D78" s="16" t="s">
        <v>589</v>
      </c>
      <c r="E78" s="16">
        <v>1294</v>
      </c>
    </row>
    <row r="79" spans="1:5">
      <c r="A79" s="15" t="s">
        <v>219</v>
      </c>
      <c r="B79" s="16" t="s">
        <v>78</v>
      </c>
      <c r="C79" s="15" t="s">
        <v>590</v>
      </c>
      <c r="D79" s="16" t="s">
        <v>591</v>
      </c>
      <c r="E79" s="16">
        <v>24</v>
      </c>
    </row>
    <row r="80" spans="1:5">
      <c r="A80" s="15" t="s">
        <v>219</v>
      </c>
      <c r="B80" s="16" t="s">
        <v>78</v>
      </c>
      <c r="C80" s="15" t="s">
        <v>592</v>
      </c>
      <c r="D80" s="16" t="s">
        <v>593</v>
      </c>
      <c r="E80" s="16">
        <v>8</v>
      </c>
    </row>
    <row r="81" spans="1:5">
      <c r="A81" s="15" t="s">
        <v>232</v>
      </c>
      <c r="B81" s="16" t="s">
        <v>80</v>
      </c>
      <c r="C81" s="15" t="s">
        <v>233</v>
      </c>
      <c r="D81" s="16" t="s">
        <v>234</v>
      </c>
      <c r="E81" s="16">
        <v>48779</v>
      </c>
    </row>
    <row r="82" spans="1:5">
      <c r="A82" s="15" t="s">
        <v>594</v>
      </c>
      <c r="B82" s="16" t="s">
        <v>137</v>
      </c>
      <c r="C82" s="15" t="s">
        <v>595</v>
      </c>
      <c r="D82" s="16" t="s">
        <v>596</v>
      </c>
      <c r="E82" s="16">
        <v>250</v>
      </c>
    </row>
    <row r="83" spans="1:5">
      <c r="A83" s="15" t="s">
        <v>597</v>
      </c>
      <c r="B83" s="16" t="s">
        <v>136</v>
      </c>
      <c r="C83" s="15" t="s">
        <v>598</v>
      </c>
      <c r="D83" s="16" t="s">
        <v>599</v>
      </c>
      <c r="E83" s="16">
        <v>1161</v>
      </c>
    </row>
    <row r="84" spans="1:5">
      <c r="A84" s="15" t="s">
        <v>235</v>
      </c>
      <c r="B84" s="16" t="s">
        <v>84</v>
      </c>
      <c r="C84" s="15" t="s">
        <v>236</v>
      </c>
      <c r="D84" s="16" t="s">
        <v>237</v>
      </c>
      <c r="E84" s="16">
        <v>64494</v>
      </c>
    </row>
    <row r="85" spans="1:5">
      <c r="A85" s="15" t="s">
        <v>238</v>
      </c>
      <c r="B85" s="16" t="s">
        <v>82</v>
      </c>
      <c r="C85" s="15" t="s">
        <v>239</v>
      </c>
      <c r="D85" s="16" t="s">
        <v>240</v>
      </c>
      <c r="E85" s="16">
        <v>3046</v>
      </c>
    </row>
    <row r="86" spans="1:5">
      <c r="A86" s="15" t="s">
        <v>238</v>
      </c>
      <c r="B86" s="16" t="s">
        <v>82</v>
      </c>
      <c r="C86" s="15" t="s">
        <v>241</v>
      </c>
      <c r="D86" s="16" t="s">
        <v>242</v>
      </c>
      <c r="E86" s="16">
        <v>15706</v>
      </c>
    </row>
    <row r="87" spans="1:5">
      <c r="A87" s="15" t="s">
        <v>243</v>
      </c>
      <c r="B87" s="16" t="s">
        <v>79</v>
      </c>
      <c r="C87" s="15" t="s">
        <v>600</v>
      </c>
      <c r="D87" s="16" t="s">
        <v>601</v>
      </c>
      <c r="E87" s="16">
        <v>9</v>
      </c>
    </row>
    <row r="88" spans="1:5">
      <c r="A88" s="15" t="s">
        <v>243</v>
      </c>
      <c r="B88" s="16" t="s">
        <v>79</v>
      </c>
      <c r="C88" s="15" t="s">
        <v>602</v>
      </c>
      <c r="D88" s="16" t="s">
        <v>603</v>
      </c>
      <c r="E88" s="16">
        <v>70</v>
      </c>
    </row>
    <row r="89" spans="1:5">
      <c r="A89" s="15" t="s">
        <v>243</v>
      </c>
      <c r="B89" s="16" t="s">
        <v>79</v>
      </c>
      <c r="C89" s="15" t="s">
        <v>244</v>
      </c>
      <c r="D89" s="16" t="s">
        <v>245</v>
      </c>
      <c r="E89" s="16">
        <v>799</v>
      </c>
    </row>
    <row r="90" spans="1:5">
      <c r="A90" s="15" t="s">
        <v>246</v>
      </c>
      <c r="B90" s="16" t="s">
        <v>83</v>
      </c>
      <c r="C90" s="15" t="s">
        <v>247</v>
      </c>
      <c r="D90" s="16" t="s">
        <v>248</v>
      </c>
      <c r="E90" s="16">
        <v>32092</v>
      </c>
    </row>
    <row r="91" spans="1:5">
      <c r="A91" s="15" t="s">
        <v>249</v>
      </c>
      <c r="B91" s="16" t="s">
        <v>138</v>
      </c>
      <c r="C91" s="15" t="s">
        <v>250</v>
      </c>
      <c r="D91" s="16" t="s">
        <v>251</v>
      </c>
      <c r="E91" s="16">
        <v>2558</v>
      </c>
    </row>
    <row r="92" spans="1:5">
      <c r="A92" s="24" t="s">
        <v>604</v>
      </c>
      <c r="B92" s="16" t="s">
        <v>22</v>
      </c>
      <c r="C92" s="15" t="s">
        <v>605</v>
      </c>
      <c r="D92" s="16" t="s">
        <v>606</v>
      </c>
      <c r="E92" s="25">
        <v>294</v>
      </c>
    </row>
    <row r="93" spans="1:5">
      <c r="A93" s="24" t="s">
        <v>252</v>
      </c>
      <c r="B93" s="16" t="s">
        <v>86</v>
      </c>
      <c r="C93" s="15" t="s">
        <v>253</v>
      </c>
      <c r="D93" s="16" t="s">
        <v>254</v>
      </c>
      <c r="E93" s="25">
        <v>1431</v>
      </c>
    </row>
    <row r="94" spans="1:5">
      <c r="A94" s="24" t="s">
        <v>607</v>
      </c>
      <c r="B94" s="16" t="s">
        <v>119</v>
      </c>
      <c r="C94" s="15" t="s">
        <v>608</v>
      </c>
      <c r="D94" s="16" t="s">
        <v>609</v>
      </c>
      <c r="E94" s="25">
        <v>1</v>
      </c>
    </row>
    <row r="95" spans="1:5">
      <c r="A95" s="24" t="s">
        <v>255</v>
      </c>
      <c r="B95" s="16" t="s">
        <v>109</v>
      </c>
      <c r="C95" s="15" t="s">
        <v>256</v>
      </c>
      <c r="D95" s="16" t="s">
        <v>257</v>
      </c>
      <c r="E95" s="25">
        <v>22524</v>
      </c>
    </row>
    <row r="96" spans="1:5">
      <c r="A96" s="24" t="s">
        <v>258</v>
      </c>
      <c r="B96" s="16" t="s">
        <v>59</v>
      </c>
      <c r="C96" s="15" t="s">
        <v>259</v>
      </c>
      <c r="D96" s="16" t="s">
        <v>260</v>
      </c>
      <c r="E96" s="25">
        <v>41</v>
      </c>
    </row>
    <row r="97" spans="1:5">
      <c r="A97" s="24" t="s">
        <v>610</v>
      </c>
      <c r="B97" s="16" t="s">
        <v>43</v>
      </c>
      <c r="C97" s="15" t="s">
        <v>611</v>
      </c>
      <c r="D97" s="16" t="s">
        <v>612</v>
      </c>
      <c r="E97" s="25">
        <v>1</v>
      </c>
    </row>
    <row r="98" spans="1:5">
      <c r="A98" s="24" t="s">
        <v>261</v>
      </c>
      <c r="B98" s="16" t="s">
        <v>30</v>
      </c>
      <c r="C98" s="15" t="s">
        <v>262</v>
      </c>
      <c r="D98" s="16" t="s">
        <v>263</v>
      </c>
      <c r="E98" s="25">
        <v>20</v>
      </c>
    </row>
    <row r="99" spans="1:5">
      <c r="A99" s="24" t="s">
        <v>613</v>
      </c>
      <c r="B99" s="16" t="s">
        <v>38</v>
      </c>
      <c r="C99" s="15" t="s">
        <v>614</v>
      </c>
      <c r="D99" s="16" t="s">
        <v>615</v>
      </c>
      <c r="E99" s="25">
        <v>438</v>
      </c>
    </row>
    <row r="100" spans="1:5">
      <c r="A100" s="24" t="s">
        <v>616</v>
      </c>
      <c r="B100" s="16" t="s">
        <v>32</v>
      </c>
      <c r="C100" s="15" t="s">
        <v>617</v>
      </c>
      <c r="D100" s="16" t="s">
        <v>618</v>
      </c>
      <c r="E100" s="25">
        <v>169</v>
      </c>
    </row>
    <row r="101" spans="1:5">
      <c r="A101" s="24" t="s">
        <v>616</v>
      </c>
      <c r="B101" s="16" t="s">
        <v>32</v>
      </c>
      <c r="C101" s="15" t="s">
        <v>619</v>
      </c>
      <c r="D101" s="16" t="s">
        <v>620</v>
      </c>
      <c r="E101" s="25">
        <v>160</v>
      </c>
    </row>
    <row r="102" spans="1:5">
      <c r="A102" s="24" t="s">
        <v>621</v>
      </c>
      <c r="B102" s="16" t="s">
        <v>26</v>
      </c>
      <c r="C102" s="15" t="s">
        <v>622</v>
      </c>
      <c r="D102" s="16" t="s">
        <v>623</v>
      </c>
      <c r="E102" s="25">
        <v>609</v>
      </c>
    </row>
    <row r="103" spans="1:5">
      <c r="A103" s="24" t="s">
        <v>624</v>
      </c>
      <c r="B103" s="16" t="s">
        <v>58</v>
      </c>
      <c r="C103" s="15" t="s">
        <v>625</v>
      </c>
      <c r="D103" s="16" t="s">
        <v>626</v>
      </c>
      <c r="E103" s="25">
        <v>7</v>
      </c>
    </row>
    <row r="104" spans="1:5">
      <c r="A104" s="24" t="s">
        <v>627</v>
      </c>
      <c r="B104" s="16" t="s">
        <v>42</v>
      </c>
      <c r="C104" s="15" t="s">
        <v>628</v>
      </c>
      <c r="D104" s="16" t="s">
        <v>629</v>
      </c>
      <c r="E104" s="25">
        <v>48</v>
      </c>
    </row>
    <row r="105" spans="1:5">
      <c r="A105" s="24" t="s">
        <v>630</v>
      </c>
      <c r="B105" s="16" t="s">
        <v>28</v>
      </c>
      <c r="C105" s="15" t="s">
        <v>631</v>
      </c>
      <c r="D105" s="16" t="s">
        <v>632</v>
      </c>
      <c r="E105" s="25">
        <v>49</v>
      </c>
    </row>
    <row r="106" spans="1:5">
      <c r="A106" s="24" t="s">
        <v>633</v>
      </c>
      <c r="B106" s="16" t="s">
        <v>39</v>
      </c>
      <c r="C106" s="15" t="s">
        <v>634</v>
      </c>
      <c r="D106" s="16" t="s">
        <v>635</v>
      </c>
      <c r="E106" s="25">
        <v>5</v>
      </c>
    </row>
    <row r="107" spans="1:5">
      <c r="A107" s="24" t="s">
        <v>636</v>
      </c>
      <c r="B107" s="16" t="s">
        <v>31</v>
      </c>
      <c r="C107" s="15" t="s">
        <v>637</v>
      </c>
      <c r="D107" s="16" t="s">
        <v>638</v>
      </c>
      <c r="E107" s="25">
        <v>47</v>
      </c>
    </row>
    <row r="108" spans="1:5">
      <c r="A108" s="24" t="s">
        <v>639</v>
      </c>
      <c r="B108" s="16" t="s">
        <v>41</v>
      </c>
      <c r="C108" s="15" t="s">
        <v>640</v>
      </c>
      <c r="D108" s="16" t="s">
        <v>641</v>
      </c>
      <c r="E108" s="25">
        <v>7</v>
      </c>
    </row>
    <row r="109" spans="1:5">
      <c r="A109" s="24" t="s">
        <v>642</v>
      </c>
      <c r="B109" s="16" t="s">
        <v>35</v>
      </c>
      <c r="C109" s="15" t="s">
        <v>643</v>
      </c>
      <c r="D109" s="16" t="s">
        <v>644</v>
      </c>
      <c r="E109" s="25">
        <v>50</v>
      </c>
    </row>
    <row r="110" spans="1:5">
      <c r="A110" s="24" t="s">
        <v>645</v>
      </c>
      <c r="B110" s="16" t="s">
        <v>33</v>
      </c>
      <c r="C110" s="15" t="s">
        <v>646</v>
      </c>
      <c r="D110" s="16" t="s">
        <v>647</v>
      </c>
      <c r="E110" s="25">
        <v>29</v>
      </c>
    </row>
    <row r="111" spans="1:5">
      <c r="A111" s="24" t="s">
        <v>645</v>
      </c>
      <c r="B111" s="16" t="s">
        <v>33</v>
      </c>
      <c r="C111" s="15" t="s">
        <v>648</v>
      </c>
      <c r="D111" s="16" t="s">
        <v>649</v>
      </c>
      <c r="E111" s="25">
        <v>7</v>
      </c>
    </row>
    <row r="112" spans="1:5">
      <c r="A112" s="24" t="s">
        <v>645</v>
      </c>
      <c r="B112" s="16" t="s">
        <v>33</v>
      </c>
      <c r="C112" s="15" t="s">
        <v>650</v>
      </c>
      <c r="D112" s="16" t="s">
        <v>651</v>
      </c>
      <c r="E112" s="25">
        <v>50</v>
      </c>
    </row>
    <row r="113" spans="1:5">
      <c r="A113" s="24" t="s">
        <v>652</v>
      </c>
      <c r="B113" s="16" t="s">
        <v>37</v>
      </c>
      <c r="C113" s="15" t="s">
        <v>653</v>
      </c>
      <c r="D113" s="16" t="s">
        <v>654</v>
      </c>
      <c r="E113" s="25">
        <v>38</v>
      </c>
    </row>
    <row r="114" spans="1:5">
      <c r="A114" s="24" t="s">
        <v>652</v>
      </c>
      <c r="B114" s="16" t="s">
        <v>37</v>
      </c>
      <c r="C114" s="15" t="s">
        <v>655</v>
      </c>
      <c r="D114" s="16" t="s">
        <v>656</v>
      </c>
      <c r="E114" s="25">
        <v>70</v>
      </c>
    </row>
    <row r="115" spans="1:5">
      <c r="A115" s="24" t="s">
        <v>657</v>
      </c>
      <c r="B115" s="16" t="s">
        <v>57</v>
      </c>
      <c r="C115" s="15" t="s">
        <v>658</v>
      </c>
      <c r="D115" s="16" t="s">
        <v>57</v>
      </c>
      <c r="E115" s="25">
        <v>21</v>
      </c>
    </row>
    <row r="116" spans="1:5">
      <c r="A116" s="24" t="s">
        <v>657</v>
      </c>
      <c r="B116" s="16" t="s">
        <v>57</v>
      </c>
      <c r="C116" s="15" t="s">
        <v>659</v>
      </c>
      <c r="D116" s="16" t="s">
        <v>660</v>
      </c>
      <c r="E116" s="25">
        <v>61</v>
      </c>
    </row>
    <row r="117" spans="1:5">
      <c r="A117" s="24" t="s">
        <v>661</v>
      </c>
      <c r="B117" s="16" t="s">
        <v>27</v>
      </c>
      <c r="C117" s="15" t="s">
        <v>662</v>
      </c>
      <c r="D117" s="16" t="s">
        <v>663</v>
      </c>
      <c r="E117" s="25">
        <v>51</v>
      </c>
    </row>
    <row r="118" spans="1:5">
      <c r="A118" s="24" t="s">
        <v>664</v>
      </c>
      <c r="B118" s="16" t="s">
        <v>34</v>
      </c>
      <c r="C118" s="15" t="s">
        <v>665</v>
      </c>
      <c r="D118" s="16" t="s">
        <v>666</v>
      </c>
      <c r="E118" s="25">
        <v>137</v>
      </c>
    </row>
    <row r="119" spans="1:5">
      <c r="A119" s="24" t="s">
        <v>667</v>
      </c>
      <c r="B119" s="16" t="s">
        <v>40</v>
      </c>
      <c r="C119" s="15" t="s">
        <v>668</v>
      </c>
      <c r="D119" s="16" t="s">
        <v>669</v>
      </c>
      <c r="E119" s="25">
        <v>530</v>
      </c>
    </row>
    <row r="120" spans="1:5">
      <c r="A120" s="24" t="s">
        <v>264</v>
      </c>
      <c r="B120" s="16" t="s">
        <v>71</v>
      </c>
      <c r="C120" s="15" t="s">
        <v>265</v>
      </c>
      <c r="D120" s="16" t="s">
        <v>266</v>
      </c>
      <c r="E120" s="25">
        <v>1125</v>
      </c>
    </row>
    <row r="121" spans="1:5">
      <c r="A121" s="24" t="s">
        <v>267</v>
      </c>
      <c r="B121" s="16" t="s">
        <v>116</v>
      </c>
      <c r="C121" s="15" t="s">
        <v>268</v>
      </c>
      <c r="D121" s="16" t="s">
        <v>269</v>
      </c>
      <c r="E121" s="25">
        <v>57749</v>
      </c>
    </row>
    <row r="122" spans="1:5">
      <c r="A122" s="24" t="s">
        <v>270</v>
      </c>
      <c r="B122" s="16" t="s">
        <v>25</v>
      </c>
      <c r="C122" s="15" t="s">
        <v>271</v>
      </c>
      <c r="D122" s="16" t="s">
        <v>272</v>
      </c>
      <c r="E122" s="25">
        <v>499</v>
      </c>
    </row>
    <row r="123" spans="1:5">
      <c r="A123" s="24" t="s">
        <v>270</v>
      </c>
      <c r="B123" s="16" t="s">
        <v>25</v>
      </c>
      <c r="C123" s="15" t="s">
        <v>273</v>
      </c>
      <c r="D123" s="16" t="s">
        <v>274</v>
      </c>
      <c r="E123" s="25">
        <v>1</v>
      </c>
    </row>
    <row r="124" spans="1:5">
      <c r="A124" s="24" t="s">
        <v>275</v>
      </c>
      <c r="B124" s="16" t="s">
        <v>127</v>
      </c>
      <c r="C124" s="15" t="s">
        <v>276</v>
      </c>
      <c r="D124" s="16" t="s">
        <v>277</v>
      </c>
      <c r="E124" s="25">
        <v>17983</v>
      </c>
    </row>
    <row r="125" spans="1:5">
      <c r="A125" s="24" t="s">
        <v>275</v>
      </c>
      <c r="B125" s="16" t="s">
        <v>127</v>
      </c>
      <c r="C125" s="15" t="s">
        <v>278</v>
      </c>
      <c r="D125" s="16" t="s">
        <v>279</v>
      </c>
      <c r="E125" s="25">
        <v>17147</v>
      </c>
    </row>
    <row r="126" spans="1:5">
      <c r="A126" s="24" t="s">
        <v>280</v>
      </c>
      <c r="B126" s="16" t="s">
        <v>23</v>
      </c>
      <c r="C126" s="15" t="s">
        <v>670</v>
      </c>
      <c r="D126" s="16" t="s">
        <v>671</v>
      </c>
      <c r="E126" s="25">
        <v>93</v>
      </c>
    </row>
    <row r="127" spans="1:5">
      <c r="A127" s="24" t="s">
        <v>280</v>
      </c>
      <c r="B127" s="16" t="s">
        <v>23</v>
      </c>
      <c r="C127" s="15" t="s">
        <v>672</v>
      </c>
      <c r="D127" s="16" t="s">
        <v>673</v>
      </c>
      <c r="E127" s="25">
        <v>34</v>
      </c>
    </row>
    <row r="128" spans="1:5">
      <c r="A128" s="24" t="s">
        <v>280</v>
      </c>
      <c r="B128" s="16" t="s">
        <v>23</v>
      </c>
      <c r="C128" s="15" t="s">
        <v>674</v>
      </c>
      <c r="D128" s="16" t="s">
        <v>675</v>
      </c>
      <c r="E128" s="25">
        <v>6</v>
      </c>
    </row>
    <row r="129" spans="1:5">
      <c r="A129" s="24" t="s">
        <v>280</v>
      </c>
      <c r="B129" s="16" t="s">
        <v>23</v>
      </c>
      <c r="C129" s="15" t="s">
        <v>281</v>
      </c>
      <c r="D129" s="16" t="s">
        <v>282</v>
      </c>
      <c r="E129" s="25">
        <v>21</v>
      </c>
    </row>
    <row r="130" spans="1:5">
      <c r="A130" s="24" t="s">
        <v>280</v>
      </c>
      <c r="B130" s="16" t="s">
        <v>23</v>
      </c>
      <c r="C130" s="15" t="s">
        <v>676</v>
      </c>
      <c r="D130" s="16" t="s">
        <v>677</v>
      </c>
      <c r="E130" s="25">
        <v>61</v>
      </c>
    </row>
    <row r="131" spans="1:5">
      <c r="A131" s="24" t="s">
        <v>280</v>
      </c>
      <c r="B131" s="16" t="s">
        <v>23</v>
      </c>
      <c r="C131" s="15" t="s">
        <v>678</v>
      </c>
      <c r="D131" s="16" t="s">
        <v>679</v>
      </c>
      <c r="E131" s="25">
        <v>39</v>
      </c>
    </row>
    <row r="132" spans="1:5">
      <c r="A132" s="24" t="s">
        <v>280</v>
      </c>
      <c r="B132" s="16" t="s">
        <v>23</v>
      </c>
      <c r="C132" s="15" t="s">
        <v>680</v>
      </c>
      <c r="D132" s="16" t="s">
        <v>681</v>
      </c>
      <c r="E132" s="25">
        <v>25</v>
      </c>
    </row>
    <row r="133" spans="1:5">
      <c r="A133" s="24" t="s">
        <v>280</v>
      </c>
      <c r="B133" s="16" t="s">
        <v>23</v>
      </c>
      <c r="C133" s="15" t="s">
        <v>682</v>
      </c>
      <c r="D133" s="16" t="s">
        <v>683</v>
      </c>
      <c r="E133" s="25">
        <v>17</v>
      </c>
    </row>
    <row r="134" spans="1:5">
      <c r="A134" s="24" t="s">
        <v>280</v>
      </c>
      <c r="B134" s="16" t="s">
        <v>23</v>
      </c>
      <c r="C134" s="15" t="s">
        <v>684</v>
      </c>
      <c r="D134" s="16" t="s">
        <v>685</v>
      </c>
      <c r="E134" s="25">
        <v>195</v>
      </c>
    </row>
    <row r="135" spans="1:5">
      <c r="A135" s="24" t="s">
        <v>280</v>
      </c>
      <c r="B135" s="16" t="s">
        <v>23</v>
      </c>
      <c r="C135" s="15" t="s">
        <v>686</v>
      </c>
      <c r="D135" s="16" t="s">
        <v>687</v>
      </c>
      <c r="E135" s="25">
        <v>6</v>
      </c>
    </row>
    <row r="136" spans="1:5">
      <c r="A136" s="24" t="s">
        <v>280</v>
      </c>
      <c r="B136" s="16" t="s">
        <v>23</v>
      </c>
      <c r="C136" s="15" t="s">
        <v>688</v>
      </c>
      <c r="D136" s="16" t="s">
        <v>689</v>
      </c>
      <c r="E136" s="25">
        <v>4</v>
      </c>
    </row>
    <row r="137" spans="1:5">
      <c r="A137" s="24" t="s">
        <v>280</v>
      </c>
      <c r="B137" s="16" t="s">
        <v>23</v>
      </c>
      <c r="C137" s="15" t="s">
        <v>690</v>
      </c>
      <c r="D137" s="16" t="s">
        <v>691</v>
      </c>
      <c r="E137" s="25">
        <v>80</v>
      </c>
    </row>
    <row r="138" spans="1:5">
      <c r="A138" s="24" t="s">
        <v>692</v>
      </c>
      <c r="B138" s="16" t="s">
        <v>122</v>
      </c>
      <c r="C138" s="15" t="s">
        <v>693</v>
      </c>
      <c r="D138" s="16" t="s">
        <v>694</v>
      </c>
      <c r="E138" s="25">
        <v>548</v>
      </c>
    </row>
    <row r="139" spans="1:5">
      <c r="A139" s="24" t="s">
        <v>692</v>
      </c>
      <c r="B139" s="16" t="s">
        <v>122</v>
      </c>
      <c r="C139" s="15" t="s">
        <v>695</v>
      </c>
      <c r="D139" s="16" t="s">
        <v>696</v>
      </c>
      <c r="E139" s="25">
        <v>997</v>
      </c>
    </row>
    <row r="140" spans="1:5">
      <c r="A140" s="24" t="s">
        <v>697</v>
      </c>
      <c r="B140" s="16" t="s">
        <v>87</v>
      </c>
      <c r="C140" s="15" t="s">
        <v>698</v>
      </c>
      <c r="D140" s="16" t="s">
        <v>699</v>
      </c>
      <c r="E140" s="25">
        <v>55</v>
      </c>
    </row>
    <row r="141" spans="1:5">
      <c r="A141" s="24" t="s">
        <v>697</v>
      </c>
      <c r="B141" s="16" t="s">
        <v>87</v>
      </c>
      <c r="C141" s="15" t="s">
        <v>700</v>
      </c>
      <c r="D141" s="16" t="s">
        <v>701</v>
      </c>
      <c r="E141" s="25">
        <v>13</v>
      </c>
    </row>
    <row r="142" spans="1:5">
      <c r="A142" s="24" t="s">
        <v>697</v>
      </c>
      <c r="B142" s="16" t="s">
        <v>87</v>
      </c>
      <c r="C142" s="15" t="s">
        <v>702</v>
      </c>
      <c r="D142" s="16" t="s">
        <v>703</v>
      </c>
      <c r="E142" s="25">
        <v>138</v>
      </c>
    </row>
    <row r="143" spans="1:5">
      <c r="A143" s="24" t="s">
        <v>697</v>
      </c>
      <c r="B143" s="16" t="s">
        <v>87</v>
      </c>
      <c r="C143" s="15" t="s">
        <v>704</v>
      </c>
      <c r="D143" s="16" t="s">
        <v>705</v>
      </c>
      <c r="E143" s="25">
        <v>328</v>
      </c>
    </row>
    <row r="144" spans="1:5">
      <c r="A144" s="24" t="s">
        <v>697</v>
      </c>
      <c r="B144" s="16" t="s">
        <v>87</v>
      </c>
      <c r="C144" s="15" t="s">
        <v>706</v>
      </c>
      <c r="D144" s="16" t="s">
        <v>707</v>
      </c>
      <c r="E144" s="25">
        <v>109</v>
      </c>
    </row>
    <row r="145" spans="1:5">
      <c r="A145" s="24" t="s">
        <v>697</v>
      </c>
      <c r="B145" s="16" t="s">
        <v>87</v>
      </c>
      <c r="C145" s="15" t="s">
        <v>708</v>
      </c>
      <c r="D145" s="16" t="s">
        <v>709</v>
      </c>
      <c r="E145" s="25">
        <v>186</v>
      </c>
    </row>
    <row r="146" spans="1:5">
      <c r="A146" s="24" t="s">
        <v>697</v>
      </c>
      <c r="B146" s="16" t="s">
        <v>87</v>
      </c>
      <c r="C146" s="15" t="s">
        <v>710</v>
      </c>
      <c r="D146" s="16" t="s">
        <v>711</v>
      </c>
      <c r="E146" s="25">
        <v>1</v>
      </c>
    </row>
    <row r="147" spans="1:5">
      <c r="A147" s="24" t="s">
        <v>712</v>
      </c>
      <c r="B147" s="16" t="s">
        <v>70</v>
      </c>
      <c r="C147" s="15" t="s">
        <v>713</v>
      </c>
      <c r="D147" s="16" t="s">
        <v>70</v>
      </c>
      <c r="E147" s="25">
        <v>23</v>
      </c>
    </row>
    <row r="148" spans="1:5">
      <c r="A148" s="24" t="s">
        <v>714</v>
      </c>
      <c r="B148" s="16" t="s">
        <v>77</v>
      </c>
      <c r="C148" s="15" t="s">
        <v>715</v>
      </c>
      <c r="D148" s="16" t="s">
        <v>716</v>
      </c>
      <c r="E148" s="25">
        <v>3997</v>
      </c>
    </row>
    <row r="149" spans="1:5">
      <c r="A149" s="24" t="s">
        <v>717</v>
      </c>
      <c r="B149" s="16" t="s">
        <v>24</v>
      </c>
      <c r="C149" s="15" t="s">
        <v>718</v>
      </c>
      <c r="D149" s="16" t="s">
        <v>719</v>
      </c>
      <c r="E149" s="25">
        <v>113</v>
      </c>
    </row>
    <row r="150" spans="1:5">
      <c r="A150" s="24" t="s">
        <v>720</v>
      </c>
      <c r="B150" s="16" t="s">
        <v>133</v>
      </c>
      <c r="C150" s="15" t="s">
        <v>721</v>
      </c>
      <c r="D150" s="16" t="s">
        <v>722</v>
      </c>
      <c r="E150" s="25">
        <v>68</v>
      </c>
    </row>
    <row r="151" spans="1:5">
      <c r="A151" s="24" t="s">
        <v>723</v>
      </c>
      <c r="B151" s="16" t="s">
        <v>139</v>
      </c>
      <c r="C151" s="15" t="s">
        <v>724</v>
      </c>
      <c r="D151" s="16" t="s">
        <v>139</v>
      </c>
      <c r="E151" s="25">
        <v>1184</v>
      </c>
    </row>
    <row r="152" spans="1:5">
      <c r="A152" s="24" t="s">
        <v>283</v>
      </c>
      <c r="B152" s="16" t="s">
        <v>130</v>
      </c>
      <c r="C152" s="15" t="s">
        <v>284</v>
      </c>
      <c r="D152" s="16" t="s">
        <v>130</v>
      </c>
      <c r="E152" s="25">
        <v>4068</v>
      </c>
    </row>
    <row r="153" spans="1:5">
      <c r="A153" s="24" t="s">
        <v>283</v>
      </c>
      <c r="B153" s="16" t="s">
        <v>130</v>
      </c>
      <c r="C153" s="15" t="s">
        <v>725</v>
      </c>
      <c r="D153" s="16" t="s">
        <v>726</v>
      </c>
      <c r="E153" s="25">
        <v>193</v>
      </c>
    </row>
    <row r="154" spans="1:5">
      <c r="A154" s="24" t="s">
        <v>287</v>
      </c>
      <c r="B154" s="16" t="s">
        <v>8</v>
      </c>
      <c r="C154" s="15" t="s">
        <v>288</v>
      </c>
      <c r="D154" s="16" t="s">
        <v>8</v>
      </c>
      <c r="E154" s="25">
        <v>9933</v>
      </c>
    </row>
    <row r="155" spans="1:5">
      <c r="A155" s="24" t="s">
        <v>287</v>
      </c>
      <c r="B155" s="16" t="s">
        <v>8</v>
      </c>
      <c r="C155" s="15" t="s">
        <v>727</v>
      </c>
      <c r="D155" s="16" t="s">
        <v>728</v>
      </c>
      <c r="E155" s="25">
        <v>348</v>
      </c>
    </row>
    <row r="156" spans="1:5">
      <c r="A156" s="24" t="s">
        <v>289</v>
      </c>
      <c r="B156" s="16" t="s">
        <v>105</v>
      </c>
      <c r="C156" s="15" t="s">
        <v>290</v>
      </c>
      <c r="D156" s="16" t="s">
        <v>291</v>
      </c>
      <c r="E156" s="25">
        <v>4399</v>
      </c>
    </row>
    <row r="157" spans="1:5">
      <c r="A157" s="24" t="s">
        <v>292</v>
      </c>
      <c r="B157" s="16" t="s">
        <v>106</v>
      </c>
      <c r="C157" s="15" t="s">
        <v>293</v>
      </c>
      <c r="D157" s="16" t="s">
        <v>106</v>
      </c>
      <c r="E157" s="25">
        <v>856</v>
      </c>
    </row>
    <row r="158" spans="1:5">
      <c r="A158" s="24" t="s">
        <v>729</v>
      </c>
      <c r="B158" s="16" t="s">
        <v>11</v>
      </c>
      <c r="C158" s="15" t="s">
        <v>730</v>
      </c>
      <c r="D158" s="16" t="s">
        <v>11</v>
      </c>
      <c r="E158" s="25">
        <v>1142</v>
      </c>
    </row>
    <row r="159" spans="1:5">
      <c r="A159" s="24" t="s">
        <v>294</v>
      </c>
      <c r="B159" s="16" t="s">
        <v>19</v>
      </c>
      <c r="C159" s="15" t="s">
        <v>295</v>
      </c>
      <c r="D159" s="16" t="s">
        <v>296</v>
      </c>
      <c r="E159" s="25">
        <v>125</v>
      </c>
    </row>
    <row r="160" spans="1:5">
      <c r="A160" s="24" t="s">
        <v>297</v>
      </c>
      <c r="B160" s="16" t="s">
        <v>21</v>
      </c>
      <c r="C160" s="15" t="s">
        <v>298</v>
      </c>
      <c r="D160" s="16" t="s">
        <v>299</v>
      </c>
      <c r="E160" s="25">
        <v>2397</v>
      </c>
    </row>
    <row r="161" spans="1:5">
      <c r="A161" s="24" t="s">
        <v>300</v>
      </c>
      <c r="B161" s="16" t="s">
        <v>44</v>
      </c>
      <c r="C161" s="15" t="s">
        <v>301</v>
      </c>
      <c r="D161" s="16" t="s">
        <v>302</v>
      </c>
      <c r="E161" s="25">
        <v>1165</v>
      </c>
    </row>
    <row r="162" spans="1:5">
      <c r="A162" s="24" t="s">
        <v>303</v>
      </c>
      <c r="B162" s="16" t="s">
        <v>76</v>
      </c>
      <c r="C162" s="15" t="s">
        <v>304</v>
      </c>
      <c r="D162" s="16" t="s">
        <v>76</v>
      </c>
      <c r="E162" s="25">
        <v>3772</v>
      </c>
    </row>
    <row r="163" spans="1:5">
      <c r="A163" s="24" t="s">
        <v>305</v>
      </c>
      <c r="B163" s="16" t="s">
        <v>89</v>
      </c>
      <c r="C163" s="15" t="s">
        <v>306</v>
      </c>
      <c r="D163" s="16" t="s">
        <v>89</v>
      </c>
      <c r="E163" s="25">
        <v>8808</v>
      </c>
    </row>
    <row r="164" spans="1:5">
      <c r="A164" s="24" t="s">
        <v>307</v>
      </c>
      <c r="B164" s="16" t="s">
        <v>92</v>
      </c>
      <c r="C164" s="15" t="s">
        <v>308</v>
      </c>
      <c r="D164" s="16" t="s">
        <v>309</v>
      </c>
      <c r="E164" s="25">
        <v>22469</v>
      </c>
    </row>
    <row r="165" spans="1:5">
      <c r="A165" s="24" t="s">
        <v>731</v>
      </c>
      <c r="B165" s="16" t="s">
        <v>94</v>
      </c>
      <c r="C165" s="15" t="s">
        <v>732</v>
      </c>
      <c r="D165" s="16" t="s">
        <v>94</v>
      </c>
      <c r="E165" s="25">
        <v>785</v>
      </c>
    </row>
    <row r="166" spans="1:5">
      <c r="A166" s="24" t="s">
        <v>310</v>
      </c>
      <c r="B166" s="16" t="s">
        <v>98</v>
      </c>
      <c r="C166" s="15" t="s">
        <v>311</v>
      </c>
      <c r="D166" s="16" t="s">
        <v>312</v>
      </c>
      <c r="E166" s="25">
        <v>703</v>
      </c>
    </row>
    <row r="167" spans="1:5">
      <c r="A167" s="24" t="s">
        <v>733</v>
      </c>
      <c r="B167" s="16" t="s">
        <v>103</v>
      </c>
      <c r="C167" s="15" t="s">
        <v>734</v>
      </c>
      <c r="D167" s="16" t="s">
        <v>103</v>
      </c>
      <c r="E167" s="25">
        <v>108</v>
      </c>
    </row>
    <row r="168" spans="1:5">
      <c r="A168" s="24" t="s">
        <v>313</v>
      </c>
      <c r="B168" s="16" t="s">
        <v>104</v>
      </c>
      <c r="C168" s="15" t="s">
        <v>314</v>
      </c>
      <c r="D168" s="16" t="s">
        <v>315</v>
      </c>
      <c r="E168" s="25">
        <v>1594</v>
      </c>
    </row>
    <row r="169" spans="1:5">
      <c r="A169" s="24" t="s">
        <v>316</v>
      </c>
      <c r="B169" s="16" t="s">
        <v>129</v>
      </c>
      <c r="C169" s="15" t="s">
        <v>317</v>
      </c>
      <c r="D169" s="16" t="s">
        <v>318</v>
      </c>
      <c r="E169" s="25">
        <v>1363</v>
      </c>
    </row>
    <row r="170" spans="1:5">
      <c r="A170" s="24" t="s">
        <v>735</v>
      </c>
      <c r="B170" s="16" t="s">
        <v>113</v>
      </c>
      <c r="C170" s="15" t="s">
        <v>736</v>
      </c>
      <c r="D170" s="16" t="s">
        <v>113</v>
      </c>
      <c r="E170" s="25">
        <v>381</v>
      </c>
    </row>
    <row r="171" spans="1:5">
      <c r="A171" s="24" t="s">
        <v>319</v>
      </c>
      <c r="B171" s="16" t="s">
        <v>121</v>
      </c>
      <c r="C171" s="15" t="s">
        <v>320</v>
      </c>
      <c r="D171" s="16" t="s">
        <v>121</v>
      </c>
      <c r="E171" s="25">
        <v>1703</v>
      </c>
    </row>
    <row r="172" spans="1:5">
      <c r="A172" s="24" t="s">
        <v>737</v>
      </c>
      <c r="B172" s="16" t="s">
        <v>128</v>
      </c>
      <c r="C172" s="15" t="s">
        <v>738</v>
      </c>
      <c r="D172" s="16" t="s">
        <v>128</v>
      </c>
      <c r="E172" s="25">
        <v>271</v>
      </c>
    </row>
    <row r="173" spans="1:5">
      <c r="A173" s="24" t="s">
        <v>739</v>
      </c>
      <c r="B173" s="16" t="s">
        <v>61</v>
      </c>
      <c r="C173" s="15" t="s">
        <v>740</v>
      </c>
      <c r="D173" s="16" t="s">
        <v>61</v>
      </c>
      <c r="E173" s="25">
        <v>18</v>
      </c>
    </row>
    <row r="174" spans="1:5">
      <c r="A174" s="24" t="s">
        <v>321</v>
      </c>
      <c r="B174" s="16" t="s">
        <v>144</v>
      </c>
      <c r="C174" s="15" t="s">
        <v>322</v>
      </c>
      <c r="D174" s="16" t="s">
        <v>144</v>
      </c>
      <c r="E174" s="25">
        <v>3898</v>
      </c>
    </row>
    <row r="175" spans="1:5">
      <c r="A175" s="24" t="s">
        <v>323</v>
      </c>
      <c r="B175" s="16" t="s">
        <v>10</v>
      </c>
      <c r="C175" s="15" t="s">
        <v>324</v>
      </c>
      <c r="D175" s="16" t="s">
        <v>10</v>
      </c>
      <c r="E175" s="25">
        <v>5722</v>
      </c>
    </row>
    <row r="176" spans="1:5">
      <c r="A176" s="24" t="s">
        <v>325</v>
      </c>
      <c r="B176" s="16" t="s">
        <v>12</v>
      </c>
      <c r="C176" s="15" t="s">
        <v>326</v>
      </c>
      <c r="D176" s="16" t="s">
        <v>327</v>
      </c>
      <c r="E176" s="25">
        <v>7983</v>
      </c>
    </row>
    <row r="177" spans="1:5">
      <c r="A177" s="24" t="s">
        <v>325</v>
      </c>
      <c r="B177" s="16" t="s">
        <v>12</v>
      </c>
      <c r="C177" s="15" t="s">
        <v>741</v>
      </c>
      <c r="D177" s="16" t="s">
        <v>742</v>
      </c>
      <c r="E177" s="25">
        <v>949</v>
      </c>
    </row>
    <row r="178" spans="1:5">
      <c r="A178" s="24" t="s">
        <v>328</v>
      </c>
      <c r="B178" s="16" t="s">
        <v>13</v>
      </c>
      <c r="C178" s="15" t="s">
        <v>329</v>
      </c>
      <c r="D178" s="16" t="s">
        <v>330</v>
      </c>
      <c r="E178" s="25">
        <v>20392</v>
      </c>
    </row>
    <row r="179" spans="1:5">
      <c r="A179" s="24" t="s">
        <v>328</v>
      </c>
      <c r="B179" s="16" t="s">
        <v>13</v>
      </c>
      <c r="C179" s="15" t="s">
        <v>331</v>
      </c>
      <c r="D179" s="16" t="s">
        <v>332</v>
      </c>
      <c r="E179" s="25">
        <v>1716</v>
      </c>
    </row>
    <row r="180" spans="1:5">
      <c r="A180" s="24" t="s">
        <v>328</v>
      </c>
      <c r="B180" s="16" t="s">
        <v>13</v>
      </c>
      <c r="C180" s="15" t="s">
        <v>333</v>
      </c>
      <c r="D180" s="16" t="s">
        <v>334</v>
      </c>
      <c r="E180" s="25">
        <v>1958</v>
      </c>
    </row>
    <row r="181" spans="1:5">
      <c r="A181" s="24" t="s">
        <v>328</v>
      </c>
      <c r="B181" s="16" t="s">
        <v>13</v>
      </c>
      <c r="C181" s="15" t="s">
        <v>335</v>
      </c>
      <c r="D181" s="16" t="s">
        <v>336</v>
      </c>
      <c r="E181" s="25">
        <v>651</v>
      </c>
    </row>
    <row r="182" spans="1:5">
      <c r="A182" s="24" t="s">
        <v>328</v>
      </c>
      <c r="B182" s="16" t="s">
        <v>13</v>
      </c>
      <c r="C182" s="15" t="s">
        <v>743</v>
      </c>
      <c r="D182" s="16" t="s">
        <v>744</v>
      </c>
      <c r="E182" s="25">
        <v>28</v>
      </c>
    </row>
    <row r="183" spans="1:5">
      <c r="A183" s="24" t="s">
        <v>337</v>
      </c>
      <c r="B183" s="16" t="s">
        <v>20</v>
      </c>
      <c r="C183" s="15" t="s">
        <v>338</v>
      </c>
      <c r="D183" s="16" t="s">
        <v>339</v>
      </c>
      <c r="E183" s="25">
        <v>9853</v>
      </c>
    </row>
    <row r="184" spans="1:5">
      <c r="A184" s="24" t="s">
        <v>337</v>
      </c>
      <c r="B184" s="16" t="s">
        <v>20</v>
      </c>
      <c r="C184" s="15" t="s">
        <v>745</v>
      </c>
      <c r="D184" s="16" t="s">
        <v>746</v>
      </c>
      <c r="E184" s="25">
        <v>971</v>
      </c>
    </row>
    <row r="185" spans="1:5">
      <c r="A185" s="24" t="s">
        <v>337</v>
      </c>
      <c r="B185" s="16" t="s">
        <v>20</v>
      </c>
      <c r="C185" s="15" t="s">
        <v>340</v>
      </c>
      <c r="D185" s="16" t="s">
        <v>341</v>
      </c>
      <c r="E185" s="25">
        <v>3158</v>
      </c>
    </row>
    <row r="186" spans="1:5">
      <c r="A186" s="24" t="s">
        <v>342</v>
      </c>
      <c r="B186" s="16" t="s">
        <v>95</v>
      </c>
      <c r="C186" s="15" t="s">
        <v>343</v>
      </c>
      <c r="D186" s="16" t="s">
        <v>344</v>
      </c>
      <c r="E186" s="25">
        <v>12736</v>
      </c>
    </row>
    <row r="187" spans="1:5">
      <c r="A187" s="24" t="s">
        <v>345</v>
      </c>
      <c r="B187" s="16" t="s">
        <v>110</v>
      </c>
      <c r="C187" s="15" t="s">
        <v>346</v>
      </c>
      <c r="D187" s="16" t="s">
        <v>347</v>
      </c>
      <c r="E187" s="25">
        <v>9309</v>
      </c>
    </row>
    <row r="188" spans="1:5">
      <c r="A188" s="24" t="s">
        <v>348</v>
      </c>
      <c r="B188" s="16" t="s">
        <v>112</v>
      </c>
      <c r="C188" s="15" t="s">
        <v>349</v>
      </c>
      <c r="D188" s="16" t="s">
        <v>350</v>
      </c>
      <c r="E188" s="25">
        <v>38174</v>
      </c>
    </row>
    <row r="189" spans="1:5">
      <c r="A189" s="24" t="s">
        <v>351</v>
      </c>
      <c r="B189" s="16" t="s">
        <v>123</v>
      </c>
      <c r="C189" s="15" t="s">
        <v>352</v>
      </c>
      <c r="D189" s="16" t="s">
        <v>353</v>
      </c>
      <c r="E189" s="25">
        <v>66896</v>
      </c>
    </row>
    <row r="190" spans="1:5">
      <c r="A190" s="24" t="s">
        <v>351</v>
      </c>
      <c r="B190" s="16" t="s">
        <v>123</v>
      </c>
      <c r="C190" s="15" t="s">
        <v>747</v>
      </c>
      <c r="D190" s="16" t="s">
        <v>748</v>
      </c>
      <c r="E190" s="25">
        <v>1181</v>
      </c>
    </row>
    <row r="191" spans="1:5">
      <c r="A191" s="24" t="s">
        <v>351</v>
      </c>
      <c r="B191" s="16" t="s">
        <v>123</v>
      </c>
      <c r="C191" s="15" t="s">
        <v>749</v>
      </c>
      <c r="D191" s="16" t="s">
        <v>750</v>
      </c>
      <c r="E191" s="25">
        <v>3</v>
      </c>
    </row>
    <row r="192" spans="1:5">
      <c r="A192" s="24" t="s">
        <v>351</v>
      </c>
      <c r="B192" s="16" t="s">
        <v>123</v>
      </c>
      <c r="C192" s="15" t="s">
        <v>751</v>
      </c>
      <c r="D192" s="16" t="s">
        <v>752</v>
      </c>
      <c r="E192" s="25">
        <v>227</v>
      </c>
    </row>
    <row r="193" spans="1:5">
      <c r="A193" s="24" t="s">
        <v>351</v>
      </c>
      <c r="B193" s="16" t="s">
        <v>123</v>
      </c>
      <c r="C193" s="15" t="s">
        <v>753</v>
      </c>
      <c r="D193" s="16" t="s">
        <v>754</v>
      </c>
      <c r="E193" s="25">
        <v>815</v>
      </c>
    </row>
    <row r="194" spans="1:5">
      <c r="A194" s="24" t="s">
        <v>351</v>
      </c>
      <c r="B194" s="16" t="s">
        <v>123</v>
      </c>
      <c r="C194" s="15" t="s">
        <v>755</v>
      </c>
      <c r="D194" s="16" t="s">
        <v>756</v>
      </c>
      <c r="E194" s="25">
        <v>289</v>
      </c>
    </row>
    <row r="195" spans="1:5">
      <c r="A195" s="24" t="s">
        <v>351</v>
      </c>
      <c r="B195" s="16" t="s">
        <v>123</v>
      </c>
      <c r="C195" s="15" t="s">
        <v>354</v>
      </c>
      <c r="D195" s="16" t="s">
        <v>355</v>
      </c>
      <c r="E195" s="25">
        <v>628</v>
      </c>
    </row>
    <row r="196" spans="1:5">
      <c r="A196" s="24" t="s">
        <v>351</v>
      </c>
      <c r="B196" s="16" t="s">
        <v>123</v>
      </c>
      <c r="C196" s="15" t="s">
        <v>356</v>
      </c>
      <c r="D196" s="16" t="s">
        <v>357</v>
      </c>
      <c r="E196" s="25">
        <v>1344</v>
      </c>
    </row>
    <row r="197" spans="1:5">
      <c r="A197" s="24" t="s">
        <v>351</v>
      </c>
      <c r="B197" s="16" t="s">
        <v>123</v>
      </c>
      <c r="C197" s="15" t="s">
        <v>757</v>
      </c>
      <c r="D197" s="16" t="s">
        <v>758</v>
      </c>
      <c r="E197" s="25">
        <v>885</v>
      </c>
    </row>
    <row r="198" spans="1:5">
      <c r="A198" s="24" t="s">
        <v>351</v>
      </c>
      <c r="B198" s="16" t="s">
        <v>123</v>
      </c>
      <c r="C198" s="15" t="s">
        <v>759</v>
      </c>
      <c r="D198" s="16" t="s">
        <v>760</v>
      </c>
      <c r="E198" s="25">
        <v>920</v>
      </c>
    </row>
    <row r="199" spans="1:5">
      <c r="A199" s="24" t="s">
        <v>351</v>
      </c>
      <c r="B199" s="16" t="s">
        <v>123</v>
      </c>
      <c r="C199" s="15" t="s">
        <v>761</v>
      </c>
      <c r="D199" s="16" t="s">
        <v>762</v>
      </c>
      <c r="E199" s="25">
        <v>48</v>
      </c>
    </row>
    <row r="200" spans="1:5">
      <c r="A200" s="24" t="s">
        <v>351</v>
      </c>
      <c r="B200" s="16" t="s">
        <v>123</v>
      </c>
      <c r="C200" s="15" t="s">
        <v>763</v>
      </c>
      <c r="D200" s="16" t="s">
        <v>764</v>
      </c>
      <c r="E200" s="25">
        <v>789</v>
      </c>
    </row>
    <row r="201" spans="1:5">
      <c r="A201" s="24" t="s">
        <v>351</v>
      </c>
      <c r="B201" s="16" t="s">
        <v>123</v>
      </c>
      <c r="C201" s="15" t="s">
        <v>358</v>
      </c>
      <c r="D201" s="16" t="s">
        <v>359</v>
      </c>
      <c r="E201" s="25">
        <v>406</v>
      </c>
    </row>
    <row r="202" spans="1:5">
      <c r="A202" s="24" t="s">
        <v>351</v>
      </c>
      <c r="B202" s="16" t="s">
        <v>123</v>
      </c>
      <c r="C202" s="15" t="s">
        <v>765</v>
      </c>
      <c r="D202" s="16" t="s">
        <v>766</v>
      </c>
      <c r="E202" s="25">
        <v>8</v>
      </c>
    </row>
    <row r="203" spans="1:5">
      <c r="A203" s="24" t="s">
        <v>351</v>
      </c>
      <c r="B203" s="16" t="s">
        <v>123</v>
      </c>
      <c r="C203" s="15" t="s">
        <v>767</v>
      </c>
      <c r="D203" s="16" t="s">
        <v>768</v>
      </c>
      <c r="E203" s="25">
        <v>2</v>
      </c>
    </row>
    <row r="204" spans="1:5">
      <c r="A204" s="24" t="s">
        <v>360</v>
      </c>
      <c r="B204" s="16" t="s">
        <v>135</v>
      </c>
      <c r="C204" s="15" t="s">
        <v>361</v>
      </c>
      <c r="D204" s="16" t="s">
        <v>362</v>
      </c>
      <c r="E204" s="25">
        <v>1148</v>
      </c>
    </row>
    <row r="205" spans="1:5">
      <c r="A205" s="24" t="s">
        <v>360</v>
      </c>
      <c r="B205" s="16" t="s">
        <v>135</v>
      </c>
      <c r="C205" s="15" t="s">
        <v>363</v>
      </c>
      <c r="D205" s="16" t="s">
        <v>364</v>
      </c>
      <c r="E205" s="25">
        <v>301</v>
      </c>
    </row>
    <row r="206" spans="1:5">
      <c r="A206" s="24" t="s">
        <v>365</v>
      </c>
      <c r="B206" s="16" t="s">
        <v>134</v>
      </c>
      <c r="C206" s="15" t="s">
        <v>366</v>
      </c>
      <c r="D206" s="16" t="s">
        <v>367</v>
      </c>
      <c r="E206" s="25">
        <v>21168</v>
      </c>
    </row>
    <row r="207" spans="1:5">
      <c r="A207" s="24" t="s">
        <v>365</v>
      </c>
      <c r="B207" s="16" t="s">
        <v>134</v>
      </c>
      <c r="C207" s="15" t="s">
        <v>769</v>
      </c>
      <c r="D207" s="16" t="s">
        <v>770</v>
      </c>
      <c r="E207" s="25">
        <v>4808</v>
      </c>
    </row>
    <row r="208" spans="1:5">
      <c r="A208" s="24" t="s">
        <v>368</v>
      </c>
      <c r="B208" s="16" t="s">
        <v>18</v>
      </c>
      <c r="C208" s="15" t="s">
        <v>369</v>
      </c>
      <c r="D208" s="16" t="s">
        <v>370</v>
      </c>
      <c r="E208" s="25">
        <v>4894</v>
      </c>
    </row>
    <row r="209" spans="1:5">
      <c r="A209" s="24" t="s">
        <v>368</v>
      </c>
      <c r="B209" s="16" t="s">
        <v>18</v>
      </c>
      <c r="C209" s="15" t="s">
        <v>771</v>
      </c>
      <c r="D209" s="16" t="s">
        <v>772</v>
      </c>
      <c r="E209" s="25">
        <v>1209</v>
      </c>
    </row>
    <row r="210" spans="1:5">
      <c r="A210" s="24" t="s">
        <v>371</v>
      </c>
      <c r="B210" s="16" t="s">
        <v>126</v>
      </c>
      <c r="C210" s="15" t="s">
        <v>372</v>
      </c>
      <c r="D210" s="16" t="s">
        <v>373</v>
      </c>
      <c r="E210" s="25">
        <v>26148</v>
      </c>
    </row>
    <row r="211" spans="1:5">
      <c r="A211" s="24" t="s">
        <v>371</v>
      </c>
      <c r="B211" s="16" t="s">
        <v>126</v>
      </c>
      <c r="C211" s="15" t="s">
        <v>773</v>
      </c>
      <c r="D211" s="16" t="s">
        <v>774</v>
      </c>
      <c r="E211" s="25">
        <v>1573</v>
      </c>
    </row>
    <row r="212" spans="1:5">
      <c r="A212" s="24" t="s">
        <v>371</v>
      </c>
      <c r="B212" s="16" t="s">
        <v>126</v>
      </c>
      <c r="C212" s="15" t="s">
        <v>775</v>
      </c>
      <c r="D212" s="16" t="s">
        <v>776</v>
      </c>
      <c r="E212" s="25">
        <v>2259</v>
      </c>
    </row>
    <row r="213" spans="1:5">
      <c r="A213" s="24" t="s">
        <v>371</v>
      </c>
      <c r="B213" s="16" t="s">
        <v>126</v>
      </c>
      <c r="C213" s="15" t="s">
        <v>374</v>
      </c>
      <c r="D213" s="16" t="s">
        <v>375</v>
      </c>
      <c r="E213" s="25">
        <v>2429</v>
      </c>
    </row>
    <row r="214" spans="1:5">
      <c r="A214" s="24" t="s">
        <v>376</v>
      </c>
      <c r="B214" s="16" t="s">
        <v>96</v>
      </c>
      <c r="C214" s="15" t="s">
        <v>377</v>
      </c>
      <c r="D214" s="16" t="s">
        <v>378</v>
      </c>
      <c r="E214" s="25">
        <v>2105</v>
      </c>
    </row>
    <row r="215" spans="1:5">
      <c r="A215" s="24" t="s">
        <v>376</v>
      </c>
      <c r="B215" s="16" t="s">
        <v>96</v>
      </c>
      <c r="C215" s="15" t="s">
        <v>777</v>
      </c>
      <c r="D215" s="16" t="s">
        <v>778</v>
      </c>
      <c r="E215" s="25">
        <v>6</v>
      </c>
    </row>
    <row r="216" spans="1:5">
      <c r="A216" s="24" t="s">
        <v>376</v>
      </c>
      <c r="B216" s="16" t="s">
        <v>96</v>
      </c>
      <c r="C216" s="15" t="s">
        <v>779</v>
      </c>
      <c r="D216" s="16" t="s">
        <v>780</v>
      </c>
      <c r="E216" s="25">
        <v>5</v>
      </c>
    </row>
    <row r="217" spans="1:5">
      <c r="A217" s="24" t="s">
        <v>379</v>
      </c>
      <c r="B217" s="16" t="s">
        <v>111</v>
      </c>
      <c r="C217" s="15" t="s">
        <v>380</v>
      </c>
      <c r="D217" s="16" t="s">
        <v>381</v>
      </c>
      <c r="E217" s="25">
        <v>2417</v>
      </c>
    </row>
    <row r="218" spans="1:5">
      <c r="A218" s="24" t="s">
        <v>382</v>
      </c>
      <c r="B218" s="16" t="s">
        <v>7</v>
      </c>
      <c r="C218" s="15" t="s">
        <v>383</v>
      </c>
      <c r="D218" s="16" t="s">
        <v>384</v>
      </c>
      <c r="E218" s="25">
        <v>30634</v>
      </c>
    </row>
    <row r="219" spans="1:5">
      <c r="A219" s="24" t="s">
        <v>385</v>
      </c>
      <c r="B219" s="16" t="s">
        <v>14</v>
      </c>
      <c r="C219" s="15" t="s">
        <v>386</v>
      </c>
      <c r="D219" s="16" t="s">
        <v>387</v>
      </c>
      <c r="E219" s="25">
        <v>4143</v>
      </c>
    </row>
    <row r="220" spans="1:5">
      <c r="A220" s="24" t="s">
        <v>385</v>
      </c>
      <c r="B220" s="16" t="s">
        <v>14</v>
      </c>
      <c r="C220" s="15" t="s">
        <v>388</v>
      </c>
      <c r="D220" s="16" t="s">
        <v>389</v>
      </c>
      <c r="E220" s="25">
        <v>911</v>
      </c>
    </row>
    <row r="221" spans="1:5">
      <c r="A221" s="24" t="s">
        <v>390</v>
      </c>
      <c r="B221" s="16" t="s">
        <v>52</v>
      </c>
      <c r="C221" s="15" t="s">
        <v>391</v>
      </c>
      <c r="D221" s="16" t="s">
        <v>392</v>
      </c>
      <c r="E221" s="25">
        <v>13271</v>
      </c>
    </row>
    <row r="222" spans="1:5">
      <c r="A222" s="24" t="s">
        <v>393</v>
      </c>
      <c r="B222" s="16" t="s">
        <v>93</v>
      </c>
      <c r="C222" s="15" t="s">
        <v>394</v>
      </c>
      <c r="D222" s="16" t="s">
        <v>395</v>
      </c>
      <c r="E222" s="25">
        <v>1066</v>
      </c>
    </row>
    <row r="223" spans="1:5">
      <c r="A223" s="24" t="s">
        <v>396</v>
      </c>
      <c r="B223" s="16" t="s">
        <v>16</v>
      </c>
      <c r="C223" s="15" t="s">
        <v>397</v>
      </c>
      <c r="D223" s="16" t="s">
        <v>398</v>
      </c>
      <c r="E223" s="25">
        <v>12920</v>
      </c>
    </row>
    <row r="224" spans="1:5">
      <c r="A224" s="24" t="s">
        <v>781</v>
      </c>
      <c r="B224" s="16" t="s">
        <v>15</v>
      </c>
      <c r="C224" s="15" t="s">
        <v>782</v>
      </c>
      <c r="D224" s="16" t="s">
        <v>15</v>
      </c>
      <c r="E224" s="25">
        <v>5106</v>
      </c>
    </row>
    <row r="225" spans="1:5">
      <c r="A225" s="24" t="s">
        <v>783</v>
      </c>
      <c r="B225" s="16" t="s">
        <v>132</v>
      </c>
      <c r="C225" s="15" t="s">
        <v>784</v>
      </c>
      <c r="D225" s="16" t="s">
        <v>132</v>
      </c>
      <c r="E225" s="25">
        <v>2263</v>
      </c>
    </row>
    <row r="226" spans="1:5">
      <c r="A226" s="24" t="s">
        <v>399</v>
      </c>
      <c r="B226" s="16" t="s">
        <v>97</v>
      </c>
      <c r="C226" s="15" t="s">
        <v>400</v>
      </c>
      <c r="D226" s="16" t="s">
        <v>401</v>
      </c>
      <c r="E226" s="25">
        <v>7705</v>
      </c>
    </row>
    <row r="227" spans="1:5">
      <c r="A227" s="24" t="s">
        <v>399</v>
      </c>
      <c r="B227" s="16" t="s">
        <v>97</v>
      </c>
      <c r="C227" s="15" t="s">
        <v>402</v>
      </c>
      <c r="D227" s="16" t="s">
        <v>403</v>
      </c>
      <c r="E227" s="25">
        <v>3261</v>
      </c>
    </row>
    <row r="228" spans="1:5">
      <c r="A228" s="24" t="s">
        <v>399</v>
      </c>
      <c r="B228" s="16" t="s">
        <v>97</v>
      </c>
      <c r="C228" s="15" t="s">
        <v>404</v>
      </c>
      <c r="D228" s="16" t="s">
        <v>405</v>
      </c>
      <c r="E228" s="25">
        <v>1407</v>
      </c>
    </row>
    <row r="229" spans="1:5">
      <c r="A229" s="24" t="s">
        <v>399</v>
      </c>
      <c r="B229" s="16" t="s">
        <v>97</v>
      </c>
      <c r="C229" s="15" t="s">
        <v>406</v>
      </c>
      <c r="D229" s="16" t="s">
        <v>407</v>
      </c>
      <c r="E229" s="25">
        <v>6563</v>
      </c>
    </row>
    <row r="230" spans="1:5">
      <c r="A230" s="24" t="s">
        <v>399</v>
      </c>
      <c r="B230" s="16" t="s">
        <v>97</v>
      </c>
      <c r="C230" s="15" t="s">
        <v>408</v>
      </c>
      <c r="D230" s="16" t="s">
        <v>409</v>
      </c>
      <c r="E230" s="25">
        <v>1136</v>
      </c>
    </row>
    <row r="231" spans="1:5">
      <c r="A231" s="24" t="s">
        <v>399</v>
      </c>
      <c r="B231" s="16" t="s">
        <v>97</v>
      </c>
      <c r="C231" s="15" t="s">
        <v>785</v>
      </c>
      <c r="D231" s="16" t="s">
        <v>786</v>
      </c>
      <c r="E231" s="25">
        <v>175</v>
      </c>
    </row>
    <row r="232" spans="1:5">
      <c r="A232" s="24" t="s">
        <v>399</v>
      </c>
      <c r="B232" s="16" t="s">
        <v>97</v>
      </c>
      <c r="C232" s="15" t="s">
        <v>410</v>
      </c>
      <c r="D232" s="16" t="s">
        <v>411</v>
      </c>
      <c r="E232" s="25">
        <v>1775</v>
      </c>
    </row>
    <row r="233" spans="1:5">
      <c r="A233" s="24" t="s">
        <v>399</v>
      </c>
      <c r="B233" s="16" t="s">
        <v>97</v>
      </c>
      <c r="C233" s="15" t="s">
        <v>412</v>
      </c>
      <c r="D233" s="16" t="s">
        <v>413</v>
      </c>
      <c r="E233" s="25">
        <v>3591</v>
      </c>
    </row>
    <row r="234" spans="1:5">
      <c r="A234" s="24" t="s">
        <v>399</v>
      </c>
      <c r="B234" s="16" t="s">
        <v>97</v>
      </c>
      <c r="C234" s="15" t="s">
        <v>787</v>
      </c>
      <c r="D234" s="16" t="s">
        <v>788</v>
      </c>
      <c r="E234" s="25">
        <v>230</v>
      </c>
    </row>
    <row r="235" spans="1:5">
      <c r="A235" s="24" t="s">
        <v>399</v>
      </c>
      <c r="B235" s="16" t="s">
        <v>97</v>
      </c>
      <c r="C235" s="15" t="s">
        <v>789</v>
      </c>
      <c r="D235" s="16" t="s">
        <v>790</v>
      </c>
      <c r="E235" s="25">
        <v>267</v>
      </c>
    </row>
    <row r="236" spans="1:5">
      <c r="A236" s="24" t="s">
        <v>399</v>
      </c>
      <c r="B236" s="16" t="s">
        <v>97</v>
      </c>
      <c r="C236" s="15" t="s">
        <v>791</v>
      </c>
      <c r="D236" s="16" t="s">
        <v>792</v>
      </c>
      <c r="E236" s="25">
        <v>201</v>
      </c>
    </row>
    <row r="237" spans="1:5">
      <c r="A237" s="24" t="s">
        <v>399</v>
      </c>
      <c r="B237" s="16" t="s">
        <v>97</v>
      </c>
      <c r="C237" s="15" t="s">
        <v>414</v>
      </c>
      <c r="D237" s="16" t="s">
        <v>415</v>
      </c>
      <c r="E237" s="25">
        <v>1161</v>
      </c>
    </row>
    <row r="238" spans="1:5">
      <c r="A238" s="24" t="s">
        <v>399</v>
      </c>
      <c r="B238" s="16" t="s">
        <v>97</v>
      </c>
      <c r="C238" s="15" t="s">
        <v>793</v>
      </c>
      <c r="D238" s="16" t="s">
        <v>794</v>
      </c>
      <c r="E238" s="25">
        <v>358</v>
      </c>
    </row>
    <row r="239" spans="1:5">
      <c r="A239" s="24" t="s">
        <v>399</v>
      </c>
      <c r="B239" s="16" t="s">
        <v>97</v>
      </c>
      <c r="C239" s="15" t="s">
        <v>416</v>
      </c>
      <c r="D239" s="16" t="s">
        <v>417</v>
      </c>
      <c r="E239" s="25">
        <v>2615</v>
      </c>
    </row>
    <row r="240" spans="1:5">
      <c r="A240" s="24" t="s">
        <v>399</v>
      </c>
      <c r="B240" s="16" t="s">
        <v>97</v>
      </c>
      <c r="C240" s="15" t="s">
        <v>795</v>
      </c>
      <c r="D240" s="16" t="s">
        <v>796</v>
      </c>
      <c r="E240" s="25">
        <v>5999</v>
      </c>
    </row>
    <row r="241" spans="1:5">
      <c r="A241" s="24" t="s">
        <v>399</v>
      </c>
      <c r="B241" s="16" t="s">
        <v>97</v>
      </c>
      <c r="C241" s="15" t="s">
        <v>797</v>
      </c>
      <c r="D241" s="16" t="s">
        <v>798</v>
      </c>
      <c r="E241" s="25">
        <v>212</v>
      </c>
    </row>
    <row r="242" spans="1:5">
      <c r="A242" s="24" t="s">
        <v>399</v>
      </c>
      <c r="B242" s="16" t="s">
        <v>97</v>
      </c>
      <c r="C242" s="15" t="s">
        <v>418</v>
      </c>
      <c r="D242" s="16" t="s">
        <v>419</v>
      </c>
      <c r="E242" s="25">
        <v>1704</v>
      </c>
    </row>
    <row r="243" spans="1:5">
      <c r="A243" s="24" t="s">
        <v>399</v>
      </c>
      <c r="B243" s="16" t="s">
        <v>97</v>
      </c>
      <c r="C243" s="15" t="s">
        <v>420</v>
      </c>
      <c r="D243" s="16" t="s">
        <v>421</v>
      </c>
      <c r="E243" s="25">
        <v>4845</v>
      </c>
    </row>
    <row r="244" spans="1:5">
      <c r="A244" s="24" t="s">
        <v>399</v>
      </c>
      <c r="B244" s="16" t="s">
        <v>97</v>
      </c>
      <c r="C244" s="15" t="s">
        <v>422</v>
      </c>
      <c r="D244" s="16" t="s">
        <v>423</v>
      </c>
      <c r="E244" s="25">
        <v>4728</v>
      </c>
    </row>
    <row r="245" spans="1:5">
      <c r="A245" s="24" t="s">
        <v>399</v>
      </c>
      <c r="B245" s="16" t="s">
        <v>97</v>
      </c>
      <c r="C245" s="15" t="s">
        <v>799</v>
      </c>
      <c r="D245" s="16" t="s">
        <v>800</v>
      </c>
      <c r="E245" s="25">
        <v>728</v>
      </c>
    </row>
    <row r="246" spans="1:5">
      <c r="A246" s="24" t="s">
        <v>399</v>
      </c>
      <c r="B246" s="16" t="s">
        <v>97</v>
      </c>
      <c r="C246" s="15" t="s">
        <v>424</v>
      </c>
      <c r="D246" s="16" t="s">
        <v>425</v>
      </c>
      <c r="E246" s="25">
        <v>45409</v>
      </c>
    </row>
    <row r="247" spans="1:5">
      <c r="A247" s="24" t="s">
        <v>399</v>
      </c>
      <c r="B247" s="16" t="s">
        <v>97</v>
      </c>
      <c r="C247" s="15" t="s">
        <v>801</v>
      </c>
      <c r="D247" s="16" t="s">
        <v>802</v>
      </c>
      <c r="E247" s="25">
        <v>617</v>
      </c>
    </row>
    <row r="248" spans="1:5">
      <c r="A248" s="24" t="s">
        <v>399</v>
      </c>
      <c r="B248" s="16" t="s">
        <v>97</v>
      </c>
      <c r="C248" s="15" t="s">
        <v>426</v>
      </c>
      <c r="D248" s="16" t="s">
        <v>427</v>
      </c>
      <c r="E248" s="25">
        <v>2819</v>
      </c>
    </row>
    <row r="249" spans="1:5">
      <c r="A249" s="24" t="s">
        <v>803</v>
      </c>
      <c r="B249" s="16" t="s">
        <v>51</v>
      </c>
      <c r="C249" s="15" t="s">
        <v>804</v>
      </c>
      <c r="D249" s="16" t="s">
        <v>805</v>
      </c>
      <c r="E249" s="25">
        <v>1765</v>
      </c>
    </row>
    <row r="250" spans="1:5">
      <c r="A250" s="24" t="s">
        <v>428</v>
      </c>
      <c r="B250" s="16" t="s">
        <v>50</v>
      </c>
      <c r="C250" s="15" t="s">
        <v>429</v>
      </c>
      <c r="D250" s="16" t="s">
        <v>430</v>
      </c>
      <c r="E250" s="25">
        <v>1643</v>
      </c>
    </row>
    <row r="251" spans="1:5">
      <c r="A251" s="24" t="s">
        <v>431</v>
      </c>
      <c r="B251" s="16" t="s">
        <v>49</v>
      </c>
      <c r="C251" s="15" t="s">
        <v>432</v>
      </c>
      <c r="D251" s="16" t="s">
        <v>433</v>
      </c>
      <c r="E251" s="25">
        <v>1424</v>
      </c>
    </row>
    <row r="252" spans="1:5">
      <c r="A252" s="24" t="s">
        <v>434</v>
      </c>
      <c r="B252" s="16" t="s">
        <v>45</v>
      </c>
      <c r="C252" s="15" t="s">
        <v>435</v>
      </c>
      <c r="D252" s="16" t="s">
        <v>436</v>
      </c>
      <c r="E252" s="25">
        <v>1235</v>
      </c>
    </row>
    <row r="253" spans="1:5">
      <c r="A253" s="24" t="s">
        <v>806</v>
      </c>
      <c r="B253" s="16" t="s">
        <v>47</v>
      </c>
      <c r="C253" s="15" t="s">
        <v>807</v>
      </c>
      <c r="D253" s="16" t="s">
        <v>808</v>
      </c>
      <c r="E253" s="25">
        <v>748</v>
      </c>
    </row>
    <row r="254" spans="1:5">
      <c r="A254" s="24" t="s">
        <v>437</v>
      </c>
      <c r="B254" s="16" t="s">
        <v>48</v>
      </c>
      <c r="C254" s="15" t="s">
        <v>438</v>
      </c>
      <c r="D254" s="16" t="s">
        <v>439</v>
      </c>
      <c r="E254" s="25">
        <v>1499</v>
      </c>
    </row>
    <row r="255" spans="1:5">
      <c r="A255" s="24" t="s">
        <v>809</v>
      </c>
      <c r="B255" s="16" t="s">
        <v>46</v>
      </c>
      <c r="C255" s="15" t="s">
        <v>810</v>
      </c>
      <c r="D255" s="16" t="s">
        <v>811</v>
      </c>
      <c r="E255" s="25">
        <v>245</v>
      </c>
    </row>
    <row r="256" spans="1:5">
      <c r="A256" s="24" t="s">
        <v>440</v>
      </c>
      <c r="B256" s="16" t="s">
        <v>108</v>
      </c>
      <c r="C256" s="15" t="s">
        <v>441</v>
      </c>
      <c r="D256" s="16" t="s">
        <v>442</v>
      </c>
      <c r="E256" s="25">
        <v>2055</v>
      </c>
    </row>
    <row r="257" spans="1:5">
      <c r="A257" s="24" t="s">
        <v>443</v>
      </c>
      <c r="B257" s="16" t="s">
        <v>54</v>
      </c>
      <c r="C257" s="15" t="s">
        <v>444</v>
      </c>
      <c r="D257" s="16" t="s">
        <v>445</v>
      </c>
      <c r="E257" s="25">
        <v>7939</v>
      </c>
    </row>
    <row r="258" spans="1:5">
      <c r="A258" s="24" t="s">
        <v>446</v>
      </c>
      <c r="B258" s="16" t="s">
        <v>99</v>
      </c>
      <c r="C258" s="15" t="s">
        <v>447</v>
      </c>
      <c r="D258" s="16" t="s">
        <v>448</v>
      </c>
      <c r="E258" s="25">
        <v>16273</v>
      </c>
    </row>
    <row r="259" spans="1:5">
      <c r="A259" s="24" t="s">
        <v>449</v>
      </c>
      <c r="B259" s="16" t="s">
        <v>100</v>
      </c>
      <c r="C259" s="15" t="s">
        <v>450</v>
      </c>
      <c r="D259" s="16" t="s">
        <v>451</v>
      </c>
      <c r="E259" s="25">
        <v>19895</v>
      </c>
    </row>
    <row r="260" spans="1:5">
      <c r="A260" s="24" t="s">
        <v>452</v>
      </c>
      <c r="B260" s="16" t="s">
        <v>107</v>
      </c>
      <c r="C260" s="15" t="s">
        <v>453</v>
      </c>
      <c r="D260" s="16" t="s">
        <v>454</v>
      </c>
      <c r="E260" s="25">
        <v>59483</v>
      </c>
    </row>
    <row r="261" spans="1:5">
      <c r="A261" s="24" t="s">
        <v>455</v>
      </c>
      <c r="B261" s="16" t="s">
        <v>9</v>
      </c>
      <c r="C261" s="15" t="s">
        <v>456</v>
      </c>
      <c r="D261" s="16" t="s">
        <v>457</v>
      </c>
      <c r="E261" s="25">
        <v>10476</v>
      </c>
    </row>
    <row r="262" spans="1:5">
      <c r="A262" s="24" t="s">
        <v>812</v>
      </c>
      <c r="B262" s="16" t="s">
        <v>68</v>
      </c>
      <c r="C262" s="15" t="s">
        <v>813</v>
      </c>
      <c r="D262" s="16" t="s">
        <v>814</v>
      </c>
      <c r="E262" s="25">
        <v>47</v>
      </c>
    </row>
    <row r="263" spans="1:5">
      <c r="A263" s="24" t="s">
        <v>458</v>
      </c>
      <c r="B263" s="16" t="s">
        <v>120</v>
      </c>
      <c r="C263" s="15" t="s">
        <v>459</v>
      </c>
      <c r="D263" s="16" t="s">
        <v>120</v>
      </c>
      <c r="E263" s="25">
        <v>1070</v>
      </c>
    </row>
    <row r="264" spans="1:5">
      <c r="A264" s="24" t="s">
        <v>815</v>
      </c>
      <c r="B264" s="16" t="s">
        <v>64</v>
      </c>
      <c r="C264" s="15" t="s">
        <v>816</v>
      </c>
      <c r="D264" s="16" t="s">
        <v>817</v>
      </c>
      <c r="E264" s="25">
        <v>5</v>
      </c>
    </row>
    <row r="265" spans="1:5">
      <c r="A265" s="24" t="s">
        <v>460</v>
      </c>
      <c r="B265" s="16" t="s">
        <v>143</v>
      </c>
      <c r="C265" s="15" t="s">
        <v>461</v>
      </c>
      <c r="D265" s="16" t="s">
        <v>462</v>
      </c>
      <c r="E265" s="25">
        <v>13985</v>
      </c>
    </row>
    <row r="266" spans="1:5">
      <c r="A266" s="24" t="s">
        <v>818</v>
      </c>
      <c r="B266" s="16" t="s">
        <v>72</v>
      </c>
      <c r="C266" s="15" t="s">
        <v>819</v>
      </c>
      <c r="D266" s="16" t="s">
        <v>820</v>
      </c>
      <c r="E266" s="25">
        <v>16</v>
      </c>
    </row>
    <row r="267" spans="1:5">
      <c r="A267" s="24" t="s">
        <v>818</v>
      </c>
      <c r="B267" s="16" t="s">
        <v>72</v>
      </c>
      <c r="C267" s="15" t="s">
        <v>821</v>
      </c>
      <c r="D267" s="16" t="s">
        <v>822</v>
      </c>
      <c r="E267" s="25">
        <v>1</v>
      </c>
    </row>
    <row r="268" spans="1:5">
      <c r="A268" s="24" t="s">
        <v>463</v>
      </c>
      <c r="B268" s="16" t="s">
        <v>67</v>
      </c>
      <c r="C268" s="15" t="s">
        <v>464</v>
      </c>
      <c r="D268" s="16" t="s">
        <v>67</v>
      </c>
      <c r="E268" s="25">
        <v>431</v>
      </c>
    </row>
    <row r="269" spans="1:5">
      <c r="A269" s="24" t="s">
        <v>823</v>
      </c>
      <c r="B269" s="16" t="s">
        <v>69</v>
      </c>
      <c r="C269" s="15" t="s">
        <v>824</v>
      </c>
      <c r="D269" s="16" t="s">
        <v>825</v>
      </c>
      <c r="E269" s="25">
        <v>17</v>
      </c>
    </row>
    <row r="270" spans="1:5">
      <c r="A270" s="24" t="s">
        <v>826</v>
      </c>
      <c r="B270" s="16" t="s">
        <v>140</v>
      </c>
      <c r="C270" s="15" t="s">
        <v>827</v>
      </c>
      <c r="D270" s="16" t="s">
        <v>140</v>
      </c>
      <c r="E270" s="25">
        <v>12</v>
      </c>
    </row>
    <row r="271" spans="1:5">
      <c r="A271" s="24" t="s">
        <v>828</v>
      </c>
      <c r="B271" s="16" t="s">
        <v>142</v>
      </c>
      <c r="C271" s="15" t="s">
        <v>829</v>
      </c>
      <c r="D271" s="16" t="s">
        <v>142</v>
      </c>
      <c r="E271" s="25">
        <v>568</v>
      </c>
    </row>
    <row r="272" spans="1:5">
      <c r="A272" s="24" t="s">
        <v>465</v>
      </c>
      <c r="B272" s="16" t="s">
        <v>141</v>
      </c>
      <c r="C272" s="15" t="s">
        <v>466</v>
      </c>
      <c r="D272" s="16" t="s">
        <v>467</v>
      </c>
      <c r="E272" s="25">
        <v>1250</v>
      </c>
    </row>
    <row r="273" spans="1:5">
      <c r="A273" s="24" t="s">
        <v>830</v>
      </c>
      <c r="B273" s="16" t="s">
        <v>56</v>
      </c>
      <c r="C273" s="15" t="s">
        <v>831</v>
      </c>
      <c r="D273" s="16" t="s">
        <v>832</v>
      </c>
      <c r="E273" s="25">
        <v>124</v>
      </c>
    </row>
    <row r="274" spans="1:5">
      <c r="A274" s="24" t="s">
        <v>468</v>
      </c>
      <c r="B274" s="16" t="s">
        <v>117</v>
      </c>
      <c r="C274" s="15" t="s">
        <v>469</v>
      </c>
      <c r="D274" s="16" t="s">
        <v>117</v>
      </c>
      <c r="E274" s="25">
        <v>11620</v>
      </c>
    </row>
    <row r="275" spans="1:5">
      <c r="A275" s="24" t="s">
        <v>833</v>
      </c>
      <c r="B275" s="16" t="s">
        <v>118</v>
      </c>
      <c r="C275" s="15" t="s">
        <v>834</v>
      </c>
      <c r="D275" s="16" t="s">
        <v>835</v>
      </c>
      <c r="E275" s="25">
        <v>90</v>
      </c>
    </row>
    <row r="276" spans="1:5">
      <c r="A276" s="24" t="s">
        <v>470</v>
      </c>
      <c r="B276" s="16" t="s">
        <v>62</v>
      </c>
      <c r="C276" s="15" t="s">
        <v>836</v>
      </c>
      <c r="D276" s="16" t="s">
        <v>837</v>
      </c>
      <c r="E276" s="25">
        <v>504</v>
      </c>
    </row>
    <row r="277" spans="1:5">
      <c r="A277" s="24" t="s">
        <v>470</v>
      </c>
      <c r="B277" s="16" t="s">
        <v>62</v>
      </c>
      <c r="C277" s="15" t="s">
        <v>471</v>
      </c>
      <c r="D277" s="16" t="s">
        <v>472</v>
      </c>
      <c r="E277" s="25">
        <v>1622</v>
      </c>
    </row>
    <row r="278" spans="1:5">
      <c r="A278" s="24" t="s">
        <v>470</v>
      </c>
      <c r="B278" s="16" t="s">
        <v>62</v>
      </c>
      <c r="C278" s="15" t="s">
        <v>838</v>
      </c>
      <c r="D278" s="16" t="s">
        <v>839</v>
      </c>
      <c r="E278" s="25">
        <v>423</v>
      </c>
    </row>
    <row r="279" spans="1:5">
      <c r="A279" s="24" t="s">
        <v>470</v>
      </c>
      <c r="B279" s="16" t="s">
        <v>62</v>
      </c>
      <c r="C279" s="15" t="s">
        <v>840</v>
      </c>
      <c r="D279" s="16" t="s">
        <v>841</v>
      </c>
      <c r="E279" s="25">
        <v>549</v>
      </c>
    </row>
    <row r="280" spans="1:5">
      <c r="A280" s="24" t="s">
        <v>470</v>
      </c>
      <c r="B280" s="16" t="s">
        <v>62</v>
      </c>
      <c r="C280" s="15" t="s">
        <v>842</v>
      </c>
      <c r="D280" s="16" t="s">
        <v>843</v>
      </c>
      <c r="E280" s="25">
        <v>757</v>
      </c>
    </row>
    <row r="281" spans="1:5">
      <c r="A281" s="24" t="s">
        <v>470</v>
      </c>
      <c r="B281" s="16" t="s">
        <v>62</v>
      </c>
      <c r="C281" s="15" t="s">
        <v>473</v>
      </c>
      <c r="D281" s="16" t="s">
        <v>474</v>
      </c>
      <c r="E281" s="25">
        <v>546</v>
      </c>
    </row>
    <row r="282" spans="1:5">
      <c r="A282" s="24" t="s">
        <v>470</v>
      </c>
      <c r="B282" s="16" t="s">
        <v>62</v>
      </c>
      <c r="C282" s="15" t="s">
        <v>844</v>
      </c>
      <c r="D282" s="16" t="s">
        <v>845</v>
      </c>
      <c r="E282" s="25">
        <v>21</v>
      </c>
    </row>
    <row r="283" spans="1:5">
      <c r="A283" s="24" t="s">
        <v>470</v>
      </c>
      <c r="B283" s="16" t="s">
        <v>62</v>
      </c>
      <c r="C283" s="15" t="s">
        <v>477</v>
      </c>
      <c r="D283" s="16" t="s">
        <v>478</v>
      </c>
      <c r="E283" s="25">
        <v>497</v>
      </c>
    </row>
    <row r="284" spans="1:5">
      <c r="A284" s="24" t="s">
        <v>470</v>
      </c>
      <c r="B284" s="16" t="s">
        <v>62</v>
      </c>
      <c r="C284" s="15" t="s">
        <v>479</v>
      </c>
      <c r="D284" s="16" t="s">
        <v>480</v>
      </c>
      <c r="E284" s="25">
        <v>985</v>
      </c>
    </row>
    <row r="285" spans="1:5">
      <c r="A285" s="24" t="s">
        <v>470</v>
      </c>
      <c r="B285" s="16" t="s">
        <v>62</v>
      </c>
      <c r="C285" s="15" t="s">
        <v>481</v>
      </c>
      <c r="D285" s="16" t="s">
        <v>482</v>
      </c>
      <c r="E285" s="25">
        <v>859</v>
      </c>
    </row>
    <row r="286" spans="1:5">
      <c r="A286" s="24" t="s">
        <v>470</v>
      </c>
      <c r="B286" s="16" t="s">
        <v>62</v>
      </c>
      <c r="C286" s="15" t="s">
        <v>846</v>
      </c>
      <c r="D286" s="16" t="s">
        <v>847</v>
      </c>
      <c r="E286" s="25">
        <v>158</v>
      </c>
    </row>
    <row r="287" spans="1:5">
      <c r="A287" s="24" t="s">
        <v>470</v>
      </c>
      <c r="B287" s="16" t="s">
        <v>62</v>
      </c>
      <c r="C287" s="15" t="s">
        <v>848</v>
      </c>
      <c r="D287" s="16" t="s">
        <v>849</v>
      </c>
      <c r="E287" s="25">
        <v>466</v>
      </c>
    </row>
    <row r="288" spans="1:5">
      <c r="A288" s="24" t="s">
        <v>470</v>
      </c>
      <c r="B288" s="16" t="s">
        <v>62</v>
      </c>
      <c r="C288" s="15" t="s">
        <v>483</v>
      </c>
      <c r="D288" s="16" t="s">
        <v>484</v>
      </c>
      <c r="E288" s="25">
        <v>794</v>
      </c>
    </row>
    <row r="289" spans="1:5">
      <c r="A289" s="24" t="s">
        <v>485</v>
      </c>
      <c r="B289" s="16" t="s">
        <v>63</v>
      </c>
      <c r="C289" s="15" t="s">
        <v>486</v>
      </c>
      <c r="D289" s="16" t="s">
        <v>487</v>
      </c>
      <c r="E289" s="25">
        <v>809</v>
      </c>
    </row>
    <row r="290" spans="1:5">
      <c r="A290" s="24" t="s">
        <v>850</v>
      </c>
      <c r="B290" s="16" t="s">
        <v>65</v>
      </c>
      <c r="C290" s="15" t="s">
        <v>851</v>
      </c>
      <c r="D290" s="16" t="s">
        <v>852</v>
      </c>
      <c r="E290" s="25">
        <v>2</v>
      </c>
    </row>
    <row r="291" spans="1:5">
      <c r="A291" s="24" t="s">
        <v>853</v>
      </c>
      <c r="B291" s="16" t="s">
        <v>66</v>
      </c>
      <c r="C291" s="15" t="s">
        <v>854</v>
      </c>
      <c r="D291" s="16" t="s">
        <v>66</v>
      </c>
      <c r="E291" s="25">
        <v>6722</v>
      </c>
    </row>
    <row r="292" spans="1:5">
      <c r="A292" s="24" t="s">
        <v>488</v>
      </c>
      <c r="B292" s="16" t="s">
        <v>6</v>
      </c>
      <c r="C292" s="15" t="s">
        <v>855</v>
      </c>
      <c r="D292" s="16" t="s">
        <v>856</v>
      </c>
      <c r="E292" s="25">
        <v>118</v>
      </c>
    </row>
    <row r="293" spans="1:5">
      <c r="A293" s="24" t="s">
        <v>488</v>
      </c>
      <c r="B293" s="16" t="s">
        <v>6</v>
      </c>
      <c r="C293" s="15" t="s">
        <v>857</v>
      </c>
      <c r="D293" s="16" t="s">
        <v>858</v>
      </c>
      <c r="E293" s="25">
        <v>95</v>
      </c>
    </row>
    <row r="294" spans="1:5">
      <c r="A294" s="24" t="s">
        <v>488</v>
      </c>
      <c r="B294" s="16" t="s">
        <v>6</v>
      </c>
      <c r="C294" s="15" t="s">
        <v>859</v>
      </c>
      <c r="D294" s="16" t="s">
        <v>860</v>
      </c>
      <c r="E294" s="25">
        <v>47</v>
      </c>
    </row>
    <row r="295" spans="1:5">
      <c r="A295" s="24" t="s">
        <v>488</v>
      </c>
      <c r="B295" s="16" t="s">
        <v>6</v>
      </c>
      <c r="C295" s="15" t="s">
        <v>861</v>
      </c>
      <c r="D295" s="16" t="s">
        <v>862</v>
      </c>
      <c r="E295" s="25">
        <v>206</v>
      </c>
    </row>
    <row r="296" spans="1:5">
      <c r="A296" s="24" t="s">
        <v>488</v>
      </c>
      <c r="B296" s="16" t="s">
        <v>6</v>
      </c>
      <c r="C296" s="15" t="s">
        <v>863</v>
      </c>
      <c r="D296" s="16" t="s">
        <v>864</v>
      </c>
      <c r="E296" s="25">
        <v>32</v>
      </c>
    </row>
    <row r="297" spans="1:5">
      <c r="A297" s="24" t="s">
        <v>488</v>
      </c>
      <c r="B297" s="16" t="s">
        <v>6</v>
      </c>
      <c r="C297" s="15" t="s">
        <v>489</v>
      </c>
      <c r="D297" s="16" t="s">
        <v>490</v>
      </c>
      <c r="E297" s="25">
        <v>112</v>
      </c>
    </row>
    <row r="298" spans="1:5">
      <c r="A298" s="24" t="s">
        <v>488</v>
      </c>
      <c r="B298" s="16" t="s">
        <v>6</v>
      </c>
      <c r="C298" s="15" t="s">
        <v>865</v>
      </c>
      <c r="D298" s="16" t="s">
        <v>866</v>
      </c>
      <c r="E298" s="25">
        <v>62</v>
      </c>
    </row>
    <row r="299" spans="1:5">
      <c r="A299" s="24" t="s">
        <v>488</v>
      </c>
      <c r="B299" s="16" t="s">
        <v>6</v>
      </c>
      <c r="C299" s="15" t="s">
        <v>867</v>
      </c>
      <c r="D299" s="16" t="s">
        <v>868</v>
      </c>
      <c r="E299" s="25">
        <v>28</v>
      </c>
    </row>
    <row r="300" spans="1:5">
      <c r="A300" s="24" t="s">
        <v>488</v>
      </c>
      <c r="B300" s="16" t="s">
        <v>6</v>
      </c>
      <c r="C300" s="15" t="s">
        <v>491</v>
      </c>
      <c r="D300" s="16" t="s">
        <v>492</v>
      </c>
      <c r="E300" s="25">
        <v>264</v>
      </c>
    </row>
    <row r="301" spans="1:5">
      <c r="A301" s="24" t="s">
        <v>869</v>
      </c>
      <c r="B301" s="16" t="s">
        <v>53</v>
      </c>
      <c r="C301" s="15" t="s">
        <v>870</v>
      </c>
      <c r="D301" s="16" t="s">
        <v>53</v>
      </c>
      <c r="E301" s="25">
        <v>57</v>
      </c>
    </row>
    <row r="302" spans="1:5">
      <c r="A302" s="24" t="s">
        <v>871</v>
      </c>
      <c r="B302" s="16" t="s">
        <v>90</v>
      </c>
      <c r="C302" s="15" t="s">
        <v>872</v>
      </c>
      <c r="D302" s="16" t="s">
        <v>90</v>
      </c>
      <c r="E302" s="25">
        <v>348</v>
      </c>
    </row>
    <row r="303" spans="1:5">
      <c r="A303" s="24" t="s">
        <v>873</v>
      </c>
      <c r="B303" s="16" t="s">
        <v>17</v>
      </c>
      <c r="C303" s="15" t="s">
        <v>874</v>
      </c>
      <c r="D303" s="16" t="s">
        <v>17</v>
      </c>
      <c r="E303" s="25">
        <v>15</v>
      </c>
    </row>
    <row r="304" spans="1:5">
      <c r="A304" s="24" t="s">
        <v>493</v>
      </c>
      <c r="B304" s="16" t="s">
        <v>125</v>
      </c>
      <c r="C304" s="15" t="s">
        <v>494</v>
      </c>
      <c r="D304" s="16" t="s">
        <v>495</v>
      </c>
      <c r="E304" s="25">
        <v>3793</v>
      </c>
    </row>
    <row r="305" spans="1:5">
      <c r="A305" s="24" t="s">
        <v>496</v>
      </c>
      <c r="B305" s="16" t="s">
        <v>124</v>
      </c>
      <c r="C305" s="15" t="s">
        <v>497</v>
      </c>
      <c r="D305" s="16" t="s">
        <v>498</v>
      </c>
      <c r="E305" s="25">
        <v>24459</v>
      </c>
    </row>
    <row r="306" spans="1:5">
      <c r="A306" s="24" t="s">
        <v>499</v>
      </c>
      <c r="B306" s="16" t="s">
        <v>73</v>
      </c>
      <c r="C306" s="15" t="s">
        <v>500</v>
      </c>
      <c r="D306" s="16" t="s">
        <v>501</v>
      </c>
      <c r="E306" s="25">
        <v>24021</v>
      </c>
    </row>
    <row r="307" spans="1:5">
      <c r="A307" s="24" t="s">
        <v>875</v>
      </c>
      <c r="B307" s="16" t="s">
        <v>101</v>
      </c>
      <c r="C307" s="15" t="s">
        <v>876</v>
      </c>
      <c r="D307" s="16" t="s">
        <v>101</v>
      </c>
      <c r="E307" s="25">
        <v>27275</v>
      </c>
    </row>
    <row r="308" spans="1:5">
      <c r="A308" s="83" t="s">
        <v>145</v>
      </c>
      <c r="B308" s="83"/>
      <c r="C308" s="83"/>
      <c r="D308" s="83"/>
      <c r="E308" s="17">
        <f>SUM(E2:E307)</f>
        <v>1210870</v>
      </c>
    </row>
  </sheetData>
  <mergeCells count="1">
    <mergeCell ref="A308:D308"/>
  </mergeCells>
  <pageMargins left="0.70866141732283472" right="0.70866141732283472" top="0.74803149606299213" bottom="0.74803149606299213" header="0.31496062992125984" footer="0.31496062992125984"/>
  <pageSetup scale="65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7"/>
  <sheetViews>
    <sheetView workbookViewId="0"/>
  </sheetViews>
  <sheetFormatPr defaultRowHeight="15"/>
  <cols>
    <col min="1" max="1" width="11.140625" style="23" bestFit="1" customWidth="1"/>
    <col min="2" max="2" width="60.42578125" style="23" bestFit="1" customWidth="1"/>
    <col min="3" max="3" width="8.85546875" style="23" bestFit="1" customWidth="1"/>
    <col min="4" max="4" width="64.42578125" style="23" bestFit="1" customWidth="1"/>
    <col min="5" max="5" width="20.42578125" bestFit="1" customWidth="1"/>
  </cols>
  <sheetData>
    <row r="1" spans="1:5">
      <c r="A1" s="11" t="s">
        <v>149</v>
      </c>
      <c r="B1" s="20" t="s">
        <v>1</v>
      </c>
      <c r="C1" s="11" t="s">
        <v>150</v>
      </c>
      <c r="D1" s="20" t="s">
        <v>151</v>
      </c>
      <c r="E1" s="21" t="s">
        <v>502</v>
      </c>
    </row>
    <row r="2" spans="1:5">
      <c r="A2" s="16" t="s">
        <v>153</v>
      </c>
      <c r="B2" s="22" t="s">
        <v>131</v>
      </c>
      <c r="C2" s="16" t="s">
        <v>503</v>
      </c>
      <c r="D2" s="22" t="s">
        <v>504</v>
      </c>
      <c r="E2" s="16">
        <v>1</v>
      </c>
    </row>
    <row r="3" spans="1:5">
      <c r="A3" s="16" t="s">
        <v>153</v>
      </c>
      <c r="B3" s="22" t="s">
        <v>131</v>
      </c>
      <c r="C3" s="16" t="s">
        <v>505</v>
      </c>
      <c r="D3" s="22" t="s">
        <v>506</v>
      </c>
      <c r="E3" s="16">
        <v>16</v>
      </c>
    </row>
    <row r="4" spans="1:5">
      <c r="A4" s="16" t="s">
        <v>153</v>
      </c>
      <c r="B4" s="22" t="s">
        <v>131</v>
      </c>
      <c r="C4" s="16" t="s">
        <v>156</v>
      </c>
      <c r="D4" s="22" t="s">
        <v>157</v>
      </c>
      <c r="E4" s="16">
        <v>5</v>
      </c>
    </row>
    <row r="5" spans="1:5">
      <c r="A5" s="16" t="s">
        <v>153</v>
      </c>
      <c r="B5" s="22" t="s">
        <v>131</v>
      </c>
      <c r="C5" s="16" t="s">
        <v>158</v>
      </c>
      <c r="D5" s="22" t="s">
        <v>159</v>
      </c>
      <c r="E5" s="16">
        <v>29</v>
      </c>
    </row>
    <row r="6" spans="1:5">
      <c r="A6" s="16" t="s">
        <v>153</v>
      </c>
      <c r="B6" s="22" t="s">
        <v>131</v>
      </c>
      <c r="C6" s="16" t="s">
        <v>509</v>
      </c>
      <c r="D6" s="22" t="s">
        <v>510</v>
      </c>
      <c r="E6" s="16">
        <v>147</v>
      </c>
    </row>
    <row r="7" spans="1:5">
      <c r="A7" s="16" t="s">
        <v>153</v>
      </c>
      <c r="B7" s="22" t="s">
        <v>131</v>
      </c>
      <c r="C7" s="16" t="s">
        <v>513</v>
      </c>
      <c r="D7" s="22" t="s">
        <v>514</v>
      </c>
      <c r="E7" s="16">
        <v>1</v>
      </c>
    </row>
    <row r="8" spans="1:5">
      <c r="A8" s="16" t="s">
        <v>153</v>
      </c>
      <c r="B8" s="22" t="s">
        <v>131</v>
      </c>
      <c r="C8" s="16" t="s">
        <v>515</v>
      </c>
      <c r="D8" s="22" t="s">
        <v>516</v>
      </c>
      <c r="E8" s="16">
        <v>1</v>
      </c>
    </row>
    <row r="9" spans="1:5">
      <c r="A9" s="16" t="s">
        <v>163</v>
      </c>
      <c r="B9" s="22" t="s">
        <v>81</v>
      </c>
      <c r="C9" s="16" t="s">
        <v>164</v>
      </c>
      <c r="D9" s="22" t="s">
        <v>165</v>
      </c>
      <c r="E9" s="16">
        <v>7</v>
      </c>
    </row>
    <row r="10" spans="1:5">
      <c r="A10" s="16" t="s">
        <v>166</v>
      </c>
      <c r="B10" s="22" t="s">
        <v>75</v>
      </c>
      <c r="C10" s="16" t="s">
        <v>167</v>
      </c>
      <c r="D10" s="22" t="s">
        <v>168</v>
      </c>
      <c r="E10" s="16">
        <v>361</v>
      </c>
    </row>
    <row r="11" spans="1:5">
      <c r="A11" s="16" t="s">
        <v>176</v>
      </c>
      <c r="B11" s="22" t="s">
        <v>74</v>
      </c>
      <c r="C11" s="16" t="s">
        <v>179</v>
      </c>
      <c r="D11" s="22" t="s">
        <v>180</v>
      </c>
      <c r="E11" s="16">
        <v>50</v>
      </c>
    </row>
    <row r="12" spans="1:5">
      <c r="A12" s="16" t="s">
        <v>176</v>
      </c>
      <c r="B12" s="22" t="s">
        <v>74</v>
      </c>
      <c r="C12" s="16" t="s">
        <v>181</v>
      </c>
      <c r="D12" s="22" t="s">
        <v>182</v>
      </c>
      <c r="E12" s="16">
        <v>986</v>
      </c>
    </row>
    <row r="13" spans="1:5">
      <c r="A13" s="16" t="s">
        <v>176</v>
      </c>
      <c r="B13" s="22" t="s">
        <v>74</v>
      </c>
      <c r="C13" s="16" t="s">
        <v>211</v>
      </c>
      <c r="D13" s="22" t="s">
        <v>212</v>
      </c>
      <c r="E13" s="16">
        <v>128</v>
      </c>
    </row>
    <row r="14" spans="1:5">
      <c r="A14" s="16" t="s">
        <v>216</v>
      </c>
      <c r="B14" s="22" t="s">
        <v>85</v>
      </c>
      <c r="C14" s="16" t="s">
        <v>217</v>
      </c>
      <c r="D14" s="22" t="s">
        <v>218</v>
      </c>
      <c r="E14" s="16">
        <v>78</v>
      </c>
    </row>
    <row r="15" spans="1:5">
      <c r="A15" s="16" t="s">
        <v>594</v>
      </c>
      <c r="B15" s="22" t="s">
        <v>137</v>
      </c>
      <c r="C15" s="16" t="s">
        <v>595</v>
      </c>
      <c r="D15" s="22" t="s">
        <v>596</v>
      </c>
      <c r="E15" s="16">
        <v>17</v>
      </c>
    </row>
    <row r="16" spans="1:5">
      <c r="A16" s="16" t="s">
        <v>597</v>
      </c>
      <c r="B16" s="22" t="s">
        <v>136</v>
      </c>
      <c r="C16" s="16" t="s">
        <v>598</v>
      </c>
      <c r="D16" s="22" t="s">
        <v>599</v>
      </c>
      <c r="E16" s="16">
        <v>319</v>
      </c>
    </row>
    <row r="17" spans="1:5">
      <c r="A17" s="16" t="s">
        <v>238</v>
      </c>
      <c r="B17" s="22" t="s">
        <v>82</v>
      </c>
      <c r="C17" s="16" t="s">
        <v>239</v>
      </c>
      <c r="D17" s="22" t="s">
        <v>240</v>
      </c>
      <c r="E17" s="16">
        <v>462</v>
      </c>
    </row>
    <row r="18" spans="1:5">
      <c r="A18" s="16" t="s">
        <v>243</v>
      </c>
      <c r="B18" s="22" t="s">
        <v>79</v>
      </c>
      <c r="C18" s="16" t="s">
        <v>602</v>
      </c>
      <c r="D18" s="22" t="s">
        <v>603</v>
      </c>
      <c r="E18" s="16">
        <v>70</v>
      </c>
    </row>
    <row r="19" spans="1:5">
      <c r="A19" s="16" t="s">
        <v>246</v>
      </c>
      <c r="B19" s="22" t="s">
        <v>83</v>
      </c>
      <c r="C19" s="16" t="s">
        <v>247</v>
      </c>
      <c r="D19" s="22" t="s">
        <v>248</v>
      </c>
      <c r="E19" s="16">
        <v>2183</v>
      </c>
    </row>
    <row r="20" spans="1:5">
      <c r="A20" s="16" t="s">
        <v>249</v>
      </c>
      <c r="B20" s="22" t="s">
        <v>138</v>
      </c>
      <c r="C20" s="16" t="s">
        <v>250</v>
      </c>
      <c r="D20" s="22" t="s">
        <v>251</v>
      </c>
      <c r="E20" s="16">
        <v>1437</v>
      </c>
    </row>
    <row r="21" spans="1:5">
      <c r="A21" s="16" t="s">
        <v>452</v>
      </c>
      <c r="B21" s="22" t="s">
        <v>107</v>
      </c>
      <c r="C21" s="16" t="s">
        <v>453</v>
      </c>
      <c r="D21" s="22" t="s">
        <v>454</v>
      </c>
      <c r="E21" s="16">
        <v>447</v>
      </c>
    </row>
    <row r="22" spans="1:5">
      <c r="A22" s="16" t="s">
        <v>458</v>
      </c>
      <c r="B22" s="22" t="s">
        <v>120</v>
      </c>
      <c r="C22" s="16" t="s">
        <v>459</v>
      </c>
      <c r="D22" s="22" t="s">
        <v>120</v>
      </c>
      <c r="E22" s="16">
        <v>1070</v>
      </c>
    </row>
    <row r="23" spans="1:5">
      <c r="A23" s="16" t="s">
        <v>460</v>
      </c>
      <c r="B23" s="22" t="s">
        <v>143</v>
      </c>
      <c r="C23" s="16" t="s">
        <v>461</v>
      </c>
      <c r="D23" s="22" t="s">
        <v>462</v>
      </c>
      <c r="E23" s="16">
        <v>13985</v>
      </c>
    </row>
    <row r="24" spans="1:5">
      <c r="A24" s="16" t="s">
        <v>823</v>
      </c>
      <c r="B24" s="22" t="s">
        <v>69</v>
      </c>
      <c r="C24" s="16" t="s">
        <v>824</v>
      </c>
      <c r="D24" s="22" t="s">
        <v>825</v>
      </c>
      <c r="E24" s="16">
        <v>17</v>
      </c>
    </row>
    <row r="25" spans="1:5">
      <c r="A25" s="16" t="s">
        <v>826</v>
      </c>
      <c r="B25" s="22" t="s">
        <v>140</v>
      </c>
      <c r="C25" s="16" t="s">
        <v>827</v>
      </c>
      <c r="D25" s="22" t="s">
        <v>140</v>
      </c>
      <c r="E25" s="16">
        <v>12</v>
      </c>
    </row>
    <row r="26" spans="1:5">
      <c r="A26" s="16" t="s">
        <v>828</v>
      </c>
      <c r="B26" s="22" t="s">
        <v>142</v>
      </c>
      <c r="C26" s="16" t="s">
        <v>829</v>
      </c>
      <c r="D26" s="22" t="s">
        <v>142</v>
      </c>
      <c r="E26" s="16">
        <v>568</v>
      </c>
    </row>
    <row r="27" spans="1:5">
      <c r="A27" s="16" t="s">
        <v>465</v>
      </c>
      <c r="B27" s="22" t="s">
        <v>141</v>
      </c>
      <c r="C27" s="16" t="s">
        <v>466</v>
      </c>
      <c r="D27" s="22" t="s">
        <v>467</v>
      </c>
      <c r="E27" s="16">
        <v>1250</v>
      </c>
    </row>
    <row r="28" spans="1:5">
      <c r="A28" s="16" t="s">
        <v>470</v>
      </c>
      <c r="B28" s="22" t="s">
        <v>62</v>
      </c>
      <c r="C28" s="16" t="s">
        <v>836</v>
      </c>
      <c r="D28" s="22" t="s">
        <v>837</v>
      </c>
      <c r="E28" s="16">
        <v>504</v>
      </c>
    </row>
    <row r="29" spans="1:5">
      <c r="A29" s="16" t="s">
        <v>470</v>
      </c>
      <c r="B29" s="22" t="s">
        <v>62</v>
      </c>
      <c r="C29" s="16" t="s">
        <v>471</v>
      </c>
      <c r="D29" s="22" t="s">
        <v>472</v>
      </c>
      <c r="E29" s="16">
        <v>1622</v>
      </c>
    </row>
    <row r="30" spans="1:5">
      <c r="A30" s="16" t="s">
        <v>470</v>
      </c>
      <c r="B30" s="22" t="s">
        <v>62</v>
      </c>
      <c r="C30" s="16" t="s">
        <v>838</v>
      </c>
      <c r="D30" s="22" t="s">
        <v>839</v>
      </c>
      <c r="E30" s="16">
        <v>423</v>
      </c>
    </row>
    <row r="31" spans="1:5">
      <c r="A31" s="16" t="s">
        <v>470</v>
      </c>
      <c r="B31" s="22" t="s">
        <v>62</v>
      </c>
      <c r="C31" s="16" t="s">
        <v>840</v>
      </c>
      <c r="D31" s="22" t="s">
        <v>841</v>
      </c>
      <c r="E31" s="16">
        <v>549</v>
      </c>
    </row>
    <row r="32" spans="1:5">
      <c r="A32" s="16" t="s">
        <v>470</v>
      </c>
      <c r="B32" s="22" t="s">
        <v>62</v>
      </c>
      <c r="C32" s="16" t="s">
        <v>842</v>
      </c>
      <c r="D32" s="22" t="s">
        <v>843</v>
      </c>
      <c r="E32" s="16">
        <v>757</v>
      </c>
    </row>
    <row r="33" spans="1:5">
      <c r="A33" s="16" t="s">
        <v>470</v>
      </c>
      <c r="B33" s="22" t="s">
        <v>62</v>
      </c>
      <c r="C33" s="16" t="s">
        <v>473</v>
      </c>
      <c r="D33" s="22" t="s">
        <v>474</v>
      </c>
      <c r="E33" s="16">
        <v>546</v>
      </c>
    </row>
    <row r="34" spans="1:5">
      <c r="A34" s="16" t="s">
        <v>470</v>
      </c>
      <c r="B34" s="22" t="s">
        <v>62</v>
      </c>
      <c r="C34" s="16" t="s">
        <v>844</v>
      </c>
      <c r="D34" s="22" t="s">
        <v>845</v>
      </c>
      <c r="E34" s="16">
        <v>21</v>
      </c>
    </row>
    <row r="35" spans="1:5">
      <c r="A35" s="16" t="s">
        <v>470</v>
      </c>
      <c r="B35" s="22" t="s">
        <v>62</v>
      </c>
      <c r="C35" s="16" t="s">
        <v>477</v>
      </c>
      <c r="D35" s="22" t="s">
        <v>478</v>
      </c>
      <c r="E35" s="16">
        <v>497</v>
      </c>
    </row>
    <row r="36" spans="1:5">
      <c r="A36" s="16" t="s">
        <v>470</v>
      </c>
      <c r="B36" s="22" t="s">
        <v>62</v>
      </c>
      <c r="C36" s="16" t="s">
        <v>479</v>
      </c>
      <c r="D36" s="22" t="s">
        <v>480</v>
      </c>
      <c r="E36" s="16">
        <v>985</v>
      </c>
    </row>
    <row r="37" spans="1:5">
      <c r="A37" s="16" t="s">
        <v>470</v>
      </c>
      <c r="B37" s="22" t="s">
        <v>62</v>
      </c>
      <c r="C37" s="16" t="s">
        <v>481</v>
      </c>
      <c r="D37" s="22" t="s">
        <v>482</v>
      </c>
      <c r="E37" s="16">
        <v>859</v>
      </c>
    </row>
    <row r="38" spans="1:5">
      <c r="A38" s="16" t="s">
        <v>470</v>
      </c>
      <c r="B38" s="22" t="s">
        <v>62</v>
      </c>
      <c r="C38" s="16" t="s">
        <v>846</v>
      </c>
      <c r="D38" s="22" t="s">
        <v>847</v>
      </c>
      <c r="E38" s="16">
        <v>158</v>
      </c>
    </row>
    <row r="39" spans="1:5">
      <c r="A39" s="16" t="s">
        <v>470</v>
      </c>
      <c r="B39" s="22" t="s">
        <v>62</v>
      </c>
      <c r="C39" s="16" t="s">
        <v>848</v>
      </c>
      <c r="D39" s="22" t="s">
        <v>849</v>
      </c>
      <c r="E39" s="16">
        <v>466</v>
      </c>
    </row>
    <row r="40" spans="1:5">
      <c r="A40" s="16" t="s">
        <v>470</v>
      </c>
      <c r="B40" s="22" t="s">
        <v>62</v>
      </c>
      <c r="C40" s="16" t="s">
        <v>483</v>
      </c>
      <c r="D40" s="22" t="s">
        <v>484</v>
      </c>
      <c r="E40" s="16">
        <v>794</v>
      </c>
    </row>
    <row r="41" spans="1:5">
      <c r="A41" s="16" t="s">
        <v>485</v>
      </c>
      <c r="B41" s="22" t="s">
        <v>63</v>
      </c>
      <c r="C41" s="16" t="s">
        <v>486</v>
      </c>
      <c r="D41" s="22" t="s">
        <v>487</v>
      </c>
      <c r="E41" s="16">
        <v>809</v>
      </c>
    </row>
    <row r="42" spans="1:5">
      <c r="A42" s="16" t="s">
        <v>850</v>
      </c>
      <c r="B42" s="22" t="s">
        <v>65</v>
      </c>
      <c r="C42" s="16" t="s">
        <v>851</v>
      </c>
      <c r="D42" s="22" t="s">
        <v>852</v>
      </c>
      <c r="E42" s="16">
        <v>2</v>
      </c>
    </row>
    <row r="43" spans="1:5">
      <c r="A43" s="16" t="s">
        <v>853</v>
      </c>
      <c r="B43" s="22" t="s">
        <v>66</v>
      </c>
      <c r="C43" s="16" t="s">
        <v>854</v>
      </c>
      <c r="D43" s="22" t="s">
        <v>66</v>
      </c>
      <c r="E43" s="16">
        <v>6722</v>
      </c>
    </row>
    <row r="44" spans="1:5">
      <c r="A44" s="16" t="s">
        <v>488</v>
      </c>
      <c r="B44" s="22" t="s">
        <v>6</v>
      </c>
      <c r="C44" s="16" t="s">
        <v>855</v>
      </c>
      <c r="D44" s="22" t="s">
        <v>856</v>
      </c>
      <c r="E44" s="16">
        <v>118</v>
      </c>
    </row>
    <row r="45" spans="1:5">
      <c r="A45" s="16" t="s">
        <v>488</v>
      </c>
      <c r="B45" s="22" t="s">
        <v>6</v>
      </c>
      <c r="C45" s="16" t="s">
        <v>857</v>
      </c>
      <c r="D45" s="22" t="s">
        <v>858</v>
      </c>
      <c r="E45" s="16">
        <v>95</v>
      </c>
    </row>
    <row r="46" spans="1:5">
      <c r="A46" s="16" t="s">
        <v>488</v>
      </c>
      <c r="B46" s="22" t="s">
        <v>6</v>
      </c>
      <c r="C46" s="16" t="s">
        <v>859</v>
      </c>
      <c r="D46" s="22" t="s">
        <v>860</v>
      </c>
      <c r="E46" s="16">
        <v>47</v>
      </c>
    </row>
    <row r="47" spans="1:5">
      <c r="A47" s="16" t="s">
        <v>488</v>
      </c>
      <c r="B47" s="22" t="s">
        <v>6</v>
      </c>
      <c r="C47" s="16" t="s">
        <v>861</v>
      </c>
      <c r="D47" s="22" t="s">
        <v>862</v>
      </c>
      <c r="E47" s="16">
        <v>206</v>
      </c>
    </row>
    <row r="48" spans="1:5">
      <c r="A48" s="16" t="s">
        <v>488</v>
      </c>
      <c r="B48" s="22" t="s">
        <v>6</v>
      </c>
      <c r="C48" s="16" t="s">
        <v>863</v>
      </c>
      <c r="D48" s="22" t="s">
        <v>864</v>
      </c>
      <c r="E48" s="16">
        <v>32</v>
      </c>
    </row>
    <row r="49" spans="1:5">
      <c r="A49" s="16" t="s">
        <v>488</v>
      </c>
      <c r="B49" s="22" t="s">
        <v>6</v>
      </c>
      <c r="C49" s="16" t="s">
        <v>489</v>
      </c>
      <c r="D49" s="22" t="s">
        <v>490</v>
      </c>
      <c r="E49" s="16">
        <v>112</v>
      </c>
    </row>
    <row r="50" spans="1:5">
      <c r="A50" s="16" t="s">
        <v>488</v>
      </c>
      <c r="B50" s="22" t="s">
        <v>6</v>
      </c>
      <c r="C50" s="16" t="s">
        <v>865</v>
      </c>
      <c r="D50" s="22" t="s">
        <v>866</v>
      </c>
      <c r="E50" s="16">
        <v>62</v>
      </c>
    </row>
    <row r="51" spans="1:5">
      <c r="A51" s="16" t="s">
        <v>488</v>
      </c>
      <c r="B51" s="22" t="s">
        <v>6</v>
      </c>
      <c r="C51" s="16" t="s">
        <v>867</v>
      </c>
      <c r="D51" s="22" t="s">
        <v>868</v>
      </c>
      <c r="E51" s="16">
        <v>28</v>
      </c>
    </row>
    <row r="52" spans="1:5">
      <c r="A52" s="16" t="s">
        <v>488</v>
      </c>
      <c r="B52" s="22" t="s">
        <v>6</v>
      </c>
      <c r="C52" s="16" t="s">
        <v>491</v>
      </c>
      <c r="D52" s="22" t="s">
        <v>492</v>
      </c>
      <c r="E52" s="16">
        <v>264</v>
      </c>
    </row>
    <row r="53" spans="1:5">
      <c r="A53" s="16" t="s">
        <v>869</v>
      </c>
      <c r="B53" s="22" t="s">
        <v>53</v>
      </c>
      <c r="C53" s="16" t="s">
        <v>870</v>
      </c>
      <c r="D53" s="22" t="s">
        <v>53</v>
      </c>
      <c r="E53" s="16">
        <v>57</v>
      </c>
    </row>
    <row r="54" spans="1:5">
      <c r="A54" s="16" t="s">
        <v>871</v>
      </c>
      <c r="B54" s="22" t="s">
        <v>90</v>
      </c>
      <c r="C54" s="16" t="s">
        <v>872</v>
      </c>
      <c r="D54" s="22" t="s">
        <v>90</v>
      </c>
      <c r="E54" s="16">
        <v>348</v>
      </c>
    </row>
    <row r="55" spans="1:5">
      <c r="A55" s="16" t="s">
        <v>496</v>
      </c>
      <c r="B55" s="22" t="s">
        <v>124</v>
      </c>
      <c r="C55" s="16" t="s">
        <v>497</v>
      </c>
      <c r="D55" s="22" t="s">
        <v>498</v>
      </c>
      <c r="E55" s="16">
        <v>15280</v>
      </c>
    </row>
    <row r="56" spans="1:5">
      <c r="A56" s="16" t="s">
        <v>875</v>
      </c>
      <c r="B56" s="22" t="s">
        <v>101</v>
      </c>
      <c r="C56" s="16" t="s">
        <v>876</v>
      </c>
      <c r="D56" s="22" t="s">
        <v>101</v>
      </c>
      <c r="E56" s="16">
        <v>27275</v>
      </c>
    </row>
    <row r="57" spans="1:5">
      <c r="A57" s="83" t="s">
        <v>145</v>
      </c>
      <c r="B57" s="83"/>
      <c r="C57" s="83"/>
      <c r="D57" s="83"/>
      <c r="E57" s="17">
        <f>SUM(E2:E56)</f>
        <v>83285</v>
      </c>
    </row>
  </sheetData>
  <mergeCells count="1">
    <mergeCell ref="A57:D57"/>
  </mergeCells>
  <pageMargins left="0.70866141732283472" right="0.70866141732283472" top="0.74803149606299213" bottom="0.74803149606299213" header="0.31496062992125984" footer="0.31496062992125984"/>
  <pageSetup scale="55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2"/>
  <sheetViews>
    <sheetView workbookViewId="0"/>
  </sheetViews>
  <sheetFormatPr defaultRowHeight="15"/>
  <cols>
    <col min="1" max="1" width="6.7109375" style="23" customWidth="1"/>
    <col min="2" max="2" width="5" style="23" customWidth="1"/>
    <col min="3" max="3" width="8.7109375" style="23" customWidth="1"/>
    <col min="4" max="4" width="41.42578125" style="23" customWidth="1"/>
    <col min="5" max="5" width="8.140625" style="23" customWidth="1"/>
    <col min="6" max="6" width="65.140625" style="23" customWidth="1"/>
    <col min="7" max="7" width="7" customWidth="1"/>
  </cols>
  <sheetData>
    <row r="1" spans="1:7">
      <c r="A1" s="26" t="s">
        <v>877</v>
      </c>
      <c r="B1" s="26" t="s">
        <v>878</v>
      </c>
      <c r="C1" s="26" t="s">
        <v>879</v>
      </c>
      <c r="D1" s="27" t="s">
        <v>880</v>
      </c>
      <c r="E1" s="26" t="s">
        <v>881</v>
      </c>
      <c r="F1" s="27" t="s">
        <v>882</v>
      </c>
      <c r="G1" s="28" t="s">
        <v>883</v>
      </c>
    </row>
    <row r="2" spans="1:7">
      <c r="A2" s="29" t="s">
        <v>884</v>
      </c>
      <c r="B2" s="29" t="s">
        <v>885</v>
      </c>
      <c r="C2" s="29" t="s">
        <v>153</v>
      </c>
      <c r="D2" s="22" t="s">
        <v>131</v>
      </c>
      <c r="E2" s="29" t="s">
        <v>154</v>
      </c>
      <c r="F2" s="22" t="s">
        <v>155</v>
      </c>
      <c r="G2" s="16">
        <v>1</v>
      </c>
    </row>
    <row r="3" spans="1:7">
      <c r="A3" s="29" t="s">
        <v>884</v>
      </c>
      <c r="B3" s="29" t="s">
        <v>885</v>
      </c>
      <c r="C3" s="29" t="s">
        <v>153</v>
      </c>
      <c r="D3" s="22" t="s">
        <v>131</v>
      </c>
      <c r="E3" s="29" t="s">
        <v>503</v>
      </c>
      <c r="F3" s="22" t="s">
        <v>504</v>
      </c>
      <c r="G3" s="16">
        <v>7</v>
      </c>
    </row>
    <row r="4" spans="1:7">
      <c r="A4" s="29" t="s">
        <v>884</v>
      </c>
      <c r="B4" s="29" t="s">
        <v>885</v>
      </c>
      <c r="C4" s="29" t="s">
        <v>153</v>
      </c>
      <c r="D4" s="22" t="s">
        <v>131</v>
      </c>
      <c r="E4" s="29" t="s">
        <v>505</v>
      </c>
      <c r="F4" s="22" t="s">
        <v>506</v>
      </c>
      <c r="G4" s="16">
        <v>7</v>
      </c>
    </row>
    <row r="5" spans="1:7">
      <c r="A5" s="29" t="s">
        <v>884</v>
      </c>
      <c r="B5" s="29" t="s">
        <v>885</v>
      </c>
      <c r="C5" s="29" t="s">
        <v>153</v>
      </c>
      <c r="D5" s="22" t="s">
        <v>131</v>
      </c>
      <c r="E5" s="29" t="s">
        <v>156</v>
      </c>
      <c r="F5" s="22" t="s">
        <v>157</v>
      </c>
      <c r="G5" s="16">
        <v>6</v>
      </c>
    </row>
    <row r="6" spans="1:7">
      <c r="A6" s="29" t="s">
        <v>884</v>
      </c>
      <c r="B6" s="29" t="s">
        <v>885</v>
      </c>
      <c r="C6" s="29" t="s">
        <v>153</v>
      </c>
      <c r="D6" s="22" t="s">
        <v>131</v>
      </c>
      <c r="E6" s="29" t="s">
        <v>158</v>
      </c>
      <c r="F6" s="22" t="s">
        <v>159</v>
      </c>
      <c r="G6" s="16">
        <v>7</v>
      </c>
    </row>
    <row r="7" spans="1:7">
      <c r="A7" s="29" t="s">
        <v>884</v>
      </c>
      <c r="B7" s="29" t="s">
        <v>885</v>
      </c>
      <c r="C7" s="29" t="s">
        <v>153</v>
      </c>
      <c r="D7" s="22" t="s">
        <v>131</v>
      </c>
      <c r="E7" s="29" t="s">
        <v>507</v>
      </c>
      <c r="F7" s="22" t="s">
        <v>508</v>
      </c>
      <c r="G7" s="16">
        <v>1</v>
      </c>
    </row>
    <row r="8" spans="1:7">
      <c r="A8" s="29" t="s">
        <v>884</v>
      </c>
      <c r="B8" s="29" t="s">
        <v>885</v>
      </c>
      <c r="C8" s="29" t="s">
        <v>153</v>
      </c>
      <c r="D8" s="22" t="s">
        <v>131</v>
      </c>
      <c r="E8" s="29" t="s">
        <v>509</v>
      </c>
      <c r="F8" s="22" t="s">
        <v>510</v>
      </c>
      <c r="G8" s="16">
        <v>3</v>
      </c>
    </row>
    <row r="9" spans="1:7">
      <c r="A9" s="29" t="s">
        <v>884</v>
      </c>
      <c r="B9" s="29" t="s">
        <v>885</v>
      </c>
      <c r="C9" s="29" t="s">
        <v>153</v>
      </c>
      <c r="D9" s="22" t="s">
        <v>131</v>
      </c>
      <c r="E9" s="29" t="s">
        <v>511</v>
      </c>
      <c r="F9" s="22" t="s">
        <v>512</v>
      </c>
      <c r="G9" s="16">
        <v>1</v>
      </c>
    </row>
    <row r="10" spans="1:7">
      <c r="A10" s="29" t="s">
        <v>884</v>
      </c>
      <c r="B10" s="29" t="s">
        <v>885</v>
      </c>
      <c r="C10" s="29" t="s">
        <v>153</v>
      </c>
      <c r="D10" s="22" t="s">
        <v>131</v>
      </c>
      <c r="E10" s="29" t="s">
        <v>513</v>
      </c>
      <c r="F10" s="22" t="s">
        <v>514</v>
      </c>
      <c r="G10" s="16">
        <v>1</v>
      </c>
    </row>
    <row r="11" spans="1:7">
      <c r="A11" s="29" t="s">
        <v>884</v>
      </c>
      <c r="B11" s="29" t="s">
        <v>885</v>
      </c>
      <c r="C11" s="29" t="s">
        <v>160</v>
      </c>
      <c r="D11" s="22" t="s">
        <v>102</v>
      </c>
      <c r="E11" s="29" t="s">
        <v>161</v>
      </c>
      <c r="F11" s="22" t="s">
        <v>162</v>
      </c>
      <c r="G11" s="16">
        <v>17</v>
      </c>
    </row>
    <row r="12" spans="1:7">
      <c r="A12" s="29" t="s">
        <v>884</v>
      </c>
      <c r="B12" s="29" t="s">
        <v>885</v>
      </c>
      <c r="C12" s="29" t="s">
        <v>163</v>
      </c>
      <c r="D12" s="22" t="s">
        <v>81</v>
      </c>
      <c r="E12" s="29" t="s">
        <v>164</v>
      </c>
      <c r="F12" s="22" t="s">
        <v>165</v>
      </c>
      <c r="G12" s="16">
        <v>7094</v>
      </c>
    </row>
    <row r="13" spans="1:7">
      <c r="A13" s="29" t="s">
        <v>884</v>
      </c>
      <c r="B13" s="29" t="s">
        <v>885</v>
      </c>
      <c r="C13" s="29" t="s">
        <v>166</v>
      </c>
      <c r="D13" s="22" t="s">
        <v>75</v>
      </c>
      <c r="E13" s="29" t="s">
        <v>171</v>
      </c>
      <c r="F13" s="22" t="s">
        <v>172</v>
      </c>
      <c r="G13" s="16">
        <v>4128</v>
      </c>
    </row>
    <row r="14" spans="1:7">
      <c r="A14" s="29" t="s">
        <v>884</v>
      </c>
      <c r="B14" s="29" t="s">
        <v>885</v>
      </c>
      <c r="C14" s="29" t="s">
        <v>173</v>
      </c>
      <c r="D14" s="22" t="s">
        <v>88</v>
      </c>
      <c r="E14" s="29" t="s">
        <v>174</v>
      </c>
      <c r="F14" s="22" t="s">
        <v>175</v>
      </c>
      <c r="G14" s="16">
        <v>79</v>
      </c>
    </row>
    <row r="15" spans="1:7">
      <c r="A15" s="29" t="s">
        <v>884</v>
      </c>
      <c r="B15" s="29" t="s">
        <v>885</v>
      </c>
      <c r="C15" s="29" t="s">
        <v>176</v>
      </c>
      <c r="D15" s="22" t="s">
        <v>74</v>
      </c>
      <c r="E15" s="29" t="s">
        <v>177</v>
      </c>
      <c r="F15" s="22" t="s">
        <v>178</v>
      </c>
      <c r="G15" s="16">
        <v>859</v>
      </c>
    </row>
    <row r="16" spans="1:7">
      <c r="A16" s="29" t="s">
        <v>884</v>
      </c>
      <c r="B16" s="29" t="s">
        <v>885</v>
      </c>
      <c r="C16" s="29" t="s">
        <v>176</v>
      </c>
      <c r="D16" s="22" t="s">
        <v>74</v>
      </c>
      <c r="E16" s="29" t="s">
        <v>179</v>
      </c>
      <c r="F16" s="22" t="s">
        <v>180</v>
      </c>
      <c r="G16" s="16">
        <v>433</v>
      </c>
    </row>
    <row r="17" spans="1:7">
      <c r="A17" s="29" t="s">
        <v>884</v>
      </c>
      <c r="B17" s="29" t="s">
        <v>885</v>
      </c>
      <c r="C17" s="29" t="s">
        <v>176</v>
      </c>
      <c r="D17" s="22" t="s">
        <v>74</v>
      </c>
      <c r="E17" s="29" t="s">
        <v>181</v>
      </c>
      <c r="F17" s="22" t="s">
        <v>182</v>
      </c>
      <c r="G17" s="16">
        <v>434</v>
      </c>
    </row>
    <row r="18" spans="1:7">
      <c r="A18" s="29" t="s">
        <v>884</v>
      </c>
      <c r="B18" s="29" t="s">
        <v>885</v>
      </c>
      <c r="C18" s="29" t="s">
        <v>176</v>
      </c>
      <c r="D18" s="22" t="s">
        <v>74</v>
      </c>
      <c r="E18" s="29" t="s">
        <v>183</v>
      </c>
      <c r="F18" s="22" t="s">
        <v>184</v>
      </c>
      <c r="G18" s="16">
        <v>378</v>
      </c>
    </row>
    <row r="19" spans="1:7">
      <c r="A19" s="29" t="s">
        <v>884</v>
      </c>
      <c r="B19" s="29" t="s">
        <v>885</v>
      </c>
      <c r="C19" s="29" t="s">
        <v>176</v>
      </c>
      <c r="D19" s="22" t="s">
        <v>74</v>
      </c>
      <c r="E19" s="29" t="s">
        <v>185</v>
      </c>
      <c r="F19" s="22" t="s">
        <v>186</v>
      </c>
      <c r="G19" s="16">
        <v>450</v>
      </c>
    </row>
    <row r="20" spans="1:7">
      <c r="A20" s="29" t="s">
        <v>884</v>
      </c>
      <c r="B20" s="29" t="s">
        <v>885</v>
      </c>
      <c r="C20" s="29" t="s">
        <v>176</v>
      </c>
      <c r="D20" s="22" t="s">
        <v>74</v>
      </c>
      <c r="E20" s="29" t="s">
        <v>187</v>
      </c>
      <c r="F20" s="22" t="s">
        <v>188</v>
      </c>
      <c r="G20" s="16">
        <v>600</v>
      </c>
    </row>
    <row r="21" spans="1:7">
      <c r="A21" s="29" t="s">
        <v>884</v>
      </c>
      <c r="B21" s="29" t="s">
        <v>885</v>
      </c>
      <c r="C21" s="29" t="s">
        <v>176</v>
      </c>
      <c r="D21" s="22" t="s">
        <v>74</v>
      </c>
      <c r="E21" s="29" t="s">
        <v>189</v>
      </c>
      <c r="F21" s="22" t="s">
        <v>190</v>
      </c>
      <c r="G21" s="16">
        <v>275</v>
      </c>
    </row>
    <row r="22" spans="1:7">
      <c r="A22" s="29" t="s">
        <v>884</v>
      </c>
      <c r="B22" s="29" t="s">
        <v>885</v>
      </c>
      <c r="C22" s="29" t="s">
        <v>176</v>
      </c>
      <c r="D22" s="22" t="s">
        <v>74</v>
      </c>
      <c r="E22" s="29" t="s">
        <v>191</v>
      </c>
      <c r="F22" s="22" t="s">
        <v>192</v>
      </c>
      <c r="G22" s="16">
        <v>849</v>
      </c>
    </row>
    <row r="23" spans="1:7">
      <c r="A23" s="29" t="s">
        <v>884</v>
      </c>
      <c r="B23" s="29" t="s">
        <v>885</v>
      </c>
      <c r="C23" s="29" t="s">
        <v>176</v>
      </c>
      <c r="D23" s="22" t="s">
        <v>74</v>
      </c>
      <c r="E23" s="29" t="s">
        <v>517</v>
      </c>
      <c r="F23" s="22" t="s">
        <v>518</v>
      </c>
      <c r="G23" s="16">
        <v>419</v>
      </c>
    </row>
    <row r="24" spans="1:7">
      <c r="A24" s="29" t="s">
        <v>884</v>
      </c>
      <c r="B24" s="29" t="s">
        <v>885</v>
      </c>
      <c r="C24" s="29" t="s">
        <v>176</v>
      </c>
      <c r="D24" s="22" t="s">
        <v>74</v>
      </c>
      <c r="E24" s="29" t="s">
        <v>519</v>
      </c>
      <c r="F24" s="22" t="s">
        <v>520</v>
      </c>
      <c r="G24" s="16">
        <v>606</v>
      </c>
    </row>
    <row r="25" spans="1:7">
      <c r="A25" s="29" t="s">
        <v>884</v>
      </c>
      <c r="B25" s="29" t="s">
        <v>885</v>
      </c>
      <c r="C25" s="29" t="s">
        <v>176</v>
      </c>
      <c r="D25" s="22" t="s">
        <v>74</v>
      </c>
      <c r="E25" s="29" t="s">
        <v>193</v>
      </c>
      <c r="F25" s="22" t="s">
        <v>194</v>
      </c>
      <c r="G25" s="16">
        <v>843</v>
      </c>
    </row>
    <row r="26" spans="1:7">
      <c r="A26" s="29" t="s">
        <v>884</v>
      </c>
      <c r="B26" s="29" t="s">
        <v>885</v>
      </c>
      <c r="C26" s="29" t="s">
        <v>176</v>
      </c>
      <c r="D26" s="22" t="s">
        <v>74</v>
      </c>
      <c r="E26" s="29" t="s">
        <v>195</v>
      </c>
      <c r="F26" s="22" t="s">
        <v>196</v>
      </c>
      <c r="G26" s="16">
        <v>151</v>
      </c>
    </row>
    <row r="27" spans="1:7">
      <c r="A27" s="29" t="s">
        <v>884</v>
      </c>
      <c r="B27" s="29" t="s">
        <v>885</v>
      </c>
      <c r="C27" s="29" t="s">
        <v>176</v>
      </c>
      <c r="D27" s="22" t="s">
        <v>74</v>
      </c>
      <c r="E27" s="29" t="s">
        <v>197</v>
      </c>
      <c r="F27" s="22" t="s">
        <v>198</v>
      </c>
      <c r="G27" s="16">
        <v>763</v>
      </c>
    </row>
    <row r="28" spans="1:7">
      <c r="A28" s="29" t="s">
        <v>884</v>
      </c>
      <c r="B28" s="29" t="s">
        <v>885</v>
      </c>
      <c r="C28" s="29" t="s">
        <v>176</v>
      </c>
      <c r="D28" s="22" t="s">
        <v>74</v>
      </c>
      <c r="E28" s="29" t="s">
        <v>199</v>
      </c>
      <c r="F28" s="22" t="s">
        <v>200</v>
      </c>
      <c r="G28" s="16">
        <v>247</v>
      </c>
    </row>
    <row r="29" spans="1:7">
      <c r="A29" s="29" t="s">
        <v>884</v>
      </c>
      <c r="B29" s="29" t="s">
        <v>885</v>
      </c>
      <c r="C29" s="29" t="s">
        <v>176</v>
      </c>
      <c r="D29" s="22" t="s">
        <v>74</v>
      </c>
      <c r="E29" s="29" t="s">
        <v>201</v>
      </c>
      <c r="F29" s="22" t="s">
        <v>202</v>
      </c>
      <c r="G29" s="16">
        <v>454</v>
      </c>
    </row>
    <row r="30" spans="1:7">
      <c r="A30" s="29" t="s">
        <v>884</v>
      </c>
      <c r="B30" s="29" t="s">
        <v>885</v>
      </c>
      <c r="C30" s="29" t="s">
        <v>176</v>
      </c>
      <c r="D30" s="22" t="s">
        <v>74</v>
      </c>
      <c r="E30" s="29" t="s">
        <v>203</v>
      </c>
      <c r="F30" s="22" t="s">
        <v>204</v>
      </c>
      <c r="G30" s="16">
        <v>296</v>
      </c>
    </row>
    <row r="31" spans="1:7">
      <c r="A31" s="29" t="s">
        <v>884</v>
      </c>
      <c r="B31" s="29" t="s">
        <v>885</v>
      </c>
      <c r="C31" s="29" t="s">
        <v>176</v>
      </c>
      <c r="D31" s="22" t="s">
        <v>74</v>
      </c>
      <c r="E31" s="29" t="s">
        <v>521</v>
      </c>
      <c r="F31" s="22" t="s">
        <v>522</v>
      </c>
      <c r="G31" s="16">
        <v>129</v>
      </c>
    </row>
    <row r="32" spans="1:7">
      <c r="A32" s="29" t="s">
        <v>884</v>
      </c>
      <c r="B32" s="29" t="s">
        <v>885</v>
      </c>
      <c r="C32" s="29" t="s">
        <v>176</v>
      </c>
      <c r="D32" s="22" t="s">
        <v>74</v>
      </c>
      <c r="E32" s="29" t="s">
        <v>205</v>
      </c>
      <c r="F32" s="22" t="s">
        <v>206</v>
      </c>
      <c r="G32" s="16">
        <v>409</v>
      </c>
    </row>
    <row r="33" spans="1:7">
      <c r="A33" s="29" t="s">
        <v>884</v>
      </c>
      <c r="B33" s="29" t="s">
        <v>885</v>
      </c>
      <c r="C33" s="29" t="s">
        <v>176</v>
      </c>
      <c r="D33" s="22" t="s">
        <v>74</v>
      </c>
      <c r="E33" s="29" t="s">
        <v>207</v>
      </c>
      <c r="F33" s="22" t="s">
        <v>208</v>
      </c>
      <c r="G33" s="16">
        <v>428</v>
      </c>
    </row>
    <row r="34" spans="1:7">
      <c r="A34" s="29" t="s">
        <v>884</v>
      </c>
      <c r="B34" s="29" t="s">
        <v>885</v>
      </c>
      <c r="C34" s="29" t="s">
        <v>176</v>
      </c>
      <c r="D34" s="22" t="s">
        <v>74</v>
      </c>
      <c r="E34" s="29" t="s">
        <v>209</v>
      </c>
      <c r="F34" s="22" t="s">
        <v>210</v>
      </c>
      <c r="G34" s="16">
        <v>616</v>
      </c>
    </row>
    <row r="35" spans="1:7">
      <c r="A35" s="29" t="s">
        <v>884</v>
      </c>
      <c r="B35" s="29" t="s">
        <v>885</v>
      </c>
      <c r="C35" s="29" t="s">
        <v>176</v>
      </c>
      <c r="D35" s="22" t="s">
        <v>74</v>
      </c>
      <c r="E35" s="29" t="s">
        <v>211</v>
      </c>
      <c r="F35" s="22" t="s">
        <v>212</v>
      </c>
      <c r="G35" s="16">
        <v>446</v>
      </c>
    </row>
    <row r="36" spans="1:7">
      <c r="A36" s="29" t="s">
        <v>884</v>
      </c>
      <c r="B36" s="29" t="s">
        <v>885</v>
      </c>
      <c r="C36" s="29" t="s">
        <v>213</v>
      </c>
      <c r="D36" s="22" t="s">
        <v>55</v>
      </c>
      <c r="E36" s="29" t="s">
        <v>214</v>
      </c>
      <c r="F36" s="22" t="s">
        <v>215</v>
      </c>
      <c r="G36" s="16">
        <v>3569</v>
      </c>
    </row>
    <row r="37" spans="1:7">
      <c r="A37" s="29" t="s">
        <v>884</v>
      </c>
      <c r="B37" s="29" t="s">
        <v>885</v>
      </c>
      <c r="C37" s="29" t="s">
        <v>216</v>
      </c>
      <c r="D37" s="22" t="s">
        <v>85</v>
      </c>
      <c r="E37" s="29" t="s">
        <v>217</v>
      </c>
      <c r="F37" s="22" t="s">
        <v>218</v>
      </c>
      <c r="G37" s="16">
        <v>118</v>
      </c>
    </row>
    <row r="38" spans="1:7">
      <c r="A38" s="29" t="s">
        <v>884</v>
      </c>
      <c r="B38" s="29" t="s">
        <v>885</v>
      </c>
      <c r="C38" s="29" t="s">
        <v>523</v>
      </c>
      <c r="D38" s="22" t="s">
        <v>114</v>
      </c>
      <c r="E38" s="29" t="s">
        <v>524</v>
      </c>
      <c r="F38" s="22" t="s">
        <v>525</v>
      </c>
      <c r="G38" s="16">
        <v>101</v>
      </c>
    </row>
    <row r="39" spans="1:7">
      <c r="A39" s="29" t="s">
        <v>884</v>
      </c>
      <c r="B39" s="29" t="s">
        <v>885</v>
      </c>
      <c r="C39" s="29" t="s">
        <v>523</v>
      </c>
      <c r="D39" s="22" t="s">
        <v>114</v>
      </c>
      <c r="E39" s="29" t="s">
        <v>526</v>
      </c>
      <c r="F39" s="22" t="s">
        <v>527</v>
      </c>
      <c r="G39" s="16">
        <v>59</v>
      </c>
    </row>
    <row r="40" spans="1:7">
      <c r="A40" s="29" t="s">
        <v>884</v>
      </c>
      <c r="B40" s="29" t="s">
        <v>885</v>
      </c>
      <c r="C40" s="29" t="s">
        <v>523</v>
      </c>
      <c r="D40" s="22" t="s">
        <v>114</v>
      </c>
      <c r="E40" s="29" t="s">
        <v>528</v>
      </c>
      <c r="F40" s="22" t="s">
        <v>529</v>
      </c>
      <c r="G40" s="16">
        <v>31</v>
      </c>
    </row>
    <row r="41" spans="1:7">
      <c r="A41" s="29" t="s">
        <v>884</v>
      </c>
      <c r="B41" s="29" t="s">
        <v>885</v>
      </c>
      <c r="C41" s="29" t="s">
        <v>523</v>
      </c>
      <c r="D41" s="22" t="s">
        <v>114</v>
      </c>
      <c r="E41" s="29" t="s">
        <v>530</v>
      </c>
      <c r="F41" s="22" t="s">
        <v>531</v>
      </c>
      <c r="G41" s="16">
        <v>104</v>
      </c>
    </row>
    <row r="42" spans="1:7">
      <c r="A42" s="29" t="s">
        <v>884</v>
      </c>
      <c r="B42" s="29" t="s">
        <v>885</v>
      </c>
      <c r="C42" s="29" t="s">
        <v>523</v>
      </c>
      <c r="D42" s="22" t="s">
        <v>114</v>
      </c>
      <c r="E42" s="29" t="s">
        <v>532</v>
      </c>
      <c r="F42" s="22" t="s">
        <v>533</v>
      </c>
      <c r="G42" s="16">
        <v>32</v>
      </c>
    </row>
    <row r="43" spans="1:7">
      <c r="A43" s="29" t="s">
        <v>884</v>
      </c>
      <c r="B43" s="29" t="s">
        <v>885</v>
      </c>
      <c r="C43" s="29" t="s">
        <v>523</v>
      </c>
      <c r="D43" s="22" t="s">
        <v>114</v>
      </c>
      <c r="E43" s="29" t="s">
        <v>534</v>
      </c>
      <c r="F43" s="22" t="s">
        <v>535</v>
      </c>
      <c r="G43" s="16">
        <v>86</v>
      </c>
    </row>
    <row r="44" spans="1:7">
      <c r="A44" s="29" t="s">
        <v>884</v>
      </c>
      <c r="B44" s="29" t="s">
        <v>885</v>
      </c>
      <c r="C44" s="29" t="s">
        <v>523</v>
      </c>
      <c r="D44" s="22" t="s">
        <v>114</v>
      </c>
      <c r="E44" s="29" t="s">
        <v>536</v>
      </c>
      <c r="F44" s="22" t="s">
        <v>537</v>
      </c>
      <c r="G44" s="16">
        <v>67</v>
      </c>
    </row>
    <row r="45" spans="1:7">
      <c r="A45" s="29" t="s">
        <v>884</v>
      </c>
      <c r="B45" s="29" t="s">
        <v>885</v>
      </c>
      <c r="C45" s="29" t="s">
        <v>523</v>
      </c>
      <c r="D45" s="22" t="s">
        <v>114</v>
      </c>
      <c r="E45" s="29" t="s">
        <v>538</v>
      </c>
      <c r="F45" s="22" t="s">
        <v>539</v>
      </c>
      <c r="G45" s="16">
        <v>23</v>
      </c>
    </row>
    <row r="46" spans="1:7">
      <c r="A46" s="29" t="s">
        <v>884</v>
      </c>
      <c r="B46" s="29" t="s">
        <v>885</v>
      </c>
      <c r="C46" s="29" t="s">
        <v>232</v>
      </c>
      <c r="D46" s="22" t="s">
        <v>80</v>
      </c>
      <c r="E46" s="29" t="s">
        <v>233</v>
      </c>
      <c r="F46" s="22" t="s">
        <v>234</v>
      </c>
      <c r="G46" s="16">
        <v>5416</v>
      </c>
    </row>
    <row r="47" spans="1:7">
      <c r="A47" s="29" t="s">
        <v>884</v>
      </c>
      <c r="B47" s="29" t="s">
        <v>885</v>
      </c>
      <c r="C47" s="29" t="s">
        <v>594</v>
      </c>
      <c r="D47" s="22" t="s">
        <v>137</v>
      </c>
      <c r="E47" s="29" t="s">
        <v>595</v>
      </c>
      <c r="F47" s="22" t="s">
        <v>596</v>
      </c>
      <c r="G47" s="16">
        <v>174</v>
      </c>
    </row>
    <row r="48" spans="1:7">
      <c r="A48" s="29" t="s">
        <v>884</v>
      </c>
      <c r="B48" s="29" t="s">
        <v>885</v>
      </c>
      <c r="C48" s="29" t="s">
        <v>597</v>
      </c>
      <c r="D48" s="22" t="s">
        <v>136</v>
      </c>
      <c r="E48" s="29" t="s">
        <v>598</v>
      </c>
      <c r="F48" s="22" t="s">
        <v>599</v>
      </c>
      <c r="G48" s="16">
        <v>92</v>
      </c>
    </row>
    <row r="49" spans="1:7">
      <c r="A49" s="29" t="s">
        <v>884</v>
      </c>
      <c r="B49" s="29" t="s">
        <v>885</v>
      </c>
      <c r="C49" s="29" t="s">
        <v>235</v>
      </c>
      <c r="D49" s="22" t="s">
        <v>84</v>
      </c>
      <c r="E49" s="29" t="s">
        <v>236</v>
      </c>
      <c r="F49" s="22" t="s">
        <v>237</v>
      </c>
      <c r="G49" s="16">
        <v>11064</v>
      </c>
    </row>
    <row r="50" spans="1:7">
      <c r="A50" s="29" t="s">
        <v>884</v>
      </c>
      <c r="B50" s="29" t="s">
        <v>885</v>
      </c>
      <c r="C50" s="29" t="s">
        <v>238</v>
      </c>
      <c r="D50" s="22" t="s">
        <v>82</v>
      </c>
      <c r="E50" s="29" t="s">
        <v>239</v>
      </c>
      <c r="F50" s="22" t="s">
        <v>240</v>
      </c>
      <c r="G50" s="16">
        <v>927</v>
      </c>
    </row>
    <row r="51" spans="1:7">
      <c r="A51" s="29" t="s">
        <v>884</v>
      </c>
      <c r="B51" s="29" t="s">
        <v>885</v>
      </c>
      <c r="C51" s="29" t="s">
        <v>238</v>
      </c>
      <c r="D51" s="22" t="s">
        <v>82</v>
      </c>
      <c r="E51" s="29" t="s">
        <v>241</v>
      </c>
      <c r="F51" s="22" t="s">
        <v>242</v>
      </c>
      <c r="G51" s="16">
        <v>4261</v>
      </c>
    </row>
    <row r="52" spans="1:7">
      <c r="A52" s="29" t="s">
        <v>884</v>
      </c>
      <c r="B52" s="29" t="s">
        <v>885</v>
      </c>
      <c r="C52" s="29" t="s">
        <v>243</v>
      </c>
      <c r="D52" s="22" t="s">
        <v>79</v>
      </c>
      <c r="E52" s="29" t="s">
        <v>600</v>
      </c>
      <c r="F52" s="22" t="s">
        <v>601</v>
      </c>
      <c r="G52" s="16">
        <v>3</v>
      </c>
    </row>
    <row r="53" spans="1:7">
      <c r="A53" s="29" t="s">
        <v>884</v>
      </c>
      <c r="B53" s="29" t="s">
        <v>885</v>
      </c>
      <c r="C53" s="29" t="s">
        <v>243</v>
      </c>
      <c r="D53" s="22" t="s">
        <v>79</v>
      </c>
      <c r="E53" s="29" t="s">
        <v>244</v>
      </c>
      <c r="F53" s="22" t="s">
        <v>245</v>
      </c>
      <c r="G53" s="16">
        <v>271</v>
      </c>
    </row>
    <row r="54" spans="1:7">
      <c r="A54" s="29" t="s">
        <v>884</v>
      </c>
      <c r="B54" s="29" t="s">
        <v>885</v>
      </c>
      <c r="C54" s="29" t="s">
        <v>246</v>
      </c>
      <c r="D54" s="22" t="s">
        <v>83</v>
      </c>
      <c r="E54" s="29" t="s">
        <v>247</v>
      </c>
      <c r="F54" s="22" t="s">
        <v>248</v>
      </c>
      <c r="G54" s="16">
        <v>3671</v>
      </c>
    </row>
    <row r="55" spans="1:7">
      <c r="A55" s="29" t="s">
        <v>884</v>
      </c>
      <c r="B55" s="29" t="s">
        <v>885</v>
      </c>
      <c r="C55" s="29" t="s">
        <v>249</v>
      </c>
      <c r="D55" s="22" t="s">
        <v>138</v>
      </c>
      <c r="E55" s="29" t="s">
        <v>250</v>
      </c>
      <c r="F55" s="22" t="s">
        <v>251</v>
      </c>
      <c r="G55" s="16">
        <v>270</v>
      </c>
    </row>
    <row r="56" spans="1:7">
      <c r="A56" s="29" t="s">
        <v>884</v>
      </c>
      <c r="B56" s="29" t="s">
        <v>885</v>
      </c>
      <c r="C56" s="29" t="s">
        <v>604</v>
      </c>
      <c r="D56" s="22" t="s">
        <v>22</v>
      </c>
      <c r="E56" s="29" t="s">
        <v>605</v>
      </c>
      <c r="F56" s="22" t="s">
        <v>606</v>
      </c>
      <c r="G56" s="16">
        <v>25</v>
      </c>
    </row>
    <row r="57" spans="1:7">
      <c r="A57" s="29" t="s">
        <v>884</v>
      </c>
      <c r="B57" s="29" t="s">
        <v>885</v>
      </c>
      <c r="C57" s="29" t="s">
        <v>252</v>
      </c>
      <c r="D57" s="22" t="s">
        <v>86</v>
      </c>
      <c r="E57" s="29" t="s">
        <v>253</v>
      </c>
      <c r="F57" s="22" t="s">
        <v>254</v>
      </c>
      <c r="G57" s="16">
        <v>579</v>
      </c>
    </row>
    <row r="58" spans="1:7">
      <c r="A58" s="29" t="s">
        <v>884</v>
      </c>
      <c r="B58" s="29" t="s">
        <v>885</v>
      </c>
      <c r="C58" s="29" t="s">
        <v>255</v>
      </c>
      <c r="D58" s="22" t="s">
        <v>109</v>
      </c>
      <c r="E58" s="29" t="s">
        <v>256</v>
      </c>
      <c r="F58" s="22" t="s">
        <v>257</v>
      </c>
      <c r="G58" s="16">
        <v>1524</v>
      </c>
    </row>
    <row r="59" spans="1:7">
      <c r="A59" s="29" t="s">
        <v>884</v>
      </c>
      <c r="B59" s="29" t="s">
        <v>885</v>
      </c>
      <c r="C59" s="29" t="s">
        <v>261</v>
      </c>
      <c r="D59" s="22" t="s">
        <v>30</v>
      </c>
      <c r="E59" s="29" t="s">
        <v>262</v>
      </c>
      <c r="F59" s="22" t="s">
        <v>263</v>
      </c>
      <c r="G59" s="16">
        <v>1</v>
      </c>
    </row>
    <row r="60" spans="1:7">
      <c r="A60" s="29" t="s">
        <v>884</v>
      </c>
      <c r="B60" s="29" t="s">
        <v>885</v>
      </c>
      <c r="C60" s="29" t="s">
        <v>613</v>
      </c>
      <c r="D60" s="22" t="s">
        <v>38</v>
      </c>
      <c r="E60" s="29" t="s">
        <v>614</v>
      </c>
      <c r="F60" s="22" t="s">
        <v>615</v>
      </c>
      <c r="G60" s="16">
        <v>1</v>
      </c>
    </row>
    <row r="61" spans="1:7">
      <c r="A61" s="29" t="s">
        <v>884</v>
      </c>
      <c r="B61" s="29" t="s">
        <v>885</v>
      </c>
      <c r="C61" s="29" t="s">
        <v>630</v>
      </c>
      <c r="D61" s="22" t="s">
        <v>28</v>
      </c>
      <c r="E61" s="29" t="s">
        <v>631</v>
      </c>
      <c r="F61" s="22" t="s">
        <v>632</v>
      </c>
      <c r="G61" s="16">
        <v>1</v>
      </c>
    </row>
    <row r="62" spans="1:7">
      <c r="A62" s="29" t="s">
        <v>884</v>
      </c>
      <c r="B62" s="29" t="s">
        <v>885</v>
      </c>
      <c r="C62" s="29" t="s">
        <v>636</v>
      </c>
      <c r="D62" s="22" t="s">
        <v>31</v>
      </c>
      <c r="E62" s="29" t="s">
        <v>637</v>
      </c>
      <c r="F62" s="22" t="s">
        <v>638</v>
      </c>
      <c r="G62" s="16">
        <v>1</v>
      </c>
    </row>
    <row r="63" spans="1:7">
      <c r="A63" s="29" t="s">
        <v>884</v>
      </c>
      <c r="B63" s="29" t="s">
        <v>885</v>
      </c>
      <c r="C63" s="29" t="s">
        <v>645</v>
      </c>
      <c r="D63" s="22" t="s">
        <v>33</v>
      </c>
      <c r="E63" s="29" t="s">
        <v>648</v>
      </c>
      <c r="F63" s="22" t="s">
        <v>649</v>
      </c>
      <c r="G63" s="16">
        <v>1</v>
      </c>
    </row>
    <row r="64" spans="1:7">
      <c r="A64" s="29" t="s">
        <v>884</v>
      </c>
      <c r="B64" s="29" t="s">
        <v>885</v>
      </c>
      <c r="C64" s="29" t="s">
        <v>645</v>
      </c>
      <c r="D64" s="22" t="s">
        <v>33</v>
      </c>
      <c r="E64" s="29" t="s">
        <v>650</v>
      </c>
      <c r="F64" s="22" t="s">
        <v>651</v>
      </c>
      <c r="G64" s="16">
        <v>1</v>
      </c>
    </row>
    <row r="65" spans="1:7">
      <c r="A65" s="29" t="s">
        <v>884</v>
      </c>
      <c r="B65" s="29" t="s">
        <v>885</v>
      </c>
      <c r="C65" s="29" t="s">
        <v>657</v>
      </c>
      <c r="D65" s="22" t="s">
        <v>57</v>
      </c>
      <c r="E65" s="29" t="s">
        <v>659</v>
      </c>
      <c r="F65" s="22" t="s">
        <v>660</v>
      </c>
      <c r="G65" s="16">
        <v>1</v>
      </c>
    </row>
    <row r="66" spans="1:7">
      <c r="A66" s="29" t="s">
        <v>884</v>
      </c>
      <c r="B66" s="29" t="s">
        <v>885</v>
      </c>
      <c r="C66" s="29" t="s">
        <v>661</v>
      </c>
      <c r="D66" s="22" t="s">
        <v>27</v>
      </c>
      <c r="E66" s="29" t="s">
        <v>662</v>
      </c>
      <c r="F66" s="22" t="s">
        <v>663</v>
      </c>
      <c r="G66" s="16">
        <v>1</v>
      </c>
    </row>
    <row r="67" spans="1:7">
      <c r="A67" s="29" t="s">
        <v>884</v>
      </c>
      <c r="B67" s="29" t="s">
        <v>885</v>
      </c>
      <c r="C67" s="29" t="s">
        <v>667</v>
      </c>
      <c r="D67" s="22" t="s">
        <v>40</v>
      </c>
      <c r="E67" s="29" t="s">
        <v>668</v>
      </c>
      <c r="F67" s="22" t="s">
        <v>669</v>
      </c>
      <c r="G67" s="16">
        <v>132</v>
      </c>
    </row>
    <row r="68" spans="1:7">
      <c r="A68" s="29" t="s">
        <v>884</v>
      </c>
      <c r="B68" s="29" t="s">
        <v>885</v>
      </c>
      <c r="C68" s="29" t="s">
        <v>264</v>
      </c>
      <c r="D68" s="22" t="s">
        <v>71</v>
      </c>
      <c r="E68" s="29" t="s">
        <v>265</v>
      </c>
      <c r="F68" s="22" t="s">
        <v>266</v>
      </c>
      <c r="G68" s="16">
        <v>177</v>
      </c>
    </row>
    <row r="69" spans="1:7">
      <c r="A69" s="29" t="s">
        <v>884</v>
      </c>
      <c r="B69" s="29" t="s">
        <v>885</v>
      </c>
      <c r="C69" s="29" t="s">
        <v>267</v>
      </c>
      <c r="D69" s="22" t="s">
        <v>116</v>
      </c>
      <c r="E69" s="29" t="s">
        <v>268</v>
      </c>
      <c r="F69" s="22" t="s">
        <v>269</v>
      </c>
      <c r="G69" s="16">
        <v>3639</v>
      </c>
    </row>
    <row r="70" spans="1:7">
      <c r="A70" s="29" t="s">
        <v>884</v>
      </c>
      <c r="B70" s="29" t="s">
        <v>885</v>
      </c>
      <c r="C70" s="29" t="s">
        <v>270</v>
      </c>
      <c r="D70" s="22" t="s">
        <v>25</v>
      </c>
      <c r="E70" s="29" t="s">
        <v>271</v>
      </c>
      <c r="F70" s="22" t="s">
        <v>272</v>
      </c>
      <c r="G70" s="16">
        <v>55</v>
      </c>
    </row>
    <row r="71" spans="1:7">
      <c r="A71" s="29" t="s">
        <v>884</v>
      </c>
      <c r="B71" s="29" t="s">
        <v>885</v>
      </c>
      <c r="C71" s="29" t="s">
        <v>270</v>
      </c>
      <c r="D71" s="22" t="s">
        <v>25</v>
      </c>
      <c r="E71" s="29" t="s">
        <v>273</v>
      </c>
      <c r="F71" s="22" t="s">
        <v>274</v>
      </c>
      <c r="G71" s="16">
        <v>1</v>
      </c>
    </row>
    <row r="72" spans="1:7">
      <c r="A72" s="29" t="s">
        <v>884</v>
      </c>
      <c r="B72" s="29" t="s">
        <v>885</v>
      </c>
      <c r="C72" s="29" t="s">
        <v>275</v>
      </c>
      <c r="D72" s="22" t="s">
        <v>127</v>
      </c>
      <c r="E72" s="29" t="s">
        <v>276</v>
      </c>
      <c r="F72" s="22" t="s">
        <v>277</v>
      </c>
      <c r="G72" s="16">
        <v>950</v>
      </c>
    </row>
    <row r="73" spans="1:7">
      <c r="A73" s="29" t="s">
        <v>884</v>
      </c>
      <c r="B73" s="29" t="s">
        <v>885</v>
      </c>
      <c r="C73" s="29" t="s">
        <v>275</v>
      </c>
      <c r="D73" s="22" t="s">
        <v>127</v>
      </c>
      <c r="E73" s="29" t="s">
        <v>278</v>
      </c>
      <c r="F73" s="22" t="s">
        <v>279</v>
      </c>
      <c r="G73" s="16">
        <v>1541</v>
      </c>
    </row>
    <row r="74" spans="1:7">
      <c r="A74" s="29" t="s">
        <v>884</v>
      </c>
      <c r="B74" s="29" t="s">
        <v>885</v>
      </c>
      <c r="C74" s="29" t="s">
        <v>280</v>
      </c>
      <c r="D74" s="22" t="s">
        <v>23</v>
      </c>
      <c r="E74" s="29" t="s">
        <v>676</v>
      </c>
      <c r="F74" s="22" t="s">
        <v>677</v>
      </c>
      <c r="G74" s="16">
        <v>1</v>
      </c>
    </row>
    <row r="75" spans="1:7">
      <c r="A75" s="29" t="s">
        <v>884</v>
      </c>
      <c r="B75" s="29" t="s">
        <v>885</v>
      </c>
      <c r="C75" s="29" t="s">
        <v>280</v>
      </c>
      <c r="D75" s="22" t="s">
        <v>23</v>
      </c>
      <c r="E75" s="29" t="s">
        <v>684</v>
      </c>
      <c r="F75" s="22" t="s">
        <v>685</v>
      </c>
      <c r="G75" s="16">
        <v>4</v>
      </c>
    </row>
    <row r="76" spans="1:7">
      <c r="A76" s="29" t="s">
        <v>884</v>
      </c>
      <c r="B76" s="29" t="s">
        <v>885</v>
      </c>
      <c r="C76" s="29" t="s">
        <v>280</v>
      </c>
      <c r="D76" s="22" t="s">
        <v>23</v>
      </c>
      <c r="E76" s="29" t="s">
        <v>686</v>
      </c>
      <c r="F76" s="22" t="s">
        <v>687</v>
      </c>
      <c r="G76" s="16">
        <v>1</v>
      </c>
    </row>
    <row r="77" spans="1:7">
      <c r="A77" s="29" t="s">
        <v>884</v>
      </c>
      <c r="B77" s="29" t="s">
        <v>885</v>
      </c>
      <c r="C77" s="29" t="s">
        <v>280</v>
      </c>
      <c r="D77" s="22" t="s">
        <v>23</v>
      </c>
      <c r="E77" s="29" t="s">
        <v>690</v>
      </c>
      <c r="F77" s="22" t="s">
        <v>691</v>
      </c>
      <c r="G77" s="16">
        <v>1</v>
      </c>
    </row>
    <row r="78" spans="1:7">
      <c r="A78" s="29" t="s">
        <v>884</v>
      </c>
      <c r="B78" s="29" t="s">
        <v>885</v>
      </c>
      <c r="C78" s="29" t="s">
        <v>692</v>
      </c>
      <c r="D78" s="22" t="s">
        <v>122</v>
      </c>
      <c r="E78" s="29" t="s">
        <v>693</v>
      </c>
      <c r="F78" s="22" t="s">
        <v>694</v>
      </c>
      <c r="G78" s="16">
        <v>15</v>
      </c>
    </row>
    <row r="79" spans="1:7">
      <c r="A79" s="29" t="s">
        <v>884</v>
      </c>
      <c r="B79" s="29" t="s">
        <v>885</v>
      </c>
      <c r="C79" s="29" t="s">
        <v>692</v>
      </c>
      <c r="D79" s="22" t="s">
        <v>122</v>
      </c>
      <c r="E79" s="29" t="s">
        <v>695</v>
      </c>
      <c r="F79" s="22" t="s">
        <v>696</v>
      </c>
      <c r="G79" s="16">
        <v>34</v>
      </c>
    </row>
    <row r="80" spans="1:7">
      <c r="A80" s="29" t="s">
        <v>884</v>
      </c>
      <c r="B80" s="29" t="s">
        <v>885</v>
      </c>
      <c r="C80" s="29" t="s">
        <v>697</v>
      </c>
      <c r="D80" s="22" t="s">
        <v>87</v>
      </c>
      <c r="E80" s="29" t="s">
        <v>706</v>
      </c>
      <c r="F80" s="22" t="s">
        <v>707</v>
      </c>
      <c r="G80" s="16">
        <v>10</v>
      </c>
    </row>
    <row r="81" spans="1:7">
      <c r="A81" s="29" t="s">
        <v>884</v>
      </c>
      <c r="B81" s="29" t="s">
        <v>885</v>
      </c>
      <c r="C81" s="29" t="s">
        <v>697</v>
      </c>
      <c r="D81" s="22" t="s">
        <v>87</v>
      </c>
      <c r="E81" s="29" t="s">
        <v>708</v>
      </c>
      <c r="F81" s="22" t="s">
        <v>709</v>
      </c>
      <c r="G81" s="16">
        <v>1</v>
      </c>
    </row>
    <row r="82" spans="1:7">
      <c r="A82" s="29" t="s">
        <v>884</v>
      </c>
      <c r="B82" s="29" t="s">
        <v>885</v>
      </c>
      <c r="C82" s="29" t="s">
        <v>712</v>
      </c>
      <c r="D82" s="22" t="s">
        <v>70</v>
      </c>
      <c r="E82" s="29" t="s">
        <v>713</v>
      </c>
      <c r="F82" s="22" t="s">
        <v>70</v>
      </c>
      <c r="G82" s="16">
        <v>3</v>
      </c>
    </row>
    <row r="83" spans="1:7">
      <c r="A83" s="29" t="s">
        <v>884</v>
      </c>
      <c r="B83" s="29" t="s">
        <v>885</v>
      </c>
      <c r="C83" s="29" t="s">
        <v>714</v>
      </c>
      <c r="D83" s="22" t="s">
        <v>77</v>
      </c>
      <c r="E83" s="29" t="s">
        <v>715</v>
      </c>
      <c r="F83" s="22" t="s">
        <v>716</v>
      </c>
      <c r="G83" s="16">
        <v>5</v>
      </c>
    </row>
    <row r="84" spans="1:7">
      <c r="A84" s="29" t="s">
        <v>884</v>
      </c>
      <c r="B84" s="29" t="s">
        <v>885</v>
      </c>
      <c r="C84" s="29" t="s">
        <v>717</v>
      </c>
      <c r="D84" s="22" t="s">
        <v>24</v>
      </c>
      <c r="E84" s="29" t="s">
        <v>718</v>
      </c>
      <c r="F84" s="22" t="s">
        <v>719</v>
      </c>
      <c r="G84" s="16">
        <v>5</v>
      </c>
    </row>
    <row r="85" spans="1:7">
      <c r="A85" s="29" t="s">
        <v>884</v>
      </c>
      <c r="B85" s="29" t="s">
        <v>885</v>
      </c>
      <c r="C85" s="29" t="s">
        <v>720</v>
      </c>
      <c r="D85" s="22" t="s">
        <v>133</v>
      </c>
      <c r="E85" s="29" t="s">
        <v>721</v>
      </c>
      <c r="F85" s="22" t="s">
        <v>722</v>
      </c>
      <c r="G85" s="16">
        <v>6</v>
      </c>
    </row>
    <row r="86" spans="1:7">
      <c r="A86" s="29" t="s">
        <v>884</v>
      </c>
      <c r="B86" s="29" t="s">
        <v>885</v>
      </c>
      <c r="C86" s="29" t="s">
        <v>723</v>
      </c>
      <c r="D86" s="22" t="s">
        <v>139</v>
      </c>
      <c r="E86" s="29" t="s">
        <v>724</v>
      </c>
      <c r="F86" s="22" t="s">
        <v>139</v>
      </c>
      <c r="G86" s="16">
        <v>23</v>
      </c>
    </row>
    <row r="87" spans="1:7">
      <c r="A87" s="29" t="s">
        <v>884</v>
      </c>
      <c r="B87" s="29" t="s">
        <v>885</v>
      </c>
      <c r="C87" s="29" t="s">
        <v>283</v>
      </c>
      <c r="D87" s="22" t="s">
        <v>130</v>
      </c>
      <c r="E87" s="29" t="s">
        <v>284</v>
      </c>
      <c r="F87" s="22" t="s">
        <v>130</v>
      </c>
      <c r="G87" s="16">
        <v>492</v>
      </c>
    </row>
    <row r="88" spans="1:7">
      <c r="A88" s="29" t="s">
        <v>884</v>
      </c>
      <c r="B88" s="29" t="s">
        <v>885</v>
      </c>
      <c r="C88" s="29" t="s">
        <v>283</v>
      </c>
      <c r="D88" s="22" t="s">
        <v>130</v>
      </c>
      <c r="E88" s="29" t="s">
        <v>725</v>
      </c>
      <c r="F88" s="22" t="s">
        <v>726</v>
      </c>
      <c r="G88" s="16">
        <v>4</v>
      </c>
    </row>
    <row r="89" spans="1:7">
      <c r="A89" s="29" t="s">
        <v>884</v>
      </c>
      <c r="B89" s="29" t="s">
        <v>885</v>
      </c>
      <c r="C89" s="29" t="s">
        <v>287</v>
      </c>
      <c r="D89" s="22" t="s">
        <v>8</v>
      </c>
      <c r="E89" s="29" t="s">
        <v>288</v>
      </c>
      <c r="F89" s="22" t="s">
        <v>8</v>
      </c>
      <c r="G89" s="16">
        <v>1642</v>
      </c>
    </row>
    <row r="90" spans="1:7">
      <c r="A90" s="29" t="s">
        <v>884</v>
      </c>
      <c r="B90" s="29" t="s">
        <v>885</v>
      </c>
      <c r="C90" s="29" t="s">
        <v>287</v>
      </c>
      <c r="D90" s="22" t="s">
        <v>8</v>
      </c>
      <c r="E90" s="29" t="s">
        <v>727</v>
      </c>
      <c r="F90" s="22" t="s">
        <v>728</v>
      </c>
      <c r="G90" s="16">
        <v>129</v>
      </c>
    </row>
    <row r="91" spans="1:7">
      <c r="A91" s="29" t="s">
        <v>884</v>
      </c>
      <c r="B91" s="29" t="s">
        <v>885</v>
      </c>
      <c r="C91" s="29" t="s">
        <v>289</v>
      </c>
      <c r="D91" s="22" t="s">
        <v>105</v>
      </c>
      <c r="E91" s="29" t="s">
        <v>290</v>
      </c>
      <c r="F91" s="22" t="s">
        <v>291</v>
      </c>
      <c r="G91" s="16">
        <v>578</v>
      </c>
    </row>
    <row r="92" spans="1:7">
      <c r="A92" s="29" t="s">
        <v>884</v>
      </c>
      <c r="B92" s="29" t="s">
        <v>885</v>
      </c>
      <c r="C92" s="29" t="s">
        <v>292</v>
      </c>
      <c r="D92" s="22" t="s">
        <v>106</v>
      </c>
      <c r="E92" s="29" t="s">
        <v>293</v>
      </c>
      <c r="F92" s="22" t="s">
        <v>106</v>
      </c>
      <c r="G92" s="16">
        <v>126</v>
      </c>
    </row>
    <row r="93" spans="1:7">
      <c r="A93" s="29" t="s">
        <v>884</v>
      </c>
      <c r="B93" s="29" t="s">
        <v>885</v>
      </c>
      <c r="C93" s="29" t="s">
        <v>729</v>
      </c>
      <c r="D93" s="22" t="s">
        <v>11</v>
      </c>
      <c r="E93" s="29" t="s">
        <v>730</v>
      </c>
      <c r="F93" s="22" t="s">
        <v>11</v>
      </c>
      <c r="G93" s="16">
        <v>95</v>
      </c>
    </row>
    <row r="94" spans="1:7">
      <c r="A94" s="29" t="s">
        <v>884</v>
      </c>
      <c r="B94" s="29" t="s">
        <v>885</v>
      </c>
      <c r="C94" s="29" t="s">
        <v>294</v>
      </c>
      <c r="D94" s="22" t="s">
        <v>19</v>
      </c>
      <c r="E94" s="29" t="s">
        <v>295</v>
      </c>
      <c r="F94" s="22" t="s">
        <v>296</v>
      </c>
      <c r="G94" s="16">
        <v>8</v>
      </c>
    </row>
    <row r="95" spans="1:7">
      <c r="A95" s="29" t="s">
        <v>884</v>
      </c>
      <c r="B95" s="29" t="s">
        <v>885</v>
      </c>
      <c r="C95" s="29" t="s">
        <v>297</v>
      </c>
      <c r="D95" s="22" t="s">
        <v>21</v>
      </c>
      <c r="E95" s="29" t="s">
        <v>298</v>
      </c>
      <c r="F95" s="22" t="s">
        <v>299</v>
      </c>
      <c r="G95" s="16">
        <v>195</v>
      </c>
    </row>
    <row r="96" spans="1:7">
      <c r="A96" s="29" t="s">
        <v>884</v>
      </c>
      <c r="B96" s="29" t="s">
        <v>885</v>
      </c>
      <c r="C96" s="29" t="s">
        <v>300</v>
      </c>
      <c r="D96" s="22" t="s">
        <v>44</v>
      </c>
      <c r="E96" s="29" t="s">
        <v>301</v>
      </c>
      <c r="F96" s="22" t="s">
        <v>302</v>
      </c>
      <c r="G96" s="16">
        <v>95</v>
      </c>
    </row>
    <row r="97" spans="1:7">
      <c r="A97" s="29" t="s">
        <v>884</v>
      </c>
      <c r="B97" s="29" t="s">
        <v>885</v>
      </c>
      <c r="C97" s="29" t="s">
        <v>303</v>
      </c>
      <c r="D97" s="22" t="s">
        <v>76</v>
      </c>
      <c r="E97" s="29" t="s">
        <v>304</v>
      </c>
      <c r="F97" s="22" t="s">
        <v>76</v>
      </c>
      <c r="G97" s="16">
        <v>383</v>
      </c>
    </row>
    <row r="98" spans="1:7">
      <c r="A98" s="29" t="s">
        <v>884</v>
      </c>
      <c r="B98" s="29" t="s">
        <v>885</v>
      </c>
      <c r="C98" s="29" t="s">
        <v>305</v>
      </c>
      <c r="D98" s="22" t="s">
        <v>89</v>
      </c>
      <c r="E98" s="29" t="s">
        <v>306</v>
      </c>
      <c r="F98" s="22" t="s">
        <v>89</v>
      </c>
      <c r="G98" s="16">
        <v>930</v>
      </c>
    </row>
    <row r="99" spans="1:7">
      <c r="A99" s="29" t="s">
        <v>884</v>
      </c>
      <c r="B99" s="29" t="s">
        <v>885</v>
      </c>
      <c r="C99" s="29" t="s">
        <v>307</v>
      </c>
      <c r="D99" s="22" t="s">
        <v>92</v>
      </c>
      <c r="E99" s="29" t="s">
        <v>308</v>
      </c>
      <c r="F99" s="22" t="s">
        <v>309</v>
      </c>
      <c r="G99" s="16">
        <v>2564</v>
      </c>
    </row>
    <row r="100" spans="1:7">
      <c r="A100" s="29" t="s">
        <v>884</v>
      </c>
      <c r="B100" s="29" t="s">
        <v>885</v>
      </c>
      <c r="C100" s="29" t="s">
        <v>731</v>
      </c>
      <c r="D100" s="22" t="s">
        <v>94</v>
      </c>
      <c r="E100" s="29" t="s">
        <v>732</v>
      </c>
      <c r="F100" s="22" t="s">
        <v>94</v>
      </c>
      <c r="G100" s="16">
        <v>147</v>
      </c>
    </row>
    <row r="101" spans="1:7">
      <c r="A101" s="29" t="s">
        <v>884</v>
      </c>
      <c r="B101" s="29" t="s">
        <v>885</v>
      </c>
      <c r="C101" s="29" t="s">
        <v>310</v>
      </c>
      <c r="D101" s="22" t="s">
        <v>98</v>
      </c>
      <c r="E101" s="29" t="s">
        <v>311</v>
      </c>
      <c r="F101" s="22" t="s">
        <v>312</v>
      </c>
      <c r="G101" s="16">
        <v>51</v>
      </c>
    </row>
    <row r="102" spans="1:7">
      <c r="A102" s="29" t="s">
        <v>884</v>
      </c>
      <c r="B102" s="29" t="s">
        <v>885</v>
      </c>
      <c r="C102" s="29" t="s">
        <v>733</v>
      </c>
      <c r="D102" s="22" t="s">
        <v>103</v>
      </c>
      <c r="E102" s="29" t="s">
        <v>734</v>
      </c>
      <c r="F102" s="22" t="s">
        <v>103</v>
      </c>
      <c r="G102" s="16">
        <v>22</v>
      </c>
    </row>
    <row r="103" spans="1:7">
      <c r="A103" s="29" t="s">
        <v>884</v>
      </c>
      <c r="B103" s="29" t="s">
        <v>885</v>
      </c>
      <c r="C103" s="29" t="s">
        <v>313</v>
      </c>
      <c r="D103" s="22" t="s">
        <v>104</v>
      </c>
      <c r="E103" s="29" t="s">
        <v>314</v>
      </c>
      <c r="F103" s="22" t="s">
        <v>315</v>
      </c>
      <c r="G103" s="16">
        <v>188</v>
      </c>
    </row>
    <row r="104" spans="1:7">
      <c r="A104" s="29" t="s">
        <v>884</v>
      </c>
      <c r="B104" s="29" t="s">
        <v>885</v>
      </c>
      <c r="C104" s="29" t="s">
        <v>316</v>
      </c>
      <c r="D104" s="22" t="s">
        <v>129</v>
      </c>
      <c r="E104" s="29" t="s">
        <v>317</v>
      </c>
      <c r="F104" s="22" t="s">
        <v>318</v>
      </c>
      <c r="G104" s="16">
        <v>130</v>
      </c>
    </row>
    <row r="105" spans="1:7">
      <c r="A105" s="29" t="s">
        <v>884</v>
      </c>
      <c r="B105" s="29" t="s">
        <v>885</v>
      </c>
      <c r="C105" s="29" t="s">
        <v>735</v>
      </c>
      <c r="D105" s="22" t="s">
        <v>113</v>
      </c>
      <c r="E105" s="29" t="s">
        <v>736</v>
      </c>
      <c r="F105" s="22" t="s">
        <v>113</v>
      </c>
      <c r="G105" s="16">
        <v>32</v>
      </c>
    </row>
    <row r="106" spans="1:7">
      <c r="A106" s="29" t="s">
        <v>884</v>
      </c>
      <c r="B106" s="29" t="s">
        <v>885</v>
      </c>
      <c r="C106" s="29" t="s">
        <v>319</v>
      </c>
      <c r="D106" s="22" t="s">
        <v>121</v>
      </c>
      <c r="E106" s="29" t="s">
        <v>320</v>
      </c>
      <c r="F106" s="22" t="s">
        <v>121</v>
      </c>
      <c r="G106" s="16">
        <v>171</v>
      </c>
    </row>
    <row r="107" spans="1:7">
      <c r="A107" s="29" t="s">
        <v>884</v>
      </c>
      <c r="B107" s="29" t="s">
        <v>885</v>
      </c>
      <c r="C107" s="29" t="s">
        <v>737</v>
      </c>
      <c r="D107" s="22" t="s">
        <v>128</v>
      </c>
      <c r="E107" s="29" t="s">
        <v>738</v>
      </c>
      <c r="F107" s="22" t="s">
        <v>128</v>
      </c>
      <c r="G107" s="16">
        <v>19</v>
      </c>
    </row>
    <row r="108" spans="1:7">
      <c r="A108" s="29" t="s">
        <v>884</v>
      </c>
      <c r="B108" s="29" t="s">
        <v>885</v>
      </c>
      <c r="C108" s="29" t="s">
        <v>739</v>
      </c>
      <c r="D108" s="22" t="s">
        <v>61</v>
      </c>
      <c r="E108" s="29" t="s">
        <v>740</v>
      </c>
      <c r="F108" s="22" t="s">
        <v>61</v>
      </c>
      <c r="G108" s="16">
        <v>3</v>
      </c>
    </row>
    <row r="109" spans="1:7">
      <c r="A109" s="29" t="s">
        <v>884</v>
      </c>
      <c r="B109" s="29" t="s">
        <v>885</v>
      </c>
      <c r="C109" s="29" t="s">
        <v>321</v>
      </c>
      <c r="D109" s="22" t="s">
        <v>144</v>
      </c>
      <c r="E109" s="29" t="s">
        <v>322</v>
      </c>
      <c r="F109" s="22" t="s">
        <v>144</v>
      </c>
      <c r="G109" s="16">
        <v>384</v>
      </c>
    </row>
    <row r="110" spans="1:7">
      <c r="A110" s="29" t="s">
        <v>884</v>
      </c>
      <c r="B110" s="29" t="s">
        <v>885</v>
      </c>
      <c r="C110" s="29" t="s">
        <v>323</v>
      </c>
      <c r="D110" s="22" t="s">
        <v>10</v>
      </c>
      <c r="E110" s="29" t="s">
        <v>324</v>
      </c>
      <c r="F110" s="22" t="s">
        <v>10</v>
      </c>
      <c r="G110" s="16">
        <v>497</v>
      </c>
    </row>
    <row r="111" spans="1:7">
      <c r="A111" s="29" t="s">
        <v>884</v>
      </c>
      <c r="B111" s="29" t="s">
        <v>885</v>
      </c>
      <c r="C111" s="29" t="s">
        <v>325</v>
      </c>
      <c r="D111" s="22" t="s">
        <v>12</v>
      </c>
      <c r="E111" s="29" t="s">
        <v>326</v>
      </c>
      <c r="F111" s="22" t="s">
        <v>327</v>
      </c>
      <c r="G111" s="16">
        <v>670</v>
      </c>
    </row>
    <row r="112" spans="1:7">
      <c r="A112" s="29" t="s">
        <v>884</v>
      </c>
      <c r="B112" s="29" t="s">
        <v>885</v>
      </c>
      <c r="C112" s="29" t="s">
        <v>325</v>
      </c>
      <c r="D112" s="22" t="s">
        <v>12</v>
      </c>
      <c r="E112" s="29" t="s">
        <v>741</v>
      </c>
      <c r="F112" s="22" t="s">
        <v>742</v>
      </c>
      <c r="G112" s="16">
        <v>149</v>
      </c>
    </row>
    <row r="113" spans="1:7">
      <c r="A113" s="29" t="s">
        <v>884</v>
      </c>
      <c r="B113" s="29" t="s">
        <v>885</v>
      </c>
      <c r="C113" s="29" t="s">
        <v>328</v>
      </c>
      <c r="D113" s="22" t="s">
        <v>13</v>
      </c>
      <c r="E113" s="29" t="s">
        <v>329</v>
      </c>
      <c r="F113" s="22" t="s">
        <v>330</v>
      </c>
      <c r="G113" s="16">
        <v>1765</v>
      </c>
    </row>
    <row r="114" spans="1:7">
      <c r="A114" s="29" t="s">
        <v>884</v>
      </c>
      <c r="B114" s="29" t="s">
        <v>885</v>
      </c>
      <c r="C114" s="29" t="s">
        <v>328</v>
      </c>
      <c r="D114" s="22" t="s">
        <v>13</v>
      </c>
      <c r="E114" s="29" t="s">
        <v>331</v>
      </c>
      <c r="F114" s="22" t="s">
        <v>332</v>
      </c>
      <c r="G114" s="16">
        <v>623</v>
      </c>
    </row>
    <row r="115" spans="1:7">
      <c r="A115" s="29" t="s">
        <v>884</v>
      </c>
      <c r="B115" s="29" t="s">
        <v>885</v>
      </c>
      <c r="C115" s="29" t="s">
        <v>328</v>
      </c>
      <c r="D115" s="22" t="s">
        <v>13</v>
      </c>
      <c r="E115" s="29" t="s">
        <v>333</v>
      </c>
      <c r="F115" s="22" t="s">
        <v>334</v>
      </c>
      <c r="G115" s="16">
        <v>31</v>
      </c>
    </row>
    <row r="116" spans="1:7">
      <c r="A116" s="29" t="s">
        <v>884</v>
      </c>
      <c r="B116" s="29" t="s">
        <v>885</v>
      </c>
      <c r="C116" s="29" t="s">
        <v>328</v>
      </c>
      <c r="D116" s="22" t="s">
        <v>13</v>
      </c>
      <c r="E116" s="29" t="s">
        <v>335</v>
      </c>
      <c r="F116" s="22" t="s">
        <v>336</v>
      </c>
      <c r="G116" s="16">
        <v>177</v>
      </c>
    </row>
    <row r="117" spans="1:7">
      <c r="A117" s="29" t="s">
        <v>884</v>
      </c>
      <c r="B117" s="29" t="s">
        <v>885</v>
      </c>
      <c r="C117" s="29" t="s">
        <v>328</v>
      </c>
      <c r="D117" s="22" t="s">
        <v>13</v>
      </c>
      <c r="E117" s="29" t="s">
        <v>743</v>
      </c>
      <c r="F117" s="22" t="s">
        <v>744</v>
      </c>
      <c r="G117" s="16">
        <v>13</v>
      </c>
    </row>
    <row r="118" spans="1:7">
      <c r="A118" s="29" t="s">
        <v>884</v>
      </c>
      <c r="B118" s="29" t="s">
        <v>885</v>
      </c>
      <c r="C118" s="29" t="s">
        <v>337</v>
      </c>
      <c r="D118" s="22" t="s">
        <v>20</v>
      </c>
      <c r="E118" s="29" t="s">
        <v>338</v>
      </c>
      <c r="F118" s="22" t="s">
        <v>339</v>
      </c>
      <c r="G118" s="16">
        <v>530</v>
      </c>
    </row>
    <row r="119" spans="1:7">
      <c r="A119" s="29" t="s">
        <v>884</v>
      </c>
      <c r="B119" s="29" t="s">
        <v>885</v>
      </c>
      <c r="C119" s="29" t="s">
        <v>337</v>
      </c>
      <c r="D119" s="22" t="s">
        <v>20</v>
      </c>
      <c r="E119" s="29" t="s">
        <v>745</v>
      </c>
      <c r="F119" s="22" t="s">
        <v>746</v>
      </c>
      <c r="G119" s="16">
        <v>13</v>
      </c>
    </row>
    <row r="120" spans="1:7">
      <c r="A120" s="29" t="s">
        <v>884</v>
      </c>
      <c r="B120" s="29" t="s">
        <v>885</v>
      </c>
      <c r="C120" s="29" t="s">
        <v>337</v>
      </c>
      <c r="D120" s="22" t="s">
        <v>20</v>
      </c>
      <c r="E120" s="29" t="s">
        <v>340</v>
      </c>
      <c r="F120" s="22" t="s">
        <v>341</v>
      </c>
      <c r="G120" s="16">
        <v>186</v>
      </c>
    </row>
    <row r="121" spans="1:7">
      <c r="A121" s="29" t="s">
        <v>884</v>
      </c>
      <c r="B121" s="29" t="s">
        <v>885</v>
      </c>
      <c r="C121" s="29" t="s">
        <v>342</v>
      </c>
      <c r="D121" s="22" t="s">
        <v>95</v>
      </c>
      <c r="E121" s="29" t="s">
        <v>343</v>
      </c>
      <c r="F121" s="22" t="s">
        <v>344</v>
      </c>
      <c r="G121" s="16">
        <v>1041</v>
      </c>
    </row>
    <row r="122" spans="1:7">
      <c r="A122" s="29" t="s">
        <v>884</v>
      </c>
      <c r="B122" s="29" t="s">
        <v>885</v>
      </c>
      <c r="C122" s="29" t="s">
        <v>345</v>
      </c>
      <c r="D122" s="22" t="s">
        <v>110</v>
      </c>
      <c r="E122" s="29" t="s">
        <v>346</v>
      </c>
      <c r="F122" s="22" t="s">
        <v>347</v>
      </c>
      <c r="G122" s="16">
        <v>609</v>
      </c>
    </row>
    <row r="123" spans="1:7">
      <c r="A123" s="29" t="s">
        <v>884</v>
      </c>
      <c r="B123" s="29" t="s">
        <v>885</v>
      </c>
      <c r="C123" s="29" t="s">
        <v>348</v>
      </c>
      <c r="D123" s="22" t="s">
        <v>112</v>
      </c>
      <c r="E123" s="29" t="s">
        <v>349</v>
      </c>
      <c r="F123" s="22" t="s">
        <v>350</v>
      </c>
      <c r="G123" s="16">
        <v>2927</v>
      </c>
    </row>
    <row r="124" spans="1:7">
      <c r="A124" s="29" t="s">
        <v>884</v>
      </c>
      <c r="B124" s="29" t="s">
        <v>885</v>
      </c>
      <c r="C124" s="29" t="s">
        <v>351</v>
      </c>
      <c r="D124" s="22" t="s">
        <v>123</v>
      </c>
      <c r="E124" s="29" t="s">
        <v>352</v>
      </c>
      <c r="F124" s="22" t="s">
        <v>353</v>
      </c>
      <c r="G124" s="16">
        <v>8670</v>
      </c>
    </row>
    <row r="125" spans="1:7">
      <c r="A125" s="29" t="s">
        <v>884</v>
      </c>
      <c r="B125" s="29" t="s">
        <v>885</v>
      </c>
      <c r="C125" s="29" t="s">
        <v>351</v>
      </c>
      <c r="D125" s="22" t="s">
        <v>123</v>
      </c>
      <c r="E125" s="29" t="s">
        <v>747</v>
      </c>
      <c r="F125" s="22" t="s">
        <v>748</v>
      </c>
      <c r="G125" s="16">
        <v>324</v>
      </c>
    </row>
    <row r="126" spans="1:7">
      <c r="A126" s="29" t="s">
        <v>884</v>
      </c>
      <c r="B126" s="29" t="s">
        <v>885</v>
      </c>
      <c r="C126" s="29" t="s">
        <v>351</v>
      </c>
      <c r="D126" s="22" t="s">
        <v>123</v>
      </c>
      <c r="E126" s="29" t="s">
        <v>751</v>
      </c>
      <c r="F126" s="22" t="s">
        <v>752</v>
      </c>
      <c r="G126" s="16">
        <v>81</v>
      </c>
    </row>
    <row r="127" spans="1:7">
      <c r="A127" s="29" t="s">
        <v>884</v>
      </c>
      <c r="B127" s="29" t="s">
        <v>885</v>
      </c>
      <c r="C127" s="29" t="s">
        <v>351</v>
      </c>
      <c r="D127" s="22" t="s">
        <v>123</v>
      </c>
      <c r="E127" s="29" t="s">
        <v>753</v>
      </c>
      <c r="F127" s="22" t="s">
        <v>754</v>
      </c>
      <c r="G127" s="16">
        <v>244</v>
      </c>
    </row>
    <row r="128" spans="1:7">
      <c r="A128" s="29" t="s">
        <v>884</v>
      </c>
      <c r="B128" s="29" t="s">
        <v>885</v>
      </c>
      <c r="C128" s="29" t="s">
        <v>351</v>
      </c>
      <c r="D128" s="22" t="s">
        <v>123</v>
      </c>
      <c r="E128" s="29" t="s">
        <v>354</v>
      </c>
      <c r="F128" s="22" t="s">
        <v>355</v>
      </c>
      <c r="G128" s="16">
        <v>142</v>
      </c>
    </row>
    <row r="129" spans="1:7">
      <c r="A129" s="29" t="s">
        <v>884</v>
      </c>
      <c r="B129" s="29" t="s">
        <v>885</v>
      </c>
      <c r="C129" s="29" t="s">
        <v>351</v>
      </c>
      <c r="D129" s="22" t="s">
        <v>123</v>
      </c>
      <c r="E129" s="29" t="s">
        <v>356</v>
      </c>
      <c r="F129" s="22" t="s">
        <v>357</v>
      </c>
      <c r="G129" s="16">
        <v>11</v>
      </c>
    </row>
    <row r="130" spans="1:7">
      <c r="A130" s="29" t="s">
        <v>884</v>
      </c>
      <c r="B130" s="29" t="s">
        <v>885</v>
      </c>
      <c r="C130" s="29" t="s">
        <v>351</v>
      </c>
      <c r="D130" s="22" t="s">
        <v>123</v>
      </c>
      <c r="E130" s="29" t="s">
        <v>757</v>
      </c>
      <c r="F130" s="22" t="s">
        <v>758</v>
      </c>
      <c r="G130" s="16">
        <v>46</v>
      </c>
    </row>
    <row r="131" spans="1:7">
      <c r="A131" s="29" t="s">
        <v>884</v>
      </c>
      <c r="B131" s="29" t="s">
        <v>885</v>
      </c>
      <c r="C131" s="29" t="s">
        <v>351</v>
      </c>
      <c r="D131" s="22" t="s">
        <v>123</v>
      </c>
      <c r="E131" s="29" t="s">
        <v>759</v>
      </c>
      <c r="F131" s="22" t="s">
        <v>760</v>
      </c>
      <c r="G131" s="16">
        <v>127</v>
      </c>
    </row>
    <row r="132" spans="1:7">
      <c r="A132" s="29" t="s">
        <v>884</v>
      </c>
      <c r="B132" s="29" t="s">
        <v>885</v>
      </c>
      <c r="C132" s="29" t="s">
        <v>351</v>
      </c>
      <c r="D132" s="22" t="s">
        <v>123</v>
      </c>
      <c r="E132" s="29" t="s">
        <v>761</v>
      </c>
      <c r="F132" s="22" t="s">
        <v>762</v>
      </c>
      <c r="G132" s="16">
        <v>16</v>
      </c>
    </row>
    <row r="133" spans="1:7">
      <c r="A133" s="29" t="s">
        <v>884</v>
      </c>
      <c r="B133" s="29" t="s">
        <v>885</v>
      </c>
      <c r="C133" s="29" t="s">
        <v>351</v>
      </c>
      <c r="D133" s="22" t="s">
        <v>123</v>
      </c>
      <c r="E133" s="29" t="s">
        <v>763</v>
      </c>
      <c r="F133" s="22" t="s">
        <v>764</v>
      </c>
      <c r="G133" s="16">
        <v>50</v>
      </c>
    </row>
    <row r="134" spans="1:7">
      <c r="A134" s="29" t="s">
        <v>884</v>
      </c>
      <c r="B134" s="29" t="s">
        <v>885</v>
      </c>
      <c r="C134" s="29" t="s">
        <v>351</v>
      </c>
      <c r="D134" s="22" t="s">
        <v>123</v>
      </c>
      <c r="E134" s="29" t="s">
        <v>358</v>
      </c>
      <c r="F134" s="22" t="s">
        <v>359</v>
      </c>
      <c r="G134" s="16">
        <v>116</v>
      </c>
    </row>
    <row r="135" spans="1:7">
      <c r="A135" s="29" t="s">
        <v>884</v>
      </c>
      <c r="B135" s="29" t="s">
        <v>885</v>
      </c>
      <c r="C135" s="29" t="s">
        <v>351</v>
      </c>
      <c r="D135" s="22" t="s">
        <v>123</v>
      </c>
      <c r="E135" s="29" t="s">
        <v>765</v>
      </c>
      <c r="F135" s="22" t="s">
        <v>766</v>
      </c>
      <c r="G135" s="16">
        <v>1</v>
      </c>
    </row>
    <row r="136" spans="1:7">
      <c r="A136" s="29" t="s">
        <v>884</v>
      </c>
      <c r="B136" s="29" t="s">
        <v>885</v>
      </c>
      <c r="C136" s="29" t="s">
        <v>360</v>
      </c>
      <c r="D136" s="22" t="s">
        <v>135</v>
      </c>
      <c r="E136" s="29" t="s">
        <v>361</v>
      </c>
      <c r="F136" s="22" t="s">
        <v>362</v>
      </c>
      <c r="G136" s="16">
        <v>51</v>
      </c>
    </row>
    <row r="137" spans="1:7">
      <c r="A137" s="29" t="s">
        <v>884</v>
      </c>
      <c r="B137" s="29" t="s">
        <v>885</v>
      </c>
      <c r="C137" s="29" t="s">
        <v>360</v>
      </c>
      <c r="D137" s="22" t="s">
        <v>135</v>
      </c>
      <c r="E137" s="29" t="s">
        <v>363</v>
      </c>
      <c r="F137" s="22" t="s">
        <v>364</v>
      </c>
      <c r="G137" s="16">
        <v>12</v>
      </c>
    </row>
    <row r="138" spans="1:7">
      <c r="A138" s="29" t="s">
        <v>884</v>
      </c>
      <c r="B138" s="29" t="s">
        <v>885</v>
      </c>
      <c r="C138" s="29" t="s">
        <v>365</v>
      </c>
      <c r="D138" s="22" t="s">
        <v>134</v>
      </c>
      <c r="E138" s="29" t="s">
        <v>366</v>
      </c>
      <c r="F138" s="22" t="s">
        <v>367</v>
      </c>
      <c r="G138" s="16">
        <v>1817</v>
      </c>
    </row>
    <row r="139" spans="1:7">
      <c r="A139" s="29" t="s">
        <v>884</v>
      </c>
      <c r="B139" s="29" t="s">
        <v>885</v>
      </c>
      <c r="C139" s="29" t="s">
        <v>365</v>
      </c>
      <c r="D139" s="22" t="s">
        <v>134</v>
      </c>
      <c r="E139" s="29" t="s">
        <v>769</v>
      </c>
      <c r="F139" s="22" t="s">
        <v>770</v>
      </c>
      <c r="G139" s="16">
        <v>64</v>
      </c>
    </row>
    <row r="140" spans="1:7">
      <c r="A140" s="29" t="s">
        <v>884</v>
      </c>
      <c r="B140" s="29" t="s">
        <v>885</v>
      </c>
      <c r="C140" s="29" t="s">
        <v>368</v>
      </c>
      <c r="D140" s="22" t="s">
        <v>18</v>
      </c>
      <c r="E140" s="29" t="s">
        <v>369</v>
      </c>
      <c r="F140" s="22" t="s">
        <v>370</v>
      </c>
      <c r="G140" s="16">
        <v>697</v>
      </c>
    </row>
    <row r="141" spans="1:7">
      <c r="A141" s="29" t="s">
        <v>884</v>
      </c>
      <c r="B141" s="29" t="s">
        <v>885</v>
      </c>
      <c r="C141" s="29" t="s">
        <v>368</v>
      </c>
      <c r="D141" s="22" t="s">
        <v>18</v>
      </c>
      <c r="E141" s="29" t="s">
        <v>771</v>
      </c>
      <c r="F141" s="22" t="s">
        <v>772</v>
      </c>
      <c r="G141" s="16">
        <v>297</v>
      </c>
    </row>
    <row r="142" spans="1:7">
      <c r="A142" s="29" t="s">
        <v>884</v>
      </c>
      <c r="B142" s="29" t="s">
        <v>885</v>
      </c>
      <c r="C142" s="29" t="s">
        <v>371</v>
      </c>
      <c r="D142" s="22" t="s">
        <v>126</v>
      </c>
      <c r="E142" s="29" t="s">
        <v>372</v>
      </c>
      <c r="F142" s="22" t="s">
        <v>373</v>
      </c>
      <c r="G142" s="16">
        <v>2779</v>
      </c>
    </row>
    <row r="143" spans="1:7">
      <c r="A143" s="29" t="s">
        <v>884</v>
      </c>
      <c r="B143" s="29" t="s">
        <v>885</v>
      </c>
      <c r="C143" s="29" t="s">
        <v>371</v>
      </c>
      <c r="D143" s="22" t="s">
        <v>126</v>
      </c>
      <c r="E143" s="29" t="s">
        <v>773</v>
      </c>
      <c r="F143" s="22" t="s">
        <v>774</v>
      </c>
      <c r="G143" s="16">
        <v>435</v>
      </c>
    </row>
    <row r="144" spans="1:7">
      <c r="A144" s="29" t="s">
        <v>884</v>
      </c>
      <c r="B144" s="29" t="s">
        <v>885</v>
      </c>
      <c r="C144" s="29" t="s">
        <v>371</v>
      </c>
      <c r="D144" s="22" t="s">
        <v>126</v>
      </c>
      <c r="E144" s="29" t="s">
        <v>775</v>
      </c>
      <c r="F144" s="22" t="s">
        <v>776</v>
      </c>
      <c r="G144" s="16">
        <v>959</v>
      </c>
    </row>
    <row r="145" spans="1:7">
      <c r="A145" s="29" t="s">
        <v>884</v>
      </c>
      <c r="B145" s="29" t="s">
        <v>885</v>
      </c>
      <c r="C145" s="29" t="s">
        <v>371</v>
      </c>
      <c r="D145" s="22" t="s">
        <v>126</v>
      </c>
      <c r="E145" s="29" t="s">
        <v>374</v>
      </c>
      <c r="F145" s="22" t="s">
        <v>375</v>
      </c>
      <c r="G145" s="16">
        <v>54</v>
      </c>
    </row>
    <row r="146" spans="1:7">
      <c r="A146" s="29" t="s">
        <v>884</v>
      </c>
      <c r="B146" s="29" t="s">
        <v>885</v>
      </c>
      <c r="C146" s="29" t="s">
        <v>376</v>
      </c>
      <c r="D146" s="22" t="s">
        <v>96</v>
      </c>
      <c r="E146" s="29" t="s">
        <v>377</v>
      </c>
      <c r="F146" s="22" t="s">
        <v>378</v>
      </c>
      <c r="G146" s="16">
        <v>146</v>
      </c>
    </row>
    <row r="147" spans="1:7">
      <c r="A147" s="29" t="s">
        <v>884</v>
      </c>
      <c r="B147" s="29" t="s">
        <v>885</v>
      </c>
      <c r="C147" s="29" t="s">
        <v>379</v>
      </c>
      <c r="D147" s="22" t="s">
        <v>111</v>
      </c>
      <c r="E147" s="29" t="s">
        <v>380</v>
      </c>
      <c r="F147" s="22" t="s">
        <v>381</v>
      </c>
      <c r="G147" s="16">
        <v>348</v>
      </c>
    </row>
    <row r="148" spans="1:7">
      <c r="A148" s="29" t="s">
        <v>884</v>
      </c>
      <c r="B148" s="29" t="s">
        <v>885</v>
      </c>
      <c r="C148" s="29" t="s">
        <v>382</v>
      </c>
      <c r="D148" s="22" t="s">
        <v>7</v>
      </c>
      <c r="E148" s="29" t="s">
        <v>383</v>
      </c>
      <c r="F148" s="22" t="s">
        <v>384</v>
      </c>
      <c r="G148" s="16">
        <v>1218</v>
      </c>
    </row>
    <row r="149" spans="1:7">
      <c r="A149" s="29" t="s">
        <v>884</v>
      </c>
      <c r="B149" s="29" t="s">
        <v>885</v>
      </c>
      <c r="C149" s="29" t="s">
        <v>385</v>
      </c>
      <c r="D149" s="22" t="s">
        <v>14</v>
      </c>
      <c r="E149" s="29" t="s">
        <v>386</v>
      </c>
      <c r="F149" s="22" t="s">
        <v>387</v>
      </c>
      <c r="G149" s="16">
        <v>575</v>
      </c>
    </row>
    <row r="150" spans="1:7">
      <c r="A150" s="29" t="s">
        <v>884</v>
      </c>
      <c r="B150" s="29" t="s">
        <v>885</v>
      </c>
      <c r="C150" s="29" t="s">
        <v>385</v>
      </c>
      <c r="D150" s="22" t="s">
        <v>14</v>
      </c>
      <c r="E150" s="29" t="s">
        <v>388</v>
      </c>
      <c r="F150" s="22" t="s">
        <v>389</v>
      </c>
      <c r="G150" s="16">
        <v>115</v>
      </c>
    </row>
    <row r="151" spans="1:7">
      <c r="A151" s="29" t="s">
        <v>884</v>
      </c>
      <c r="B151" s="29" t="s">
        <v>885</v>
      </c>
      <c r="C151" s="29" t="s">
        <v>390</v>
      </c>
      <c r="D151" s="22" t="s">
        <v>52</v>
      </c>
      <c r="E151" s="29" t="s">
        <v>391</v>
      </c>
      <c r="F151" s="22" t="s">
        <v>392</v>
      </c>
      <c r="G151" s="16">
        <v>1359</v>
      </c>
    </row>
    <row r="152" spans="1:7">
      <c r="A152" s="29" t="s">
        <v>884</v>
      </c>
      <c r="B152" s="29" t="s">
        <v>885</v>
      </c>
      <c r="C152" s="29" t="s">
        <v>393</v>
      </c>
      <c r="D152" s="22" t="s">
        <v>93</v>
      </c>
      <c r="E152" s="29" t="s">
        <v>394</v>
      </c>
      <c r="F152" s="22" t="s">
        <v>395</v>
      </c>
      <c r="G152" s="16">
        <v>91</v>
      </c>
    </row>
    <row r="153" spans="1:7">
      <c r="A153" s="29" t="s">
        <v>884</v>
      </c>
      <c r="B153" s="29" t="s">
        <v>885</v>
      </c>
      <c r="C153" s="29" t="s">
        <v>396</v>
      </c>
      <c r="D153" s="22" t="s">
        <v>16</v>
      </c>
      <c r="E153" s="29" t="s">
        <v>397</v>
      </c>
      <c r="F153" s="22" t="s">
        <v>398</v>
      </c>
      <c r="G153" s="16">
        <v>168</v>
      </c>
    </row>
    <row r="154" spans="1:7">
      <c r="A154" s="29" t="s">
        <v>884</v>
      </c>
      <c r="B154" s="29" t="s">
        <v>885</v>
      </c>
      <c r="C154" s="29" t="s">
        <v>781</v>
      </c>
      <c r="D154" s="22" t="s">
        <v>15</v>
      </c>
      <c r="E154" s="29" t="s">
        <v>782</v>
      </c>
      <c r="F154" s="22" t="s">
        <v>15</v>
      </c>
      <c r="G154" s="16">
        <v>222</v>
      </c>
    </row>
    <row r="155" spans="1:7">
      <c r="A155" s="29" t="s">
        <v>884</v>
      </c>
      <c r="B155" s="29" t="s">
        <v>885</v>
      </c>
      <c r="C155" s="29" t="s">
        <v>783</v>
      </c>
      <c r="D155" s="22" t="s">
        <v>132</v>
      </c>
      <c r="E155" s="29" t="s">
        <v>784</v>
      </c>
      <c r="F155" s="22" t="s">
        <v>132</v>
      </c>
      <c r="G155" s="16">
        <v>57</v>
      </c>
    </row>
    <row r="156" spans="1:7">
      <c r="A156" s="29" t="s">
        <v>884</v>
      </c>
      <c r="B156" s="29" t="s">
        <v>885</v>
      </c>
      <c r="C156" s="29" t="s">
        <v>399</v>
      </c>
      <c r="D156" s="22" t="s">
        <v>97</v>
      </c>
      <c r="E156" s="29" t="s">
        <v>400</v>
      </c>
      <c r="F156" s="22" t="s">
        <v>401</v>
      </c>
      <c r="G156" s="16">
        <v>3392</v>
      </c>
    </row>
    <row r="157" spans="1:7">
      <c r="A157" s="29" t="s">
        <v>884</v>
      </c>
      <c r="B157" s="29" t="s">
        <v>885</v>
      </c>
      <c r="C157" s="29" t="s">
        <v>399</v>
      </c>
      <c r="D157" s="22" t="s">
        <v>97</v>
      </c>
      <c r="E157" s="29" t="s">
        <v>402</v>
      </c>
      <c r="F157" s="22" t="s">
        <v>403</v>
      </c>
      <c r="G157" s="16">
        <v>468</v>
      </c>
    </row>
    <row r="158" spans="1:7">
      <c r="A158" s="29" t="s">
        <v>884</v>
      </c>
      <c r="B158" s="29" t="s">
        <v>885</v>
      </c>
      <c r="C158" s="29" t="s">
        <v>399</v>
      </c>
      <c r="D158" s="22" t="s">
        <v>97</v>
      </c>
      <c r="E158" s="29" t="s">
        <v>404</v>
      </c>
      <c r="F158" s="22" t="s">
        <v>405</v>
      </c>
      <c r="G158" s="16">
        <v>9601</v>
      </c>
    </row>
    <row r="159" spans="1:7">
      <c r="A159" s="29" t="s">
        <v>884</v>
      </c>
      <c r="B159" s="29" t="s">
        <v>885</v>
      </c>
      <c r="C159" s="29" t="s">
        <v>399</v>
      </c>
      <c r="D159" s="22" t="s">
        <v>97</v>
      </c>
      <c r="E159" s="29" t="s">
        <v>408</v>
      </c>
      <c r="F159" s="22" t="s">
        <v>409</v>
      </c>
      <c r="G159" s="16">
        <v>67</v>
      </c>
    </row>
    <row r="160" spans="1:7">
      <c r="A160" s="29" t="s">
        <v>884</v>
      </c>
      <c r="B160" s="29" t="s">
        <v>885</v>
      </c>
      <c r="C160" s="29" t="s">
        <v>399</v>
      </c>
      <c r="D160" s="22" t="s">
        <v>97</v>
      </c>
      <c r="E160" s="29" t="s">
        <v>785</v>
      </c>
      <c r="F160" s="22" t="s">
        <v>786</v>
      </c>
      <c r="G160" s="16">
        <v>10</v>
      </c>
    </row>
    <row r="161" spans="1:7">
      <c r="A161" s="29" t="s">
        <v>884</v>
      </c>
      <c r="B161" s="29" t="s">
        <v>885</v>
      </c>
      <c r="C161" s="29" t="s">
        <v>399</v>
      </c>
      <c r="D161" s="22" t="s">
        <v>97</v>
      </c>
      <c r="E161" s="29" t="s">
        <v>410</v>
      </c>
      <c r="F161" s="22" t="s">
        <v>411</v>
      </c>
      <c r="G161" s="16">
        <v>259</v>
      </c>
    </row>
    <row r="162" spans="1:7">
      <c r="A162" s="29" t="s">
        <v>884</v>
      </c>
      <c r="B162" s="29" t="s">
        <v>885</v>
      </c>
      <c r="C162" s="29" t="s">
        <v>399</v>
      </c>
      <c r="D162" s="22" t="s">
        <v>97</v>
      </c>
      <c r="E162" s="29" t="s">
        <v>412</v>
      </c>
      <c r="F162" s="22" t="s">
        <v>413</v>
      </c>
      <c r="G162" s="16">
        <v>549</v>
      </c>
    </row>
    <row r="163" spans="1:7">
      <c r="A163" s="29" t="s">
        <v>884</v>
      </c>
      <c r="B163" s="29" t="s">
        <v>885</v>
      </c>
      <c r="C163" s="29" t="s">
        <v>399</v>
      </c>
      <c r="D163" s="22" t="s">
        <v>97</v>
      </c>
      <c r="E163" s="29" t="s">
        <v>787</v>
      </c>
      <c r="F163" s="22" t="s">
        <v>788</v>
      </c>
      <c r="G163" s="16">
        <v>65</v>
      </c>
    </row>
    <row r="164" spans="1:7">
      <c r="A164" s="29" t="s">
        <v>884</v>
      </c>
      <c r="B164" s="29" t="s">
        <v>885</v>
      </c>
      <c r="C164" s="29" t="s">
        <v>399</v>
      </c>
      <c r="D164" s="22" t="s">
        <v>97</v>
      </c>
      <c r="E164" s="29" t="s">
        <v>789</v>
      </c>
      <c r="F164" s="22" t="s">
        <v>790</v>
      </c>
      <c r="G164" s="16">
        <v>218</v>
      </c>
    </row>
    <row r="165" spans="1:7">
      <c r="A165" s="29" t="s">
        <v>884</v>
      </c>
      <c r="B165" s="29" t="s">
        <v>885</v>
      </c>
      <c r="C165" s="29" t="s">
        <v>399</v>
      </c>
      <c r="D165" s="22" t="s">
        <v>97</v>
      </c>
      <c r="E165" s="29" t="s">
        <v>791</v>
      </c>
      <c r="F165" s="22" t="s">
        <v>792</v>
      </c>
      <c r="G165" s="16">
        <v>2</v>
      </c>
    </row>
    <row r="166" spans="1:7">
      <c r="A166" s="29" t="s">
        <v>884</v>
      </c>
      <c r="B166" s="29" t="s">
        <v>885</v>
      </c>
      <c r="C166" s="29" t="s">
        <v>399</v>
      </c>
      <c r="D166" s="22" t="s">
        <v>97</v>
      </c>
      <c r="E166" s="29" t="s">
        <v>414</v>
      </c>
      <c r="F166" s="22" t="s">
        <v>415</v>
      </c>
      <c r="G166" s="16">
        <v>264</v>
      </c>
    </row>
    <row r="167" spans="1:7">
      <c r="A167" s="29" t="s">
        <v>884</v>
      </c>
      <c r="B167" s="29" t="s">
        <v>885</v>
      </c>
      <c r="C167" s="29" t="s">
        <v>399</v>
      </c>
      <c r="D167" s="22" t="s">
        <v>97</v>
      </c>
      <c r="E167" s="29" t="s">
        <v>793</v>
      </c>
      <c r="F167" s="22" t="s">
        <v>794</v>
      </c>
      <c r="G167" s="16">
        <v>15</v>
      </c>
    </row>
    <row r="168" spans="1:7">
      <c r="A168" s="29" t="s">
        <v>884</v>
      </c>
      <c r="B168" s="29" t="s">
        <v>885</v>
      </c>
      <c r="C168" s="29" t="s">
        <v>399</v>
      </c>
      <c r="D168" s="22" t="s">
        <v>97</v>
      </c>
      <c r="E168" s="29" t="s">
        <v>416</v>
      </c>
      <c r="F168" s="22" t="s">
        <v>417</v>
      </c>
      <c r="G168" s="16">
        <v>977</v>
      </c>
    </row>
    <row r="169" spans="1:7">
      <c r="A169" s="29" t="s">
        <v>884</v>
      </c>
      <c r="B169" s="29" t="s">
        <v>885</v>
      </c>
      <c r="C169" s="29" t="s">
        <v>399</v>
      </c>
      <c r="D169" s="22" t="s">
        <v>97</v>
      </c>
      <c r="E169" s="29" t="s">
        <v>795</v>
      </c>
      <c r="F169" s="22" t="s">
        <v>796</v>
      </c>
      <c r="G169" s="16">
        <v>850</v>
      </c>
    </row>
    <row r="170" spans="1:7">
      <c r="A170" s="29" t="s">
        <v>884</v>
      </c>
      <c r="B170" s="29" t="s">
        <v>885</v>
      </c>
      <c r="C170" s="29" t="s">
        <v>399</v>
      </c>
      <c r="D170" s="22" t="s">
        <v>97</v>
      </c>
      <c r="E170" s="29" t="s">
        <v>797</v>
      </c>
      <c r="F170" s="22" t="s">
        <v>798</v>
      </c>
      <c r="G170" s="16">
        <v>44</v>
      </c>
    </row>
    <row r="171" spans="1:7">
      <c r="A171" s="29" t="s">
        <v>884</v>
      </c>
      <c r="B171" s="29" t="s">
        <v>885</v>
      </c>
      <c r="C171" s="29" t="s">
        <v>399</v>
      </c>
      <c r="D171" s="22" t="s">
        <v>97</v>
      </c>
      <c r="E171" s="29" t="s">
        <v>418</v>
      </c>
      <c r="F171" s="22" t="s">
        <v>419</v>
      </c>
      <c r="G171" s="16">
        <v>101</v>
      </c>
    </row>
    <row r="172" spans="1:7">
      <c r="A172" s="29" t="s">
        <v>884</v>
      </c>
      <c r="B172" s="29" t="s">
        <v>885</v>
      </c>
      <c r="C172" s="29" t="s">
        <v>399</v>
      </c>
      <c r="D172" s="22" t="s">
        <v>97</v>
      </c>
      <c r="E172" s="29" t="s">
        <v>420</v>
      </c>
      <c r="F172" s="22" t="s">
        <v>421</v>
      </c>
      <c r="G172" s="16">
        <v>226</v>
      </c>
    </row>
    <row r="173" spans="1:7">
      <c r="A173" s="29" t="s">
        <v>884</v>
      </c>
      <c r="B173" s="29" t="s">
        <v>885</v>
      </c>
      <c r="C173" s="29" t="s">
        <v>399</v>
      </c>
      <c r="D173" s="22" t="s">
        <v>97</v>
      </c>
      <c r="E173" s="29" t="s">
        <v>422</v>
      </c>
      <c r="F173" s="22" t="s">
        <v>423</v>
      </c>
      <c r="G173" s="16">
        <v>138</v>
      </c>
    </row>
    <row r="174" spans="1:7">
      <c r="A174" s="29" t="s">
        <v>884</v>
      </c>
      <c r="B174" s="29" t="s">
        <v>885</v>
      </c>
      <c r="C174" s="29" t="s">
        <v>399</v>
      </c>
      <c r="D174" s="22" t="s">
        <v>97</v>
      </c>
      <c r="E174" s="29" t="s">
        <v>799</v>
      </c>
      <c r="F174" s="22" t="s">
        <v>800</v>
      </c>
      <c r="G174" s="16">
        <v>196</v>
      </c>
    </row>
    <row r="175" spans="1:7">
      <c r="A175" s="29" t="s">
        <v>884</v>
      </c>
      <c r="B175" s="29" t="s">
        <v>885</v>
      </c>
      <c r="C175" s="29" t="s">
        <v>399</v>
      </c>
      <c r="D175" s="22" t="s">
        <v>97</v>
      </c>
      <c r="E175" s="29" t="s">
        <v>424</v>
      </c>
      <c r="F175" s="22" t="s">
        <v>425</v>
      </c>
      <c r="G175" s="16">
        <v>552</v>
      </c>
    </row>
    <row r="176" spans="1:7">
      <c r="A176" s="29" t="s">
        <v>884</v>
      </c>
      <c r="B176" s="29" t="s">
        <v>885</v>
      </c>
      <c r="C176" s="29" t="s">
        <v>399</v>
      </c>
      <c r="D176" s="22" t="s">
        <v>97</v>
      </c>
      <c r="E176" s="29" t="s">
        <v>801</v>
      </c>
      <c r="F176" s="22" t="s">
        <v>802</v>
      </c>
      <c r="G176" s="16">
        <v>113</v>
      </c>
    </row>
    <row r="177" spans="1:7">
      <c r="A177" s="29" t="s">
        <v>884</v>
      </c>
      <c r="B177" s="29" t="s">
        <v>885</v>
      </c>
      <c r="C177" s="29" t="s">
        <v>399</v>
      </c>
      <c r="D177" s="22" t="s">
        <v>97</v>
      </c>
      <c r="E177" s="29" t="s">
        <v>426</v>
      </c>
      <c r="F177" s="22" t="s">
        <v>427</v>
      </c>
      <c r="G177" s="16">
        <v>107</v>
      </c>
    </row>
    <row r="178" spans="1:7">
      <c r="A178" s="29" t="s">
        <v>884</v>
      </c>
      <c r="B178" s="29" t="s">
        <v>885</v>
      </c>
      <c r="C178" s="29" t="s">
        <v>803</v>
      </c>
      <c r="D178" s="22" t="s">
        <v>51</v>
      </c>
      <c r="E178" s="29" t="s">
        <v>804</v>
      </c>
      <c r="F178" s="22" t="s">
        <v>805</v>
      </c>
      <c r="G178" s="16">
        <v>796</v>
      </c>
    </row>
    <row r="179" spans="1:7">
      <c r="A179" s="29" t="s">
        <v>884</v>
      </c>
      <c r="B179" s="29" t="s">
        <v>885</v>
      </c>
      <c r="C179" s="29" t="s">
        <v>428</v>
      </c>
      <c r="D179" s="22" t="s">
        <v>50</v>
      </c>
      <c r="E179" s="29" t="s">
        <v>429</v>
      </c>
      <c r="F179" s="22" t="s">
        <v>430</v>
      </c>
      <c r="G179" s="16">
        <v>371</v>
      </c>
    </row>
    <row r="180" spans="1:7">
      <c r="A180" s="29" t="s">
        <v>884</v>
      </c>
      <c r="B180" s="29" t="s">
        <v>885</v>
      </c>
      <c r="C180" s="29" t="s">
        <v>431</v>
      </c>
      <c r="D180" s="22" t="s">
        <v>49</v>
      </c>
      <c r="E180" s="29" t="s">
        <v>432</v>
      </c>
      <c r="F180" s="22" t="s">
        <v>433</v>
      </c>
      <c r="G180" s="16">
        <v>270</v>
      </c>
    </row>
    <row r="181" spans="1:7">
      <c r="A181" s="29" t="s">
        <v>884</v>
      </c>
      <c r="B181" s="29" t="s">
        <v>885</v>
      </c>
      <c r="C181" s="29" t="s">
        <v>434</v>
      </c>
      <c r="D181" s="22" t="s">
        <v>45</v>
      </c>
      <c r="E181" s="29" t="s">
        <v>435</v>
      </c>
      <c r="F181" s="22" t="s">
        <v>436</v>
      </c>
      <c r="G181" s="16">
        <v>369</v>
      </c>
    </row>
    <row r="182" spans="1:7">
      <c r="A182" s="29" t="s">
        <v>884</v>
      </c>
      <c r="B182" s="29" t="s">
        <v>885</v>
      </c>
      <c r="C182" s="29" t="s">
        <v>806</v>
      </c>
      <c r="D182" s="22" t="s">
        <v>47</v>
      </c>
      <c r="E182" s="29" t="s">
        <v>807</v>
      </c>
      <c r="F182" s="22" t="s">
        <v>808</v>
      </c>
      <c r="G182" s="16">
        <v>135</v>
      </c>
    </row>
    <row r="183" spans="1:7">
      <c r="A183" s="29" t="s">
        <v>884</v>
      </c>
      <c r="B183" s="29" t="s">
        <v>885</v>
      </c>
      <c r="C183" s="29" t="s">
        <v>437</v>
      </c>
      <c r="D183" s="22" t="s">
        <v>48</v>
      </c>
      <c r="E183" s="29" t="s">
        <v>438</v>
      </c>
      <c r="F183" s="22" t="s">
        <v>439</v>
      </c>
      <c r="G183" s="16">
        <v>512</v>
      </c>
    </row>
    <row r="184" spans="1:7">
      <c r="A184" s="29" t="s">
        <v>884</v>
      </c>
      <c r="B184" s="29" t="s">
        <v>885</v>
      </c>
      <c r="C184" s="29" t="s">
        <v>809</v>
      </c>
      <c r="D184" s="22" t="s">
        <v>46</v>
      </c>
      <c r="E184" s="29" t="s">
        <v>810</v>
      </c>
      <c r="F184" s="22" t="s">
        <v>811</v>
      </c>
      <c r="G184" s="16">
        <v>53</v>
      </c>
    </row>
    <row r="185" spans="1:7">
      <c r="A185" s="29" t="s">
        <v>884</v>
      </c>
      <c r="B185" s="29" t="s">
        <v>885</v>
      </c>
      <c r="C185" s="29" t="s">
        <v>440</v>
      </c>
      <c r="D185" s="22" t="s">
        <v>108</v>
      </c>
      <c r="E185" s="29" t="s">
        <v>441</v>
      </c>
      <c r="F185" s="22" t="s">
        <v>442</v>
      </c>
      <c r="G185" s="16">
        <v>469</v>
      </c>
    </row>
    <row r="186" spans="1:7">
      <c r="A186" s="29" t="s">
        <v>884</v>
      </c>
      <c r="B186" s="29" t="s">
        <v>885</v>
      </c>
      <c r="C186" s="29" t="s">
        <v>443</v>
      </c>
      <c r="D186" s="22" t="s">
        <v>54</v>
      </c>
      <c r="E186" s="29" t="s">
        <v>444</v>
      </c>
      <c r="F186" s="22" t="s">
        <v>445</v>
      </c>
      <c r="G186" s="16">
        <v>3836</v>
      </c>
    </row>
    <row r="187" spans="1:7">
      <c r="A187" s="29" t="s">
        <v>884</v>
      </c>
      <c r="B187" s="29" t="s">
        <v>885</v>
      </c>
      <c r="C187" s="29" t="s">
        <v>446</v>
      </c>
      <c r="D187" s="22" t="s">
        <v>99</v>
      </c>
      <c r="E187" s="29" t="s">
        <v>447</v>
      </c>
      <c r="F187" s="22" t="s">
        <v>448</v>
      </c>
      <c r="G187" s="16">
        <v>5459</v>
      </c>
    </row>
    <row r="188" spans="1:7">
      <c r="A188" s="29" t="s">
        <v>884</v>
      </c>
      <c r="B188" s="29" t="s">
        <v>885</v>
      </c>
      <c r="C188" s="29" t="s">
        <v>449</v>
      </c>
      <c r="D188" s="22" t="s">
        <v>100</v>
      </c>
      <c r="E188" s="29" t="s">
        <v>450</v>
      </c>
      <c r="F188" s="22" t="s">
        <v>451</v>
      </c>
      <c r="G188" s="16">
        <v>5788</v>
      </c>
    </row>
    <row r="189" spans="1:7">
      <c r="A189" s="29" t="s">
        <v>884</v>
      </c>
      <c r="B189" s="29" t="s">
        <v>885</v>
      </c>
      <c r="C189" s="29" t="s">
        <v>452</v>
      </c>
      <c r="D189" s="22" t="s">
        <v>107</v>
      </c>
      <c r="E189" s="29" t="s">
        <v>453</v>
      </c>
      <c r="F189" s="22" t="s">
        <v>454</v>
      </c>
      <c r="G189" s="16">
        <v>17452</v>
      </c>
    </row>
    <row r="190" spans="1:7">
      <c r="A190" s="29" t="s">
        <v>884</v>
      </c>
      <c r="B190" s="29" t="s">
        <v>885</v>
      </c>
      <c r="C190" s="29" t="s">
        <v>455</v>
      </c>
      <c r="D190" s="22" t="s">
        <v>9</v>
      </c>
      <c r="E190" s="29" t="s">
        <v>456</v>
      </c>
      <c r="F190" s="22" t="s">
        <v>457</v>
      </c>
      <c r="G190" s="16">
        <v>4084</v>
      </c>
    </row>
    <row r="191" spans="1:7">
      <c r="A191" s="29" t="s">
        <v>884</v>
      </c>
      <c r="B191" s="29" t="s">
        <v>885</v>
      </c>
      <c r="C191" s="29" t="s">
        <v>812</v>
      </c>
      <c r="D191" s="22" t="s">
        <v>68</v>
      </c>
      <c r="E191" s="29" t="s">
        <v>813</v>
      </c>
      <c r="F191" s="22" t="s">
        <v>814</v>
      </c>
      <c r="G191" s="16">
        <v>1</v>
      </c>
    </row>
    <row r="192" spans="1:7">
      <c r="A192" s="29" t="s">
        <v>884</v>
      </c>
      <c r="B192" s="29" t="s">
        <v>885</v>
      </c>
      <c r="C192" s="29" t="s">
        <v>815</v>
      </c>
      <c r="D192" s="22" t="s">
        <v>64</v>
      </c>
      <c r="E192" s="29" t="s">
        <v>816</v>
      </c>
      <c r="F192" s="22" t="s">
        <v>817</v>
      </c>
      <c r="G192" s="16">
        <v>124</v>
      </c>
    </row>
    <row r="193" spans="1:7">
      <c r="A193" s="29" t="s">
        <v>884</v>
      </c>
      <c r="B193" s="29" t="s">
        <v>885</v>
      </c>
      <c r="C193" s="29" t="s">
        <v>818</v>
      </c>
      <c r="D193" s="22" t="s">
        <v>72</v>
      </c>
      <c r="E193" s="29" t="s">
        <v>819</v>
      </c>
      <c r="F193" s="22" t="s">
        <v>820</v>
      </c>
      <c r="G193" s="16">
        <v>22</v>
      </c>
    </row>
    <row r="194" spans="1:7">
      <c r="A194" s="29" t="s">
        <v>884</v>
      </c>
      <c r="B194" s="29" t="s">
        <v>885</v>
      </c>
      <c r="C194" s="29" t="s">
        <v>463</v>
      </c>
      <c r="D194" s="22" t="s">
        <v>67</v>
      </c>
      <c r="E194" s="29" t="s">
        <v>464</v>
      </c>
      <c r="F194" s="22" t="s">
        <v>67</v>
      </c>
      <c r="G194" s="16">
        <v>248</v>
      </c>
    </row>
    <row r="195" spans="1:7">
      <c r="A195" s="29" t="s">
        <v>884</v>
      </c>
      <c r="B195" s="29" t="s">
        <v>885</v>
      </c>
      <c r="C195" s="29" t="s">
        <v>830</v>
      </c>
      <c r="D195" s="22" t="s">
        <v>56</v>
      </c>
      <c r="E195" s="29" t="s">
        <v>831</v>
      </c>
      <c r="F195" s="22" t="s">
        <v>832</v>
      </c>
      <c r="G195" s="16">
        <v>1177</v>
      </c>
    </row>
    <row r="196" spans="1:7">
      <c r="A196" s="29" t="s">
        <v>884</v>
      </c>
      <c r="B196" s="29" t="s">
        <v>885</v>
      </c>
      <c r="C196" s="29" t="s">
        <v>468</v>
      </c>
      <c r="D196" s="22" t="s">
        <v>117</v>
      </c>
      <c r="E196" s="29" t="s">
        <v>469</v>
      </c>
      <c r="F196" s="22" t="s">
        <v>117</v>
      </c>
      <c r="G196" s="16">
        <v>144</v>
      </c>
    </row>
    <row r="197" spans="1:7">
      <c r="A197" s="29" t="s">
        <v>884</v>
      </c>
      <c r="B197" s="29" t="s">
        <v>885</v>
      </c>
      <c r="C197" s="29" t="s">
        <v>833</v>
      </c>
      <c r="D197" s="22" t="s">
        <v>118</v>
      </c>
      <c r="E197" s="29" t="s">
        <v>834</v>
      </c>
      <c r="F197" s="22" t="s">
        <v>835</v>
      </c>
      <c r="G197" s="16">
        <v>20</v>
      </c>
    </row>
    <row r="198" spans="1:7">
      <c r="A198" s="29" t="s">
        <v>884</v>
      </c>
      <c r="B198" s="29" t="s">
        <v>885</v>
      </c>
      <c r="C198" s="29" t="s">
        <v>485</v>
      </c>
      <c r="D198" s="22" t="s">
        <v>63</v>
      </c>
      <c r="E198" s="29" t="s">
        <v>486</v>
      </c>
      <c r="F198" s="22" t="s">
        <v>487</v>
      </c>
      <c r="G198" s="16">
        <v>1</v>
      </c>
    </row>
    <row r="199" spans="1:7">
      <c r="A199" s="29" t="s">
        <v>884</v>
      </c>
      <c r="B199" s="29" t="s">
        <v>885</v>
      </c>
      <c r="C199" s="29" t="s">
        <v>493</v>
      </c>
      <c r="D199" s="22" t="s">
        <v>125</v>
      </c>
      <c r="E199" s="29" t="s">
        <v>494</v>
      </c>
      <c r="F199" s="22" t="s">
        <v>495</v>
      </c>
      <c r="G199" s="16">
        <v>15</v>
      </c>
    </row>
    <row r="200" spans="1:7">
      <c r="A200" s="29" t="s">
        <v>884</v>
      </c>
      <c r="B200" s="29" t="s">
        <v>885</v>
      </c>
      <c r="C200" s="29" t="s">
        <v>496</v>
      </c>
      <c r="D200" s="22" t="s">
        <v>124</v>
      </c>
      <c r="E200" s="29" t="s">
        <v>497</v>
      </c>
      <c r="F200" s="22" t="s">
        <v>498</v>
      </c>
      <c r="G200" s="16">
        <v>10</v>
      </c>
    </row>
    <row r="201" spans="1:7">
      <c r="A201" s="29" t="s">
        <v>884</v>
      </c>
      <c r="B201" s="29" t="s">
        <v>885</v>
      </c>
      <c r="C201" s="29" t="s">
        <v>499</v>
      </c>
      <c r="D201" s="22" t="s">
        <v>73</v>
      </c>
      <c r="E201" s="29" t="s">
        <v>500</v>
      </c>
      <c r="F201" s="22" t="s">
        <v>501</v>
      </c>
      <c r="G201" s="16">
        <v>2087</v>
      </c>
    </row>
    <row r="202" spans="1:7">
      <c r="G202">
        <f>SUM(G2:G201)</f>
        <v>161084</v>
      </c>
    </row>
  </sheetData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1"/>
  <sheetViews>
    <sheetView workbookViewId="0"/>
  </sheetViews>
  <sheetFormatPr defaultRowHeight="15"/>
  <cols>
    <col min="1" max="1" width="6.7109375" style="23" bestFit="1" customWidth="1"/>
    <col min="2" max="2" width="5" style="23" bestFit="1" customWidth="1"/>
    <col min="3" max="3" width="8.7109375" style="23" bestFit="1" customWidth="1"/>
    <col min="4" max="4" width="76.5703125" style="23" bestFit="1" customWidth="1"/>
    <col min="5" max="5" width="8.140625" style="23" bestFit="1" customWidth="1"/>
    <col min="6" max="6" width="65.140625" style="23" bestFit="1" customWidth="1"/>
    <col min="7" max="7" width="7" bestFit="1" customWidth="1"/>
  </cols>
  <sheetData>
    <row r="1" spans="1:7">
      <c r="A1" s="26" t="s">
        <v>877</v>
      </c>
      <c r="B1" s="26" t="s">
        <v>878</v>
      </c>
      <c r="C1" s="26" t="s">
        <v>879</v>
      </c>
      <c r="D1" s="27" t="s">
        <v>880</v>
      </c>
      <c r="E1" s="26" t="s">
        <v>881</v>
      </c>
      <c r="F1" s="27" t="s">
        <v>882</v>
      </c>
      <c r="G1" s="28" t="s">
        <v>883</v>
      </c>
    </row>
    <row r="2" spans="1:7">
      <c r="A2" s="29" t="s">
        <v>884</v>
      </c>
      <c r="B2" s="29" t="s">
        <v>885</v>
      </c>
      <c r="C2" s="29" t="s">
        <v>153</v>
      </c>
      <c r="D2" s="22" t="s">
        <v>131</v>
      </c>
      <c r="E2" s="29" t="s">
        <v>154</v>
      </c>
      <c r="F2" s="22" t="s">
        <v>155</v>
      </c>
      <c r="G2" s="16">
        <v>5</v>
      </c>
    </row>
    <row r="3" spans="1:7">
      <c r="A3" s="29" t="s">
        <v>884</v>
      </c>
      <c r="B3" s="29" t="s">
        <v>885</v>
      </c>
      <c r="C3" s="29" t="s">
        <v>153</v>
      </c>
      <c r="D3" s="22" t="s">
        <v>131</v>
      </c>
      <c r="E3" s="29" t="s">
        <v>503</v>
      </c>
      <c r="F3" s="22" t="s">
        <v>504</v>
      </c>
      <c r="G3" s="16">
        <v>10</v>
      </c>
    </row>
    <row r="4" spans="1:7">
      <c r="A4" s="29" t="s">
        <v>884</v>
      </c>
      <c r="B4" s="29" t="s">
        <v>885</v>
      </c>
      <c r="C4" s="29" t="s">
        <v>153</v>
      </c>
      <c r="D4" s="22" t="s">
        <v>131</v>
      </c>
      <c r="E4" s="29" t="s">
        <v>505</v>
      </c>
      <c r="F4" s="22" t="s">
        <v>506</v>
      </c>
      <c r="G4" s="16">
        <v>24</v>
      </c>
    </row>
    <row r="5" spans="1:7">
      <c r="A5" s="29" t="s">
        <v>884</v>
      </c>
      <c r="B5" s="29" t="s">
        <v>885</v>
      </c>
      <c r="C5" s="29" t="s">
        <v>153</v>
      </c>
      <c r="D5" s="22" t="s">
        <v>131</v>
      </c>
      <c r="E5" s="29" t="s">
        <v>156</v>
      </c>
      <c r="F5" s="22" t="s">
        <v>157</v>
      </c>
      <c r="G5" s="16">
        <v>28</v>
      </c>
    </row>
    <row r="6" spans="1:7">
      <c r="A6" s="29" t="s">
        <v>884</v>
      </c>
      <c r="B6" s="29" t="s">
        <v>885</v>
      </c>
      <c r="C6" s="29" t="s">
        <v>153</v>
      </c>
      <c r="D6" s="22" t="s">
        <v>131</v>
      </c>
      <c r="E6" s="29" t="s">
        <v>158</v>
      </c>
      <c r="F6" s="22" t="s">
        <v>159</v>
      </c>
      <c r="G6" s="16">
        <v>20</v>
      </c>
    </row>
    <row r="7" spans="1:7">
      <c r="A7" s="29" t="s">
        <v>884</v>
      </c>
      <c r="B7" s="29" t="s">
        <v>885</v>
      </c>
      <c r="C7" s="29" t="s">
        <v>153</v>
      </c>
      <c r="D7" s="22" t="s">
        <v>131</v>
      </c>
      <c r="E7" s="29" t="s">
        <v>507</v>
      </c>
      <c r="F7" s="22" t="s">
        <v>508</v>
      </c>
      <c r="G7" s="16">
        <v>2</v>
      </c>
    </row>
    <row r="8" spans="1:7">
      <c r="A8" s="29" t="s">
        <v>884</v>
      </c>
      <c r="B8" s="29" t="s">
        <v>885</v>
      </c>
      <c r="C8" s="29" t="s">
        <v>153</v>
      </c>
      <c r="D8" s="22" t="s">
        <v>131</v>
      </c>
      <c r="E8" s="29" t="s">
        <v>509</v>
      </c>
      <c r="F8" s="22" t="s">
        <v>510</v>
      </c>
      <c r="G8" s="16">
        <v>11</v>
      </c>
    </row>
    <row r="9" spans="1:7">
      <c r="A9" s="29" t="s">
        <v>884</v>
      </c>
      <c r="B9" s="29" t="s">
        <v>885</v>
      </c>
      <c r="C9" s="29" t="s">
        <v>153</v>
      </c>
      <c r="D9" s="22" t="s">
        <v>131</v>
      </c>
      <c r="E9" s="29" t="s">
        <v>511</v>
      </c>
      <c r="F9" s="22" t="s">
        <v>512</v>
      </c>
      <c r="G9" s="16">
        <v>2</v>
      </c>
    </row>
    <row r="10" spans="1:7">
      <c r="A10" s="29" t="s">
        <v>884</v>
      </c>
      <c r="B10" s="29" t="s">
        <v>885</v>
      </c>
      <c r="C10" s="29" t="s">
        <v>153</v>
      </c>
      <c r="D10" s="22" t="s">
        <v>131</v>
      </c>
      <c r="E10" s="29" t="s">
        <v>513</v>
      </c>
      <c r="F10" s="22" t="s">
        <v>514</v>
      </c>
      <c r="G10" s="16">
        <v>5</v>
      </c>
    </row>
    <row r="11" spans="1:7">
      <c r="A11" s="29" t="s">
        <v>884</v>
      </c>
      <c r="B11" s="29" t="s">
        <v>885</v>
      </c>
      <c r="C11" s="29" t="s">
        <v>153</v>
      </c>
      <c r="D11" s="22" t="s">
        <v>131</v>
      </c>
      <c r="E11" s="29" t="s">
        <v>515</v>
      </c>
      <c r="F11" s="22" t="s">
        <v>516</v>
      </c>
      <c r="G11" s="16">
        <v>3</v>
      </c>
    </row>
    <row r="12" spans="1:7">
      <c r="A12" s="29" t="s">
        <v>884</v>
      </c>
      <c r="B12" s="29" t="s">
        <v>885</v>
      </c>
      <c r="C12" s="29" t="s">
        <v>160</v>
      </c>
      <c r="D12" s="22" t="s">
        <v>102</v>
      </c>
      <c r="E12" s="29" t="s">
        <v>161</v>
      </c>
      <c r="F12" s="22" t="s">
        <v>162</v>
      </c>
      <c r="G12" s="16">
        <v>109</v>
      </c>
    </row>
    <row r="13" spans="1:7">
      <c r="A13" s="29" t="s">
        <v>884</v>
      </c>
      <c r="B13" s="29" t="s">
        <v>885</v>
      </c>
      <c r="C13" s="29" t="s">
        <v>163</v>
      </c>
      <c r="D13" s="22" t="s">
        <v>81</v>
      </c>
      <c r="E13" s="29" t="s">
        <v>164</v>
      </c>
      <c r="F13" s="22" t="s">
        <v>165</v>
      </c>
      <c r="G13" s="16">
        <v>14985</v>
      </c>
    </row>
    <row r="14" spans="1:7">
      <c r="A14" s="29" t="s">
        <v>884</v>
      </c>
      <c r="B14" s="29" t="s">
        <v>885</v>
      </c>
      <c r="C14" s="29" t="s">
        <v>166</v>
      </c>
      <c r="D14" s="22" t="s">
        <v>75</v>
      </c>
      <c r="E14" s="29" t="s">
        <v>171</v>
      </c>
      <c r="F14" s="22" t="s">
        <v>172</v>
      </c>
      <c r="G14" s="16">
        <v>14094</v>
      </c>
    </row>
    <row r="15" spans="1:7">
      <c r="A15" s="29" t="s">
        <v>884</v>
      </c>
      <c r="B15" s="29" t="s">
        <v>885</v>
      </c>
      <c r="C15" s="29" t="s">
        <v>173</v>
      </c>
      <c r="D15" s="22" t="s">
        <v>88</v>
      </c>
      <c r="E15" s="29" t="s">
        <v>174</v>
      </c>
      <c r="F15" s="22" t="s">
        <v>175</v>
      </c>
      <c r="G15" s="16">
        <v>89</v>
      </c>
    </row>
    <row r="16" spans="1:7">
      <c r="A16" s="29" t="s">
        <v>884</v>
      </c>
      <c r="B16" s="29" t="s">
        <v>885</v>
      </c>
      <c r="C16" s="29" t="s">
        <v>176</v>
      </c>
      <c r="D16" s="22" t="s">
        <v>74</v>
      </c>
      <c r="E16" s="29" t="s">
        <v>177</v>
      </c>
      <c r="F16" s="22" t="s">
        <v>178</v>
      </c>
      <c r="G16" s="16">
        <v>969</v>
      </c>
    </row>
    <row r="17" spans="1:7">
      <c r="A17" s="29" t="s">
        <v>884</v>
      </c>
      <c r="B17" s="29" t="s">
        <v>885</v>
      </c>
      <c r="C17" s="29" t="s">
        <v>176</v>
      </c>
      <c r="D17" s="22" t="s">
        <v>74</v>
      </c>
      <c r="E17" s="29" t="s">
        <v>179</v>
      </c>
      <c r="F17" s="22" t="s">
        <v>180</v>
      </c>
      <c r="G17" s="16">
        <v>428</v>
      </c>
    </row>
    <row r="18" spans="1:7">
      <c r="A18" s="29" t="s">
        <v>884</v>
      </c>
      <c r="B18" s="29" t="s">
        <v>885</v>
      </c>
      <c r="C18" s="29" t="s">
        <v>176</v>
      </c>
      <c r="D18" s="22" t="s">
        <v>74</v>
      </c>
      <c r="E18" s="29" t="s">
        <v>181</v>
      </c>
      <c r="F18" s="22" t="s">
        <v>182</v>
      </c>
      <c r="G18" s="16">
        <v>793</v>
      </c>
    </row>
    <row r="19" spans="1:7">
      <c r="A19" s="29" t="s">
        <v>884</v>
      </c>
      <c r="B19" s="29" t="s">
        <v>885</v>
      </c>
      <c r="C19" s="29" t="s">
        <v>176</v>
      </c>
      <c r="D19" s="22" t="s">
        <v>74</v>
      </c>
      <c r="E19" s="29" t="s">
        <v>183</v>
      </c>
      <c r="F19" s="22" t="s">
        <v>184</v>
      </c>
      <c r="G19" s="16">
        <v>556</v>
      </c>
    </row>
    <row r="20" spans="1:7">
      <c r="A20" s="29" t="s">
        <v>884</v>
      </c>
      <c r="B20" s="29" t="s">
        <v>885</v>
      </c>
      <c r="C20" s="29" t="s">
        <v>176</v>
      </c>
      <c r="D20" s="22" t="s">
        <v>74</v>
      </c>
      <c r="E20" s="29" t="s">
        <v>185</v>
      </c>
      <c r="F20" s="22" t="s">
        <v>186</v>
      </c>
      <c r="G20" s="16">
        <v>616</v>
      </c>
    </row>
    <row r="21" spans="1:7">
      <c r="A21" s="29" t="s">
        <v>884</v>
      </c>
      <c r="B21" s="29" t="s">
        <v>885</v>
      </c>
      <c r="C21" s="29" t="s">
        <v>176</v>
      </c>
      <c r="D21" s="22" t="s">
        <v>74</v>
      </c>
      <c r="E21" s="29" t="s">
        <v>187</v>
      </c>
      <c r="F21" s="22" t="s">
        <v>188</v>
      </c>
      <c r="G21" s="16">
        <v>1484</v>
      </c>
    </row>
    <row r="22" spans="1:7">
      <c r="A22" s="29" t="s">
        <v>884</v>
      </c>
      <c r="B22" s="29" t="s">
        <v>885</v>
      </c>
      <c r="C22" s="29" t="s">
        <v>176</v>
      </c>
      <c r="D22" s="22" t="s">
        <v>74</v>
      </c>
      <c r="E22" s="29" t="s">
        <v>189</v>
      </c>
      <c r="F22" s="22" t="s">
        <v>190</v>
      </c>
      <c r="G22" s="16">
        <v>616</v>
      </c>
    </row>
    <row r="23" spans="1:7">
      <c r="A23" s="29" t="s">
        <v>884</v>
      </c>
      <c r="B23" s="29" t="s">
        <v>885</v>
      </c>
      <c r="C23" s="29" t="s">
        <v>176</v>
      </c>
      <c r="D23" s="22" t="s">
        <v>74</v>
      </c>
      <c r="E23" s="29" t="s">
        <v>191</v>
      </c>
      <c r="F23" s="22" t="s">
        <v>192</v>
      </c>
      <c r="G23" s="16">
        <v>784</v>
      </c>
    </row>
    <row r="24" spans="1:7">
      <c r="A24" s="29" t="s">
        <v>884</v>
      </c>
      <c r="B24" s="29" t="s">
        <v>885</v>
      </c>
      <c r="C24" s="29" t="s">
        <v>176</v>
      </c>
      <c r="D24" s="22" t="s">
        <v>74</v>
      </c>
      <c r="E24" s="29" t="s">
        <v>517</v>
      </c>
      <c r="F24" s="22" t="s">
        <v>518</v>
      </c>
      <c r="G24" s="16">
        <v>585</v>
      </c>
    </row>
    <row r="25" spans="1:7">
      <c r="A25" s="29" t="s">
        <v>884</v>
      </c>
      <c r="B25" s="29" t="s">
        <v>885</v>
      </c>
      <c r="C25" s="29" t="s">
        <v>176</v>
      </c>
      <c r="D25" s="22" t="s">
        <v>74</v>
      </c>
      <c r="E25" s="29" t="s">
        <v>519</v>
      </c>
      <c r="F25" s="22" t="s">
        <v>520</v>
      </c>
      <c r="G25" s="16">
        <v>447</v>
      </c>
    </row>
    <row r="26" spans="1:7">
      <c r="A26" s="29" t="s">
        <v>884</v>
      </c>
      <c r="B26" s="29" t="s">
        <v>885</v>
      </c>
      <c r="C26" s="29" t="s">
        <v>176</v>
      </c>
      <c r="D26" s="22" t="s">
        <v>74</v>
      </c>
      <c r="E26" s="29" t="s">
        <v>193</v>
      </c>
      <c r="F26" s="22" t="s">
        <v>194</v>
      </c>
      <c r="G26" s="16">
        <v>589</v>
      </c>
    </row>
    <row r="27" spans="1:7">
      <c r="A27" s="29" t="s">
        <v>884</v>
      </c>
      <c r="B27" s="29" t="s">
        <v>885</v>
      </c>
      <c r="C27" s="29" t="s">
        <v>176</v>
      </c>
      <c r="D27" s="22" t="s">
        <v>74</v>
      </c>
      <c r="E27" s="29" t="s">
        <v>195</v>
      </c>
      <c r="F27" s="22" t="s">
        <v>196</v>
      </c>
      <c r="G27" s="16">
        <v>296</v>
      </c>
    </row>
    <row r="28" spans="1:7">
      <c r="A28" s="29" t="s">
        <v>884</v>
      </c>
      <c r="B28" s="29" t="s">
        <v>885</v>
      </c>
      <c r="C28" s="29" t="s">
        <v>176</v>
      </c>
      <c r="D28" s="22" t="s">
        <v>74</v>
      </c>
      <c r="E28" s="29" t="s">
        <v>197</v>
      </c>
      <c r="F28" s="22" t="s">
        <v>198</v>
      </c>
      <c r="G28" s="16">
        <v>358</v>
      </c>
    </row>
    <row r="29" spans="1:7">
      <c r="A29" s="29" t="s">
        <v>884</v>
      </c>
      <c r="B29" s="29" t="s">
        <v>885</v>
      </c>
      <c r="C29" s="29" t="s">
        <v>176</v>
      </c>
      <c r="D29" s="22" t="s">
        <v>74</v>
      </c>
      <c r="E29" s="29" t="s">
        <v>199</v>
      </c>
      <c r="F29" s="22" t="s">
        <v>200</v>
      </c>
      <c r="G29" s="16">
        <v>274</v>
      </c>
    </row>
    <row r="30" spans="1:7">
      <c r="A30" s="29" t="s">
        <v>884</v>
      </c>
      <c r="B30" s="29" t="s">
        <v>885</v>
      </c>
      <c r="C30" s="29" t="s">
        <v>176</v>
      </c>
      <c r="D30" s="22" t="s">
        <v>74</v>
      </c>
      <c r="E30" s="29" t="s">
        <v>201</v>
      </c>
      <c r="F30" s="22" t="s">
        <v>202</v>
      </c>
      <c r="G30" s="16">
        <v>333</v>
      </c>
    </row>
    <row r="31" spans="1:7">
      <c r="A31" s="29" t="s">
        <v>884</v>
      </c>
      <c r="B31" s="29" t="s">
        <v>885</v>
      </c>
      <c r="C31" s="29" t="s">
        <v>176</v>
      </c>
      <c r="D31" s="22" t="s">
        <v>74</v>
      </c>
      <c r="E31" s="29" t="s">
        <v>203</v>
      </c>
      <c r="F31" s="22" t="s">
        <v>204</v>
      </c>
      <c r="G31" s="16">
        <v>239</v>
      </c>
    </row>
    <row r="32" spans="1:7">
      <c r="A32" s="29" t="s">
        <v>884</v>
      </c>
      <c r="B32" s="29" t="s">
        <v>885</v>
      </c>
      <c r="C32" s="29" t="s">
        <v>176</v>
      </c>
      <c r="D32" s="22" t="s">
        <v>74</v>
      </c>
      <c r="E32" s="29" t="s">
        <v>521</v>
      </c>
      <c r="F32" s="22" t="s">
        <v>522</v>
      </c>
      <c r="G32" s="16">
        <v>105</v>
      </c>
    </row>
    <row r="33" spans="1:7">
      <c r="A33" s="29" t="s">
        <v>884</v>
      </c>
      <c r="B33" s="29" t="s">
        <v>885</v>
      </c>
      <c r="C33" s="29" t="s">
        <v>176</v>
      </c>
      <c r="D33" s="22" t="s">
        <v>74</v>
      </c>
      <c r="E33" s="29" t="s">
        <v>205</v>
      </c>
      <c r="F33" s="22" t="s">
        <v>206</v>
      </c>
      <c r="G33" s="16">
        <v>1052</v>
      </c>
    </row>
    <row r="34" spans="1:7">
      <c r="A34" s="29" t="s">
        <v>884</v>
      </c>
      <c r="B34" s="29" t="s">
        <v>885</v>
      </c>
      <c r="C34" s="29" t="s">
        <v>176</v>
      </c>
      <c r="D34" s="22" t="s">
        <v>74</v>
      </c>
      <c r="E34" s="29" t="s">
        <v>207</v>
      </c>
      <c r="F34" s="22" t="s">
        <v>208</v>
      </c>
      <c r="G34" s="16">
        <v>617</v>
      </c>
    </row>
    <row r="35" spans="1:7">
      <c r="A35" s="29" t="s">
        <v>884</v>
      </c>
      <c r="B35" s="29" t="s">
        <v>885</v>
      </c>
      <c r="C35" s="29" t="s">
        <v>176</v>
      </c>
      <c r="D35" s="22" t="s">
        <v>74</v>
      </c>
      <c r="E35" s="29" t="s">
        <v>209</v>
      </c>
      <c r="F35" s="22" t="s">
        <v>210</v>
      </c>
      <c r="G35" s="16">
        <v>901</v>
      </c>
    </row>
    <row r="36" spans="1:7">
      <c r="A36" s="29" t="s">
        <v>884</v>
      </c>
      <c r="B36" s="29" t="s">
        <v>885</v>
      </c>
      <c r="C36" s="29" t="s">
        <v>176</v>
      </c>
      <c r="D36" s="22" t="s">
        <v>74</v>
      </c>
      <c r="E36" s="29" t="s">
        <v>211</v>
      </c>
      <c r="F36" s="22" t="s">
        <v>212</v>
      </c>
      <c r="G36" s="16">
        <v>410</v>
      </c>
    </row>
    <row r="37" spans="1:7">
      <c r="A37" s="29" t="s">
        <v>884</v>
      </c>
      <c r="B37" s="29" t="s">
        <v>885</v>
      </c>
      <c r="C37" s="29" t="s">
        <v>213</v>
      </c>
      <c r="D37" s="22" t="s">
        <v>55</v>
      </c>
      <c r="E37" s="29" t="s">
        <v>214</v>
      </c>
      <c r="F37" s="22" t="s">
        <v>215</v>
      </c>
      <c r="G37" s="16">
        <v>19599</v>
      </c>
    </row>
    <row r="38" spans="1:7">
      <c r="A38" s="29" t="s">
        <v>884</v>
      </c>
      <c r="B38" s="29" t="s">
        <v>885</v>
      </c>
      <c r="C38" s="29" t="s">
        <v>216</v>
      </c>
      <c r="D38" s="22" t="s">
        <v>85</v>
      </c>
      <c r="E38" s="29" t="s">
        <v>217</v>
      </c>
      <c r="F38" s="22" t="s">
        <v>218</v>
      </c>
      <c r="G38" s="16">
        <v>517</v>
      </c>
    </row>
    <row r="39" spans="1:7">
      <c r="A39" s="29" t="s">
        <v>884</v>
      </c>
      <c r="B39" s="29" t="s">
        <v>885</v>
      </c>
      <c r="C39" s="29" t="s">
        <v>523</v>
      </c>
      <c r="D39" s="22" t="s">
        <v>114</v>
      </c>
      <c r="E39" s="29" t="s">
        <v>524</v>
      </c>
      <c r="F39" s="22" t="s">
        <v>525</v>
      </c>
      <c r="G39" s="16">
        <v>223</v>
      </c>
    </row>
    <row r="40" spans="1:7">
      <c r="A40" s="29" t="s">
        <v>884</v>
      </c>
      <c r="B40" s="29" t="s">
        <v>885</v>
      </c>
      <c r="C40" s="29" t="s">
        <v>523</v>
      </c>
      <c r="D40" s="22" t="s">
        <v>114</v>
      </c>
      <c r="E40" s="29" t="s">
        <v>526</v>
      </c>
      <c r="F40" s="22" t="s">
        <v>527</v>
      </c>
      <c r="G40" s="16">
        <v>107</v>
      </c>
    </row>
    <row r="41" spans="1:7">
      <c r="A41" s="29" t="s">
        <v>884</v>
      </c>
      <c r="B41" s="29" t="s">
        <v>885</v>
      </c>
      <c r="C41" s="29" t="s">
        <v>523</v>
      </c>
      <c r="D41" s="22" t="s">
        <v>114</v>
      </c>
      <c r="E41" s="29" t="s">
        <v>528</v>
      </c>
      <c r="F41" s="22" t="s">
        <v>529</v>
      </c>
      <c r="G41" s="16">
        <v>50</v>
      </c>
    </row>
    <row r="42" spans="1:7">
      <c r="A42" s="29" t="s">
        <v>884</v>
      </c>
      <c r="B42" s="29" t="s">
        <v>885</v>
      </c>
      <c r="C42" s="29" t="s">
        <v>523</v>
      </c>
      <c r="D42" s="22" t="s">
        <v>114</v>
      </c>
      <c r="E42" s="29" t="s">
        <v>530</v>
      </c>
      <c r="F42" s="22" t="s">
        <v>531</v>
      </c>
      <c r="G42" s="16">
        <v>101</v>
      </c>
    </row>
    <row r="43" spans="1:7">
      <c r="A43" s="29" t="s">
        <v>884</v>
      </c>
      <c r="B43" s="29" t="s">
        <v>885</v>
      </c>
      <c r="C43" s="29" t="s">
        <v>523</v>
      </c>
      <c r="D43" s="22" t="s">
        <v>114</v>
      </c>
      <c r="E43" s="29" t="s">
        <v>532</v>
      </c>
      <c r="F43" s="22" t="s">
        <v>533</v>
      </c>
      <c r="G43" s="16">
        <v>48</v>
      </c>
    </row>
    <row r="44" spans="1:7">
      <c r="A44" s="29" t="s">
        <v>884</v>
      </c>
      <c r="B44" s="29" t="s">
        <v>885</v>
      </c>
      <c r="C44" s="29" t="s">
        <v>523</v>
      </c>
      <c r="D44" s="22" t="s">
        <v>114</v>
      </c>
      <c r="E44" s="29" t="s">
        <v>534</v>
      </c>
      <c r="F44" s="22" t="s">
        <v>535</v>
      </c>
      <c r="G44" s="16">
        <v>110</v>
      </c>
    </row>
    <row r="45" spans="1:7">
      <c r="A45" s="29" t="s">
        <v>884</v>
      </c>
      <c r="B45" s="29" t="s">
        <v>885</v>
      </c>
      <c r="C45" s="29" t="s">
        <v>523</v>
      </c>
      <c r="D45" s="22" t="s">
        <v>114</v>
      </c>
      <c r="E45" s="29" t="s">
        <v>536</v>
      </c>
      <c r="F45" s="22" t="s">
        <v>537</v>
      </c>
      <c r="G45" s="16">
        <v>161</v>
      </c>
    </row>
    <row r="46" spans="1:7">
      <c r="A46" s="29" t="s">
        <v>884</v>
      </c>
      <c r="B46" s="29" t="s">
        <v>885</v>
      </c>
      <c r="C46" s="29" t="s">
        <v>523</v>
      </c>
      <c r="D46" s="22" t="s">
        <v>114</v>
      </c>
      <c r="E46" s="29" t="s">
        <v>538</v>
      </c>
      <c r="F46" s="22" t="s">
        <v>539</v>
      </c>
      <c r="G46" s="16">
        <v>63</v>
      </c>
    </row>
    <row r="47" spans="1:7">
      <c r="A47" s="29" t="s">
        <v>884</v>
      </c>
      <c r="B47" s="29" t="s">
        <v>885</v>
      </c>
      <c r="C47" s="29" t="s">
        <v>232</v>
      </c>
      <c r="D47" s="22" t="s">
        <v>80</v>
      </c>
      <c r="E47" s="29" t="s">
        <v>233</v>
      </c>
      <c r="F47" s="22" t="s">
        <v>234</v>
      </c>
      <c r="G47" s="16">
        <v>8259</v>
      </c>
    </row>
    <row r="48" spans="1:7">
      <c r="A48" s="29" t="s">
        <v>884</v>
      </c>
      <c r="B48" s="29" t="s">
        <v>885</v>
      </c>
      <c r="C48" s="29" t="s">
        <v>594</v>
      </c>
      <c r="D48" s="22" t="s">
        <v>137</v>
      </c>
      <c r="E48" s="29" t="s">
        <v>595</v>
      </c>
      <c r="F48" s="22" t="s">
        <v>596</v>
      </c>
      <c r="G48" s="16">
        <v>189</v>
      </c>
    </row>
    <row r="49" spans="1:7">
      <c r="A49" s="29" t="s">
        <v>884</v>
      </c>
      <c r="B49" s="29" t="s">
        <v>885</v>
      </c>
      <c r="C49" s="29" t="s">
        <v>597</v>
      </c>
      <c r="D49" s="22" t="s">
        <v>136</v>
      </c>
      <c r="E49" s="29" t="s">
        <v>598</v>
      </c>
      <c r="F49" s="22" t="s">
        <v>599</v>
      </c>
      <c r="G49" s="16">
        <v>148</v>
      </c>
    </row>
    <row r="50" spans="1:7">
      <c r="A50" s="29" t="s">
        <v>884</v>
      </c>
      <c r="B50" s="29" t="s">
        <v>885</v>
      </c>
      <c r="C50" s="29" t="s">
        <v>235</v>
      </c>
      <c r="D50" s="22" t="s">
        <v>84</v>
      </c>
      <c r="E50" s="29" t="s">
        <v>236</v>
      </c>
      <c r="F50" s="22" t="s">
        <v>237</v>
      </c>
      <c r="G50" s="16">
        <v>47756</v>
      </c>
    </row>
    <row r="51" spans="1:7">
      <c r="A51" s="29" t="s">
        <v>884</v>
      </c>
      <c r="B51" s="29" t="s">
        <v>885</v>
      </c>
      <c r="C51" s="29" t="s">
        <v>238</v>
      </c>
      <c r="D51" s="22" t="s">
        <v>82</v>
      </c>
      <c r="E51" s="29" t="s">
        <v>239</v>
      </c>
      <c r="F51" s="22" t="s">
        <v>240</v>
      </c>
      <c r="G51" s="16">
        <v>1610</v>
      </c>
    </row>
    <row r="52" spans="1:7">
      <c r="A52" s="29" t="s">
        <v>884</v>
      </c>
      <c r="B52" s="29" t="s">
        <v>885</v>
      </c>
      <c r="C52" s="29" t="s">
        <v>238</v>
      </c>
      <c r="D52" s="22" t="s">
        <v>82</v>
      </c>
      <c r="E52" s="29" t="s">
        <v>241</v>
      </c>
      <c r="F52" s="22" t="s">
        <v>242</v>
      </c>
      <c r="G52" s="16">
        <v>8786</v>
      </c>
    </row>
    <row r="53" spans="1:7">
      <c r="A53" s="29" t="s">
        <v>884</v>
      </c>
      <c r="B53" s="29" t="s">
        <v>885</v>
      </c>
      <c r="C53" s="29" t="s">
        <v>243</v>
      </c>
      <c r="D53" s="22" t="s">
        <v>79</v>
      </c>
      <c r="E53" s="29" t="s">
        <v>600</v>
      </c>
      <c r="F53" s="22" t="s">
        <v>601</v>
      </c>
      <c r="G53" s="16">
        <v>8</v>
      </c>
    </row>
    <row r="54" spans="1:7">
      <c r="A54" s="29" t="s">
        <v>884</v>
      </c>
      <c r="B54" s="29" t="s">
        <v>885</v>
      </c>
      <c r="C54" s="29" t="s">
        <v>243</v>
      </c>
      <c r="D54" s="22" t="s">
        <v>79</v>
      </c>
      <c r="E54" s="29" t="s">
        <v>244</v>
      </c>
      <c r="F54" s="22" t="s">
        <v>245</v>
      </c>
      <c r="G54" s="16">
        <v>771</v>
      </c>
    </row>
    <row r="55" spans="1:7">
      <c r="A55" s="29" t="s">
        <v>884</v>
      </c>
      <c r="B55" s="29" t="s">
        <v>885</v>
      </c>
      <c r="C55" s="29" t="s">
        <v>246</v>
      </c>
      <c r="D55" s="22" t="s">
        <v>83</v>
      </c>
      <c r="E55" s="29" t="s">
        <v>247</v>
      </c>
      <c r="F55" s="22" t="s">
        <v>248</v>
      </c>
      <c r="G55" s="16">
        <v>22201</v>
      </c>
    </row>
    <row r="56" spans="1:7">
      <c r="A56" s="29" t="s">
        <v>884</v>
      </c>
      <c r="B56" s="29" t="s">
        <v>885</v>
      </c>
      <c r="C56" s="29" t="s">
        <v>249</v>
      </c>
      <c r="D56" s="22" t="s">
        <v>138</v>
      </c>
      <c r="E56" s="29" t="s">
        <v>250</v>
      </c>
      <c r="F56" s="22" t="s">
        <v>251</v>
      </c>
      <c r="G56" s="16">
        <v>1457</v>
      </c>
    </row>
    <row r="57" spans="1:7">
      <c r="A57" s="29" t="s">
        <v>884</v>
      </c>
      <c r="B57" s="29" t="s">
        <v>885</v>
      </c>
      <c r="C57" s="29" t="s">
        <v>604</v>
      </c>
      <c r="D57" s="22" t="s">
        <v>22</v>
      </c>
      <c r="E57" s="29" t="s">
        <v>605</v>
      </c>
      <c r="F57" s="22" t="s">
        <v>606</v>
      </c>
      <c r="G57" s="16">
        <v>66</v>
      </c>
    </row>
    <row r="58" spans="1:7">
      <c r="A58" s="29" t="s">
        <v>884</v>
      </c>
      <c r="B58" s="29" t="s">
        <v>885</v>
      </c>
      <c r="C58" s="29" t="s">
        <v>252</v>
      </c>
      <c r="D58" s="22" t="s">
        <v>86</v>
      </c>
      <c r="E58" s="29" t="s">
        <v>253</v>
      </c>
      <c r="F58" s="22" t="s">
        <v>254</v>
      </c>
      <c r="G58" s="16">
        <v>1014</v>
      </c>
    </row>
    <row r="59" spans="1:7">
      <c r="A59" s="29" t="s">
        <v>884</v>
      </c>
      <c r="B59" s="29" t="s">
        <v>885</v>
      </c>
      <c r="C59" s="29" t="s">
        <v>255</v>
      </c>
      <c r="D59" s="22" t="s">
        <v>109</v>
      </c>
      <c r="E59" s="29" t="s">
        <v>256</v>
      </c>
      <c r="F59" s="22" t="s">
        <v>257</v>
      </c>
      <c r="G59" s="16">
        <v>11902</v>
      </c>
    </row>
    <row r="60" spans="1:7">
      <c r="A60" s="29" t="s">
        <v>884</v>
      </c>
      <c r="B60" s="29" t="s">
        <v>885</v>
      </c>
      <c r="C60" s="29" t="s">
        <v>261</v>
      </c>
      <c r="D60" s="22" t="s">
        <v>30</v>
      </c>
      <c r="E60" s="29" t="s">
        <v>262</v>
      </c>
      <c r="F60" s="22" t="s">
        <v>263</v>
      </c>
      <c r="G60" s="16">
        <v>2</v>
      </c>
    </row>
    <row r="61" spans="1:7">
      <c r="A61" s="29" t="s">
        <v>884</v>
      </c>
      <c r="B61" s="29" t="s">
        <v>885</v>
      </c>
      <c r="C61" s="29" t="s">
        <v>613</v>
      </c>
      <c r="D61" s="22" t="s">
        <v>38</v>
      </c>
      <c r="E61" s="29" t="s">
        <v>614</v>
      </c>
      <c r="F61" s="22" t="s">
        <v>615</v>
      </c>
      <c r="G61" s="16">
        <v>5</v>
      </c>
    </row>
    <row r="62" spans="1:7">
      <c r="A62" s="29" t="s">
        <v>884</v>
      </c>
      <c r="B62" s="29" t="s">
        <v>885</v>
      </c>
      <c r="C62" s="29" t="s">
        <v>621</v>
      </c>
      <c r="D62" s="22" t="s">
        <v>26</v>
      </c>
      <c r="E62" s="29" t="s">
        <v>622</v>
      </c>
      <c r="F62" s="22" t="s">
        <v>623</v>
      </c>
      <c r="G62" s="16">
        <v>4</v>
      </c>
    </row>
    <row r="63" spans="1:7">
      <c r="A63" s="29" t="s">
        <v>884</v>
      </c>
      <c r="B63" s="29" t="s">
        <v>885</v>
      </c>
      <c r="C63" s="29" t="s">
        <v>627</v>
      </c>
      <c r="D63" s="22" t="s">
        <v>42</v>
      </c>
      <c r="E63" s="29" t="s">
        <v>628</v>
      </c>
      <c r="F63" s="22" t="s">
        <v>629</v>
      </c>
      <c r="G63" s="16">
        <v>2</v>
      </c>
    </row>
    <row r="64" spans="1:7">
      <c r="A64" s="29" t="s">
        <v>884</v>
      </c>
      <c r="B64" s="29" t="s">
        <v>885</v>
      </c>
      <c r="C64" s="29" t="s">
        <v>630</v>
      </c>
      <c r="D64" s="22" t="s">
        <v>28</v>
      </c>
      <c r="E64" s="29" t="s">
        <v>631</v>
      </c>
      <c r="F64" s="22" t="s">
        <v>632</v>
      </c>
      <c r="G64" s="16">
        <v>2</v>
      </c>
    </row>
    <row r="65" spans="1:7">
      <c r="A65" s="29" t="s">
        <v>884</v>
      </c>
      <c r="B65" s="29" t="s">
        <v>885</v>
      </c>
      <c r="C65" s="29" t="s">
        <v>642</v>
      </c>
      <c r="D65" s="22" t="s">
        <v>35</v>
      </c>
      <c r="E65" s="29" t="s">
        <v>643</v>
      </c>
      <c r="F65" s="22" t="s">
        <v>644</v>
      </c>
      <c r="G65" s="16">
        <v>2</v>
      </c>
    </row>
    <row r="66" spans="1:7">
      <c r="A66" s="29" t="s">
        <v>884</v>
      </c>
      <c r="B66" s="29" t="s">
        <v>885</v>
      </c>
      <c r="C66" s="29" t="s">
        <v>645</v>
      </c>
      <c r="D66" s="22" t="s">
        <v>33</v>
      </c>
      <c r="E66" s="29" t="s">
        <v>646</v>
      </c>
      <c r="F66" s="22" t="s">
        <v>647</v>
      </c>
      <c r="G66" s="16">
        <v>7</v>
      </c>
    </row>
    <row r="67" spans="1:7">
      <c r="A67" s="29" t="s">
        <v>884</v>
      </c>
      <c r="B67" s="29" t="s">
        <v>885</v>
      </c>
      <c r="C67" s="29" t="s">
        <v>645</v>
      </c>
      <c r="D67" s="22" t="s">
        <v>33</v>
      </c>
      <c r="E67" s="29" t="s">
        <v>650</v>
      </c>
      <c r="F67" s="22" t="s">
        <v>651</v>
      </c>
      <c r="G67" s="16">
        <v>4</v>
      </c>
    </row>
    <row r="68" spans="1:7">
      <c r="A68" s="29" t="s">
        <v>884</v>
      </c>
      <c r="B68" s="29" t="s">
        <v>885</v>
      </c>
      <c r="C68" s="29" t="s">
        <v>652</v>
      </c>
      <c r="D68" s="22" t="s">
        <v>37</v>
      </c>
      <c r="E68" s="29" t="s">
        <v>653</v>
      </c>
      <c r="F68" s="22" t="s">
        <v>654</v>
      </c>
      <c r="G68" s="16">
        <v>2</v>
      </c>
    </row>
    <row r="69" spans="1:7">
      <c r="A69" s="29" t="s">
        <v>884</v>
      </c>
      <c r="B69" s="29" t="s">
        <v>885</v>
      </c>
      <c r="C69" s="29" t="s">
        <v>661</v>
      </c>
      <c r="D69" s="22" t="s">
        <v>27</v>
      </c>
      <c r="E69" s="29" t="s">
        <v>662</v>
      </c>
      <c r="F69" s="22" t="s">
        <v>663</v>
      </c>
      <c r="G69" s="16">
        <v>5</v>
      </c>
    </row>
    <row r="70" spans="1:7">
      <c r="A70" s="29" t="s">
        <v>884</v>
      </c>
      <c r="B70" s="29" t="s">
        <v>885</v>
      </c>
      <c r="C70" s="29" t="s">
        <v>667</v>
      </c>
      <c r="D70" s="22" t="s">
        <v>40</v>
      </c>
      <c r="E70" s="29" t="s">
        <v>668</v>
      </c>
      <c r="F70" s="22" t="s">
        <v>669</v>
      </c>
      <c r="G70" s="16">
        <v>422</v>
      </c>
    </row>
    <row r="71" spans="1:7">
      <c r="A71" s="29" t="s">
        <v>884</v>
      </c>
      <c r="B71" s="29" t="s">
        <v>885</v>
      </c>
      <c r="C71" s="29" t="s">
        <v>264</v>
      </c>
      <c r="D71" s="22" t="s">
        <v>71</v>
      </c>
      <c r="E71" s="29" t="s">
        <v>265</v>
      </c>
      <c r="F71" s="22" t="s">
        <v>266</v>
      </c>
      <c r="G71" s="16">
        <v>360</v>
      </c>
    </row>
    <row r="72" spans="1:7">
      <c r="A72" s="29" t="s">
        <v>884</v>
      </c>
      <c r="B72" s="29" t="s">
        <v>885</v>
      </c>
      <c r="C72" s="29" t="s">
        <v>267</v>
      </c>
      <c r="D72" s="22" t="s">
        <v>116</v>
      </c>
      <c r="E72" s="29" t="s">
        <v>268</v>
      </c>
      <c r="F72" s="22" t="s">
        <v>269</v>
      </c>
      <c r="G72" s="16">
        <v>8103</v>
      </c>
    </row>
    <row r="73" spans="1:7">
      <c r="A73" s="29" t="s">
        <v>884</v>
      </c>
      <c r="B73" s="29" t="s">
        <v>885</v>
      </c>
      <c r="C73" s="29" t="s">
        <v>270</v>
      </c>
      <c r="D73" s="22" t="s">
        <v>25</v>
      </c>
      <c r="E73" s="29" t="s">
        <v>271</v>
      </c>
      <c r="F73" s="22" t="s">
        <v>272</v>
      </c>
      <c r="G73" s="16">
        <v>398</v>
      </c>
    </row>
    <row r="74" spans="1:7">
      <c r="A74" s="29" t="s">
        <v>884</v>
      </c>
      <c r="B74" s="29" t="s">
        <v>885</v>
      </c>
      <c r="C74" s="29" t="s">
        <v>270</v>
      </c>
      <c r="D74" s="22" t="s">
        <v>25</v>
      </c>
      <c r="E74" s="29" t="s">
        <v>273</v>
      </c>
      <c r="F74" s="22" t="s">
        <v>274</v>
      </c>
      <c r="G74" s="16">
        <v>4</v>
      </c>
    </row>
    <row r="75" spans="1:7">
      <c r="A75" s="29" t="s">
        <v>884</v>
      </c>
      <c r="B75" s="29" t="s">
        <v>885</v>
      </c>
      <c r="C75" s="29" t="s">
        <v>275</v>
      </c>
      <c r="D75" s="22" t="s">
        <v>127</v>
      </c>
      <c r="E75" s="29" t="s">
        <v>276</v>
      </c>
      <c r="F75" s="22" t="s">
        <v>277</v>
      </c>
      <c r="G75" s="16">
        <v>5679</v>
      </c>
    </row>
    <row r="76" spans="1:7">
      <c r="A76" s="29" t="s">
        <v>884</v>
      </c>
      <c r="B76" s="29" t="s">
        <v>885</v>
      </c>
      <c r="C76" s="29" t="s">
        <v>275</v>
      </c>
      <c r="D76" s="22" t="s">
        <v>127</v>
      </c>
      <c r="E76" s="29" t="s">
        <v>278</v>
      </c>
      <c r="F76" s="22" t="s">
        <v>279</v>
      </c>
      <c r="G76" s="16">
        <v>16295</v>
      </c>
    </row>
    <row r="77" spans="1:7">
      <c r="A77" s="29" t="s">
        <v>884</v>
      </c>
      <c r="B77" s="29" t="s">
        <v>885</v>
      </c>
      <c r="C77" s="29" t="s">
        <v>280</v>
      </c>
      <c r="D77" s="22" t="s">
        <v>23</v>
      </c>
      <c r="E77" s="29" t="s">
        <v>670</v>
      </c>
      <c r="F77" s="22" t="s">
        <v>671</v>
      </c>
      <c r="G77" s="16">
        <v>56</v>
      </c>
    </row>
    <row r="78" spans="1:7">
      <c r="A78" s="29" t="s">
        <v>884</v>
      </c>
      <c r="B78" s="29" t="s">
        <v>885</v>
      </c>
      <c r="C78" s="29" t="s">
        <v>280</v>
      </c>
      <c r="D78" s="22" t="s">
        <v>23</v>
      </c>
      <c r="E78" s="29" t="s">
        <v>672</v>
      </c>
      <c r="F78" s="22" t="s">
        <v>673</v>
      </c>
      <c r="G78" s="16">
        <v>12</v>
      </c>
    </row>
    <row r="79" spans="1:7">
      <c r="A79" s="29" t="s">
        <v>884</v>
      </c>
      <c r="B79" s="29" t="s">
        <v>885</v>
      </c>
      <c r="C79" s="29" t="s">
        <v>280</v>
      </c>
      <c r="D79" s="22" t="s">
        <v>23</v>
      </c>
      <c r="E79" s="29" t="s">
        <v>674</v>
      </c>
      <c r="F79" s="22" t="s">
        <v>675</v>
      </c>
      <c r="G79" s="16">
        <v>3</v>
      </c>
    </row>
    <row r="80" spans="1:7">
      <c r="A80" s="29" t="s">
        <v>884</v>
      </c>
      <c r="B80" s="29" t="s">
        <v>885</v>
      </c>
      <c r="C80" s="29" t="s">
        <v>280</v>
      </c>
      <c r="D80" s="22" t="s">
        <v>23</v>
      </c>
      <c r="E80" s="29" t="s">
        <v>281</v>
      </c>
      <c r="F80" s="22" t="s">
        <v>282</v>
      </c>
      <c r="G80" s="16">
        <v>2</v>
      </c>
    </row>
    <row r="81" spans="1:7">
      <c r="A81" s="29" t="s">
        <v>884</v>
      </c>
      <c r="B81" s="29" t="s">
        <v>885</v>
      </c>
      <c r="C81" s="29" t="s">
        <v>280</v>
      </c>
      <c r="D81" s="22" t="s">
        <v>23</v>
      </c>
      <c r="E81" s="29" t="s">
        <v>676</v>
      </c>
      <c r="F81" s="22" t="s">
        <v>677</v>
      </c>
      <c r="G81" s="16">
        <v>14</v>
      </c>
    </row>
    <row r="82" spans="1:7">
      <c r="A82" s="29" t="s">
        <v>884</v>
      </c>
      <c r="B82" s="29" t="s">
        <v>885</v>
      </c>
      <c r="C82" s="29" t="s">
        <v>280</v>
      </c>
      <c r="D82" s="22" t="s">
        <v>23</v>
      </c>
      <c r="E82" s="29" t="s">
        <v>678</v>
      </c>
      <c r="F82" s="22" t="s">
        <v>679</v>
      </c>
      <c r="G82" s="16">
        <v>16</v>
      </c>
    </row>
    <row r="83" spans="1:7">
      <c r="A83" s="29" t="s">
        <v>884</v>
      </c>
      <c r="B83" s="29" t="s">
        <v>885</v>
      </c>
      <c r="C83" s="29" t="s">
        <v>280</v>
      </c>
      <c r="D83" s="22" t="s">
        <v>23</v>
      </c>
      <c r="E83" s="29" t="s">
        <v>680</v>
      </c>
      <c r="F83" s="22" t="s">
        <v>681</v>
      </c>
      <c r="G83" s="16">
        <v>7</v>
      </c>
    </row>
    <row r="84" spans="1:7">
      <c r="A84" s="29" t="s">
        <v>884</v>
      </c>
      <c r="B84" s="29" t="s">
        <v>885</v>
      </c>
      <c r="C84" s="29" t="s">
        <v>280</v>
      </c>
      <c r="D84" s="22" t="s">
        <v>23</v>
      </c>
      <c r="E84" s="29" t="s">
        <v>682</v>
      </c>
      <c r="F84" s="22" t="s">
        <v>683</v>
      </c>
      <c r="G84" s="16">
        <v>26</v>
      </c>
    </row>
    <row r="85" spans="1:7">
      <c r="A85" s="29" t="s">
        <v>884</v>
      </c>
      <c r="B85" s="29" t="s">
        <v>885</v>
      </c>
      <c r="C85" s="29" t="s">
        <v>280</v>
      </c>
      <c r="D85" s="22" t="s">
        <v>23</v>
      </c>
      <c r="E85" s="29" t="s">
        <v>684</v>
      </c>
      <c r="F85" s="22" t="s">
        <v>685</v>
      </c>
      <c r="G85" s="16">
        <v>77</v>
      </c>
    </row>
    <row r="86" spans="1:7">
      <c r="A86" s="29" t="s">
        <v>884</v>
      </c>
      <c r="B86" s="29" t="s">
        <v>885</v>
      </c>
      <c r="C86" s="29" t="s">
        <v>280</v>
      </c>
      <c r="D86" s="22" t="s">
        <v>23</v>
      </c>
      <c r="E86" s="29" t="s">
        <v>686</v>
      </c>
      <c r="F86" s="22" t="s">
        <v>687</v>
      </c>
      <c r="G86" s="16">
        <v>11</v>
      </c>
    </row>
    <row r="87" spans="1:7">
      <c r="A87" s="29" t="s">
        <v>884</v>
      </c>
      <c r="B87" s="29" t="s">
        <v>885</v>
      </c>
      <c r="C87" s="29" t="s">
        <v>280</v>
      </c>
      <c r="D87" s="22" t="s">
        <v>23</v>
      </c>
      <c r="E87" s="29" t="s">
        <v>688</v>
      </c>
      <c r="F87" s="22" t="s">
        <v>689</v>
      </c>
      <c r="G87" s="16">
        <v>2</v>
      </c>
    </row>
    <row r="88" spans="1:7">
      <c r="A88" s="29" t="s">
        <v>884</v>
      </c>
      <c r="B88" s="29" t="s">
        <v>885</v>
      </c>
      <c r="C88" s="29" t="s">
        <v>280</v>
      </c>
      <c r="D88" s="22" t="s">
        <v>23</v>
      </c>
      <c r="E88" s="29" t="s">
        <v>690</v>
      </c>
      <c r="F88" s="22" t="s">
        <v>691</v>
      </c>
      <c r="G88" s="16">
        <v>9</v>
      </c>
    </row>
    <row r="89" spans="1:7">
      <c r="A89" s="29" t="s">
        <v>884</v>
      </c>
      <c r="B89" s="29" t="s">
        <v>885</v>
      </c>
      <c r="C89" s="29" t="s">
        <v>280</v>
      </c>
      <c r="D89" s="22" t="s">
        <v>23</v>
      </c>
      <c r="E89" s="29" t="s">
        <v>886</v>
      </c>
      <c r="F89" s="22" t="s">
        <v>887</v>
      </c>
      <c r="G89" s="16">
        <v>1</v>
      </c>
    </row>
    <row r="90" spans="1:7">
      <c r="A90" s="29" t="s">
        <v>884</v>
      </c>
      <c r="B90" s="29" t="s">
        <v>885</v>
      </c>
      <c r="C90" s="29" t="s">
        <v>692</v>
      </c>
      <c r="D90" s="22" t="s">
        <v>122</v>
      </c>
      <c r="E90" s="29" t="s">
        <v>693</v>
      </c>
      <c r="F90" s="22" t="s">
        <v>694</v>
      </c>
      <c r="G90" s="16">
        <v>200</v>
      </c>
    </row>
    <row r="91" spans="1:7">
      <c r="A91" s="29" t="s">
        <v>884</v>
      </c>
      <c r="B91" s="29" t="s">
        <v>885</v>
      </c>
      <c r="C91" s="29" t="s">
        <v>692</v>
      </c>
      <c r="D91" s="22" t="s">
        <v>122</v>
      </c>
      <c r="E91" s="29" t="s">
        <v>695</v>
      </c>
      <c r="F91" s="22" t="s">
        <v>696</v>
      </c>
      <c r="G91" s="16">
        <v>279</v>
      </c>
    </row>
    <row r="92" spans="1:7">
      <c r="A92" s="29" t="s">
        <v>884</v>
      </c>
      <c r="B92" s="29" t="s">
        <v>885</v>
      </c>
      <c r="C92" s="29" t="s">
        <v>697</v>
      </c>
      <c r="D92" s="22" t="s">
        <v>87</v>
      </c>
      <c r="E92" s="29" t="s">
        <v>698</v>
      </c>
      <c r="F92" s="22" t="s">
        <v>699</v>
      </c>
      <c r="G92" s="16">
        <v>3</v>
      </c>
    </row>
    <row r="93" spans="1:7">
      <c r="A93" s="29" t="s">
        <v>884</v>
      </c>
      <c r="B93" s="29" t="s">
        <v>885</v>
      </c>
      <c r="C93" s="29" t="s">
        <v>697</v>
      </c>
      <c r="D93" s="22" t="s">
        <v>87</v>
      </c>
      <c r="E93" s="29" t="s">
        <v>700</v>
      </c>
      <c r="F93" s="22" t="s">
        <v>701</v>
      </c>
      <c r="G93" s="16">
        <v>1</v>
      </c>
    </row>
    <row r="94" spans="1:7">
      <c r="A94" s="29" t="s">
        <v>884</v>
      </c>
      <c r="B94" s="29" t="s">
        <v>885</v>
      </c>
      <c r="C94" s="29" t="s">
        <v>697</v>
      </c>
      <c r="D94" s="22" t="s">
        <v>87</v>
      </c>
      <c r="E94" s="29" t="s">
        <v>704</v>
      </c>
      <c r="F94" s="22" t="s">
        <v>705</v>
      </c>
      <c r="G94" s="16">
        <v>5</v>
      </c>
    </row>
    <row r="95" spans="1:7">
      <c r="A95" s="29" t="s">
        <v>884</v>
      </c>
      <c r="B95" s="29" t="s">
        <v>885</v>
      </c>
      <c r="C95" s="29" t="s">
        <v>697</v>
      </c>
      <c r="D95" s="22" t="s">
        <v>87</v>
      </c>
      <c r="E95" s="29" t="s">
        <v>706</v>
      </c>
      <c r="F95" s="22" t="s">
        <v>707</v>
      </c>
      <c r="G95" s="16">
        <v>5</v>
      </c>
    </row>
    <row r="96" spans="1:7">
      <c r="A96" s="29" t="s">
        <v>884</v>
      </c>
      <c r="B96" s="29" t="s">
        <v>885</v>
      </c>
      <c r="C96" s="29" t="s">
        <v>697</v>
      </c>
      <c r="D96" s="22" t="s">
        <v>87</v>
      </c>
      <c r="E96" s="29" t="s">
        <v>708</v>
      </c>
      <c r="F96" s="22" t="s">
        <v>709</v>
      </c>
      <c r="G96" s="16">
        <v>2</v>
      </c>
    </row>
    <row r="97" spans="1:7">
      <c r="A97" s="29" t="s">
        <v>884</v>
      </c>
      <c r="B97" s="29" t="s">
        <v>885</v>
      </c>
      <c r="C97" s="29" t="s">
        <v>712</v>
      </c>
      <c r="D97" s="22" t="s">
        <v>70</v>
      </c>
      <c r="E97" s="29" t="s">
        <v>713</v>
      </c>
      <c r="F97" s="22" t="s">
        <v>70</v>
      </c>
      <c r="G97" s="16">
        <v>11</v>
      </c>
    </row>
    <row r="98" spans="1:7">
      <c r="A98" s="29" t="s">
        <v>884</v>
      </c>
      <c r="B98" s="29" t="s">
        <v>885</v>
      </c>
      <c r="C98" s="29" t="s">
        <v>714</v>
      </c>
      <c r="D98" s="22" t="s">
        <v>77</v>
      </c>
      <c r="E98" s="29" t="s">
        <v>715</v>
      </c>
      <c r="F98" s="22" t="s">
        <v>716</v>
      </c>
      <c r="G98" s="16">
        <v>32</v>
      </c>
    </row>
    <row r="99" spans="1:7">
      <c r="A99" s="29" t="s">
        <v>884</v>
      </c>
      <c r="B99" s="29" t="s">
        <v>885</v>
      </c>
      <c r="C99" s="29" t="s">
        <v>714</v>
      </c>
      <c r="D99" s="22" t="s">
        <v>77</v>
      </c>
      <c r="E99" s="29" t="s">
        <v>888</v>
      </c>
      <c r="F99" s="22" t="s">
        <v>889</v>
      </c>
      <c r="G99" s="16">
        <v>1</v>
      </c>
    </row>
    <row r="100" spans="1:7">
      <c r="A100" s="29" t="s">
        <v>884</v>
      </c>
      <c r="B100" s="29" t="s">
        <v>885</v>
      </c>
      <c r="C100" s="29" t="s">
        <v>717</v>
      </c>
      <c r="D100" s="22" t="s">
        <v>24</v>
      </c>
      <c r="E100" s="29" t="s">
        <v>718</v>
      </c>
      <c r="F100" s="22" t="s">
        <v>719</v>
      </c>
      <c r="G100" s="16">
        <v>26</v>
      </c>
    </row>
    <row r="101" spans="1:7">
      <c r="A101" s="29" t="s">
        <v>884</v>
      </c>
      <c r="B101" s="29" t="s">
        <v>885</v>
      </c>
      <c r="C101" s="29" t="s">
        <v>720</v>
      </c>
      <c r="D101" s="22" t="s">
        <v>133</v>
      </c>
      <c r="E101" s="29" t="s">
        <v>721</v>
      </c>
      <c r="F101" s="22" t="s">
        <v>722</v>
      </c>
      <c r="G101" s="16">
        <v>44</v>
      </c>
    </row>
    <row r="102" spans="1:7">
      <c r="A102" s="29" t="s">
        <v>884</v>
      </c>
      <c r="B102" s="29" t="s">
        <v>885</v>
      </c>
      <c r="C102" s="29" t="s">
        <v>723</v>
      </c>
      <c r="D102" s="22" t="s">
        <v>139</v>
      </c>
      <c r="E102" s="29" t="s">
        <v>724</v>
      </c>
      <c r="F102" s="22" t="s">
        <v>139</v>
      </c>
      <c r="G102" s="16">
        <v>119</v>
      </c>
    </row>
    <row r="103" spans="1:7">
      <c r="A103" s="29" t="s">
        <v>884</v>
      </c>
      <c r="B103" s="29" t="s">
        <v>885</v>
      </c>
      <c r="C103" s="29" t="s">
        <v>283</v>
      </c>
      <c r="D103" s="22" t="s">
        <v>130</v>
      </c>
      <c r="E103" s="29" t="s">
        <v>284</v>
      </c>
      <c r="F103" s="22" t="s">
        <v>130</v>
      </c>
      <c r="G103" s="16">
        <v>1572</v>
      </c>
    </row>
    <row r="104" spans="1:7">
      <c r="A104" s="29" t="s">
        <v>884</v>
      </c>
      <c r="B104" s="29" t="s">
        <v>885</v>
      </c>
      <c r="C104" s="29" t="s">
        <v>283</v>
      </c>
      <c r="D104" s="22" t="s">
        <v>130</v>
      </c>
      <c r="E104" s="29" t="s">
        <v>725</v>
      </c>
      <c r="F104" s="22" t="s">
        <v>726</v>
      </c>
      <c r="G104" s="16">
        <v>36</v>
      </c>
    </row>
    <row r="105" spans="1:7">
      <c r="A105" s="29" t="s">
        <v>884</v>
      </c>
      <c r="B105" s="29" t="s">
        <v>885</v>
      </c>
      <c r="C105" s="29" t="s">
        <v>287</v>
      </c>
      <c r="D105" s="22" t="s">
        <v>8</v>
      </c>
      <c r="E105" s="29" t="s">
        <v>288</v>
      </c>
      <c r="F105" s="22" t="s">
        <v>8</v>
      </c>
      <c r="G105" s="16">
        <v>5396</v>
      </c>
    </row>
    <row r="106" spans="1:7">
      <c r="A106" s="29" t="s">
        <v>884</v>
      </c>
      <c r="B106" s="29" t="s">
        <v>885</v>
      </c>
      <c r="C106" s="29" t="s">
        <v>287</v>
      </c>
      <c r="D106" s="22" t="s">
        <v>8</v>
      </c>
      <c r="E106" s="29" t="s">
        <v>727</v>
      </c>
      <c r="F106" s="22" t="s">
        <v>728</v>
      </c>
      <c r="G106" s="16">
        <v>362</v>
      </c>
    </row>
    <row r="107" spans="1:7">
      <c r="A107" s="29" t="s">
        <v>884</v>
      </c>
      <c r="B107" s="29" t="s">
        <v>885</v>
      </c>
      <c r="C107" s="29" t="s">
        <v>289</v>
      </c>
      <c r="D107" s="22" t="s">
        <v>105</v>
      </c>
      <c r="E107" s="29" t="s">
        <v>290</v>
      </c>
      <c r="F107" s="22" t="s">
        <v>291</v>
      </c>
      <c r="G107" s="16">
        <v>1819</v>
      </c>
    </row>
    <row r="108" spans="1:7">
      <c r="A108" s="29" t="s">
        <v>884</v>
      </c>
      <c r="B108" s="29" t="s">
        <v>885</v>
      </c>
      <c r="C108" s="29" t="s">
        <v>292</v>
      </c>
      <c r="D108" s="22" t="s">
        <v>106</v>
      </c>
      <c r="E108" s="29" t="s">
        <v>293</v>
      </c>
      <c r="F108" s="22" t="s">
        <v>106</v>
      </c>
      <c r="G108" s="16">
        <v>487</v>
      </c>
    </row>
    <row r="109" spans="1:7">
      <c r="A109" s="29" t="s">
        <v>884</v>
      </c>
      <c r="B109" s="29" t="s">
        <v>885</v>
      </c>
      <c r="C109" s="29" t="s">
        <v>729</v>
      </c>
      <c r="D109" s="22" t="s">
        <v>11</v>
      </c>
      <c r="E109" s="29" t="s">
        <v>730</v>
      </c>
      <c r="F109" s="22" t="s">
        <v>11</v>
      </c>
      <c r="G109" s="16">
        <v>323</v>
      </c>
    </row>
    <row r="110" spans="1:7">
      <c r="A110" s="29" t="s">
        <v>884</v>
      </c>
      <c r="B110" s="29" t="s">
        <v>885</v>
      </c>
      <c r="C110" s="29" t="s">
        <v>294</v>
      </c>
      <c r="D110" s="22" t="s">
        <v>19</v>
      </c>
      <c r="E110" s="29" t="s">
        <v>295</v>
      </c>
      <c r="F110" s="22" t="s">
        <v>296</v>
      </c>
      <c r="G110" s="16">
        <v>56</v>
      </c>
    </row>
    <row r="111" spans="1:7">
      <c r="A111" s="29" t="s">
        <v>884</v>
      </c>
      <c r="B111" s="29" t="s">
        <v>885</v>
      </c>
      <c r="C111" s="29" t="s">
        <v>297</v>
      </c>
      <c r="D111" s="22" t="s">
        <v>21</v>
      </c>
      <c r="E111" s="29" t="s">
        <v>298</v>
      </c>
      <c r="F111" s="22" t="s">
        <v>299</v>
      </c>
      <c r="G111" s="16">
        <v>770</v>
      </c>
    </row>
    <row r="112" spans="1:7">
      <c r="A112" s="29" t="s">
        <v>884</v>
      </c>
      <c r="B112" s="29" t="s">
        <v>885</v>
      </c>
      <c r="C112" s="29" t="s">
        <v>300</v>
      </c>
      <c r="D112" s="22" t="s">
        <v>44</v>
      </c>
      <c r="E112" s="29" t="s">
        <v>301</v>
      </c>
      <c r="F112" s="22" t="s">
        <v>302</v>
      </c>
      <c r="G112" s="16">
        <v>328</v>
      </c>
    </row>
    <row r="113" spans="1:7">
      <c r="A113" s="29" t="s">
        <v>884</v>
      </c>
      <c r="B113" s="29" t="s">
        <v>885</v>
      </c>
      <c r="C113" s="29" t="s">
        <v>303</v>
      </c>
      <c r="D113" s="22" t="s">
        <v>76</v>
      </c>
      <c r="E113" s="29" t="s">
        <v>304</v>
      </c>
      <c r="F113" s="22" t="s">
        <v>76</v>
      </c>
      <c r="G113" s="16">
        <v>1425</v>
      </c>
    </row>
    <row r="114" spans="1:7">
      <c r="A114" s="29" t="s">
        <v>884</v>
      </c>
      <c r="B114" s="29" t="s">
        <v>885</v>
      </c>
      <c r="C114" s="29" t="s">
        <v>305</v>
      </c>
      <c r="D114" s="22" t="s">
        <v>89</v>
      </c>
      <c r="E114" s="29" t="s">
        <v>306</v>
      </c>
      <c r="F114" s="22" t="s">
        <v>89</v>
      </c>
      <c r="G114" s="16">
        <v>2753</v>
      </c>
    </row>
    <row r="115" spans="1:7">
      <c r="A115" s="29" t="s">
        <v>884</v>
      </c>
      <c r="B115" s="29" t="s">
        <v>885</v>
      </c>
      <c r="C115" s="29" t="s">
        <v>307</v>
      </c>
      <c r="D115" s="22" t="s">
        <v>92</v>
      </c>
      <c r="E115" s="29" t="s">
        <v>308</v>
      </c>
      <c r="F115" s="22" t="s">
        <v>309</v>
      </c>
      <c r="G115" s="16">
        <v>7964</v>
      </c>
    </row>
    <row r="116" spans="1:7">
      <c r="A116" s="29" t="s">
        <v>884</v>
      </c>
      <c r="B116" s="29" t="s">
        <v>885</v>
      </c>
      <c r="C116" s="29" t="s">
        <v>731</v>
      </c>
      <c r="D116" s="22" t="s">
        <v>94</v>
      </c>
      <c r="E116" s="29" t="s">
        <v>732</v>
      </c>
      <c r="F116" s="22" t="s">
        <v>94</v>
      </c>
      <c r="G116" s="16">
        <v>337</v>
      </c>
    </row>
    <row r="117" spans="1:7">
      <c r="A117" s="29" t="s">
        <v>884</v>
      </c>
      <c r="B117" s="29" t="s">
        <v>885</v>
      </c>
      <c r="C117" s="29" t="s">
        <v>310</v>
      </c>
      <c r="D117" s="22" t="s">
        <v>98</v>
      </c>
      <c r="E117" s="29" t="s">
        <v>311</v>
      </c>
      <c r="F117" s="22" t="s">
        <v>312</v>
      </c>
      <c r="G117" s="16">
        <v>146</v>
      </c>
    </row>
    <row r="118" spans="1:7">
      <c r="A118" s="29" t="s">
        <v>884</v>
      </c>
      <c r="B118" s="29" t="s">
        <v>885</v>
      </c>
      <c r="C118" s="29" t="s">
        <v>733</v>
      </c>
      <c r="D118" s="22" t="s">
        <v>103</v>
      </c>
      <c r="E118" s="29" t="s">
        <v>734</v>
      </c>
      <c r="F118" s="22" t="s">
        <v>103</v>
      </c>
      <c r="G118" s="16">
        <v>40</v>
      </c>
    </row>
    <row r="119" spans="1:7">
      <c r="A119" s="29" t="s">
        <v>884</v>
      </c>
      <c r="B119" s="29" t="s">
        <v>885</v>
      </c>
      <c r="C119" s="29" t="s">
        <v>313</v>
      </c>
      <c r="D119" s="22" t="s">
        <v>104</v>
      </c>
      <c r="E119" s="29" t="s">
        <v>314</v>
      </c>
      <c r="F119" s="22" t="s">
        <v>315</v>
      </c>
      <c r="G119" s="16">
        <v>777</v>
      </c>
    </row>
    <row r="120" spans="1:7">
      <c r="A120" s="29" t="s">
        <v>884</v>
      </c>
      <c r="B120" s="29" t="s">
        <v>885</v>
      </c>
      <c r="C120" s="29" t="s">
        <v>316</v>
      </c>
      <c r="D120" s="22" t="s">
        <v>129</v>
      </c>
      <c r="E120" s="29" t="s">
        <v>317</v>
      </c>
      <c r="F120" s="22" t="s">
        <v>318</v>
      </c>
      <c r="G120" s="16">
        <v>314</v>
      </c>
    </row>
    <row r="121" spans="1:7">
      <c r="A121" s="29" t="s">
        <v>884</v>
      </c>
      <c r="B121" s="29" t="s">
        <v>885</v>
      </c>
      <c r="C121" s="29" t="s">
        <v>735</v>
      </c>
      <c r="D121" s="22" t="s">
        <v>113</v>
      </c>
      <c r="E121" s="29" t="s">
        <v>736</v>
      </c>
      <c r="F121" s="22" t="s">
        <v>113</v>
      </c>
      <c r="G121" s="16">
        <v>179</v>
      </c>
    </row>
    <row r="122" spans="1:7">
      <c r="A122" s="29" t="s">
        <v>884</v>
      </c>
      <c r="B122" s="29" t="s">
        <v>885</v>
      </c>
      <c r="C122" s="29" t="s">
        <v>319</v>
      </c>
      <c r="D122" s="22" t="s">
        <v>121</v>
      </c>
      <c r="E122" s="29" t="s">
        <v>320</v>
      </c>
      <c r="F122" s="22" t="s">
        <v>121</v>
      </c>
      <c r="G122" s="16">
        <v>857</v>
      </c>
    </row>
    <row r="123" spans="1:7">
      <c r="A123" s="29" t="s">
        <v>884</v>
      </c>
      <c r="B123" s="29" t="s">
        <v>885</v>
      </c>
      <c r="C123" s="29" t="s">
        <v>737</v>
      </c>
      <c r="D123" s="22" t="s">
        <v>128</v>
      </c>
      <c r="E123" s="29" t="s">
        <v>738</v>
      </c>
      <c r="F123" s="22" t="s">
        <v>128</v>
      </c>
      <c r="G123" s="16">
        <v>118</v>
      </c>
    </row>
    <row r="124" spans="1:7">
      <c r="A124" s="29" t="s">
        <v>884</v>
      </c>
      <c r="B124" s="29" t="s">
        <v>885</v>
      </c>
      <c r="C124" s="29" t="s">
        <v>739</v>
      </c>
      <c r="D124" s="22" t="s">
        <v>61</v>
      </c>
      <c r="E124" s="29" t="s">
        <v>740</v>
      </c>
      <c r="F124" s="22" t="s">
        <v>61</v>
      </c>
      <c r="G124" s="16">
        <v>10</v>
      </c>
    </row>
    <row r="125" spans="1:7">
      <c r="A125" s="29" t="s">
        <v>884</v>
      </c>
      <c r="B125" s="29" t="s">
        <v>885</v>
      </c>
      <c r="C125" s="29" t="s">
        <v>321</v>
      </c>
      <c r="D125" s="22" t="s">
        <v>144</v>
      </c>
      <c r="E125" s="29" t="s">
        <v>322</v>
      </c>
      <c r="F125" s="22" t="s">
        <v>144</v>
      </c>
      <c r="G125" s="16">
        <v>1257</v>
      </c>
    </row>
    <row r="126" spans="1:7">
      <c r="A126" s="29" t="s">
        <v>884</v>
      </c>
      <c r="B126" s="29" t="s">
        <v>885</v>
      </c>
      <c r="C126" s="29" t="s">
        <v>323</v>
      </c>
      <c r="D126" s="22" t="s">
        <v>10</v>
      </c>
      <c r="E126" s="29" t="s">
        <v>324</v>
      </c>
      <c r="F126" s="22" t="s">
        <v>10</v>
      </c>
      <c r="G126" s="16">
        <v>1609</v>
      </c>
    </row>
    <row r="127" spans="1:7">
      <c r="A127" s="29" t="s">
        <v>884</v>
      </c>
      <c r="B127" s="29" t="s">
        <v>885</v>
      </c>
      <c r="C127" s="29" t="s">
        <v>325</v>
      </c>
      <c r="D127" s="22" t="s">
        <v>12</v>
      </c>
      <c r="E127" s="29" t="s">
        <v>326</v>
      </c>
      <c r="F127" s="22" t="s">
        <v>327</v>
      </c>
      <c r="G127" s="16">
        <v>2092</v>
      </c>
    </row>
    <row r="128" spans="1:7">
      <c r="A128" s="29" t="s">
        <v>884</v>
      </c>
      <c r="B128" s="29" t="s">
        <v>885</v>
      </c>
      <c r="C128" s="29" t="s">
        <v>325</v>
      </c>
      <c r="D128" s="22" t="s">
        <v>12</v>
      </c>
      <c r="E128" s="29" t="s">
        <v>741</v>
      </c>
      <c r="F128" s="22" t="s">
        <v>742</v>
      </c>
      <c r="G128" s="16">
        <v>199</v>
      </c>
    </row>
    <row r="129" spans="1:7">
      <c r="A129" s="29" t="s">
        <v>884</v>
      </c>
      <c r="B129" s="29" t="s">
        <v>885</v>
      </c>
      <c r="C129" s="29" t="s">
        <v>328</v>
      </c>
      <c r="D129" s="22" t="s">
        <v>13</v>
      </c>
      <c r="E129" s="29" t="s">
        <v>329</v>
      </c>
      <c r="F129" s="22" t="s">
        <v>330</v>
      </c>
      <c r="G129" s="16">
        <v>5571</v>
      </c>
    </row>
    <row r="130" spans="1:7">
      <c r="A130" s="29" t="s">
        <v>884</v>
      </c>
      <c r="B130" s="29" t="s">
        <v>885</v>
      </c>
      <c r="C130" s="29" t="s">
        <v>328</v>
      </c>
      <c r="D130" s="22" t="s">
        <v>13</v>
      </c>
      <c r="E130" s="29" t="s">
        <v>331</v>
      </c>
      <c r="F130" s="22" t="s">
        <v>332</v>
      </c>
      <c r="G130" s="16">
        <v>1657</v>
      </c>
    </row>
    <row r="131" spans="1:7">
      <c r="A131" s="29" t="s">
        <v>884</v>
      </c>
      <c r="B131" s="29" t="s">
        <v>885</v>
      </c>
      <c r="C131" s="29" t="s">
        <v>328</v>
      </c>
      <c r="D131" s="22" t="s">
        <v>13</v>
      </c>
      <c r="E131" s="29" t="s">
        <v>333</v>
      </c>
      <c r="F131" s="22" t="s">
        <v>334</v>
      </c>
      <c r="G131" s="16">
        <v>323</v>
      </c>
    </row>
    <row r="132" spans="1:7">
      <c r="A132" s="29" t="s">
        <v>884</v>
      </c>
      <c r="B132" s="29" t="s">
        <v>885</v>
      </c>
      <c r="C132" s="29" t="s">
        <v>328</v>
      </c>
      <c r="D132" s="22" t="s">
        <v>13</v>
      </c>
      <c r="E132" s="29" t="s">
        <v>335</v>
      </c>
      <c r="F132" s="22" t="s">
        <v>336</v>
      </c>
      <c r="G132" s="16">
        <v>511</v>
      </c>
    </row>
    <row r="133" spans="1:7">
      <c r="A133" s="29" t="s">
        <v>884</v>
      </c>
      <c r="B133" s="29" t="s">
        <v>885</v>
      </c>
      <c r="C133" s="29" t="s">
        <v>328</v>
      </c>
      <c r="D133" s="22" t="s">
        <v>13</v>
      </c>
      <c r="E133" s="29" t="s">
        <v>743</v>
      </c>
      <c r="F133" s="22" t="s">
        <v>744</v>
      </c>
      <c r="G133" s="16">
        <v>18</v>
      </c>
    </row>
    <row r="134" spans="1:7">
      <c r="A134" s="29" t="s">
        <v>884</v>
      </c>
      <c r="B134" s="29" t="s">
        <v>885</v>
      </c>
      <c r="C134" s="29" t="s">
        <v>337</v>
      </c>
      <c r="D134" s="22" t="s">
        <v>20</v>
      </c>
      <c r="E134" s="29" t="s">
        <v>338</v>
      </c>
      <c r="F134" s="22" t="s">
        <v>339</v>
      </c>
      <c r="G134" s="16">
        <v>2201</v>
      </c>
    </row>
    <row r="135" spans="1:7">
      <c r="A135" s="29" t="s">
        <v>884</v>
      </c>
      <c r="B135" s="29" t="s">
        <v>885</v>
      </c>
      <c r="C135" s="29" t="s">
        <v>337</v>
      </c>
      <c r="D135" s="22" t="s">
        <v>20</v>
      </c>
      <c r="E135" s="29" t="s">
        <v>745</v>
      </c>
      <c r="F135" s="22" t="s">
        <v>746</v>
      </c>
      <c r="G135" s="16">
        <v>127</v>
      </c>
    </row>
    <row r="136" spans="1:7">
      <c r="A136" s="29" t="s">
        <v>884</v>
      </c>
      <c r="B136" s="29" t="s">
        <v>885</v>
      </c>
      <c r="C136" s="29" t="s">
        <v>337</v>
      </c>
      <c r="D136" s="22" t="s">
        <v>20</v>
      </c>
      <c r="E136" s="29" t="s">
        <v>340</v>
      </c>
      <c r="F136" s="22" t="s">
        <v>341</v>
      </c>
      <c r="G136" s="16">
        <v>326</v>
      </c>
    </row>
    <row r="137" spans="1:7">
      <c r="A137" s="29" t="s">
        <v>884</v>
      </c>
      <c r="B137" s="29" t="s">
        <v>885</v>
      </c>
      <c r="C137" s="29" t="s">
        <v>342</v>
      </c>
      <c r="D137" s="22" t="s">
        <v>95</v>
      </c>
      <c r="E137" s="29" t="s">
        <v>343</v>
      </c>
      <c r="F137" s="22" t="s">
        <v>344</v>
      </c>
      <c r="G137" s="16">
        <v>4657</v>
      </c>
    </row>
    <row r="138" spans="1:7">
      <c r="A138" s="29" t="s">
        <v>884</v>
      </c>
      <c r="B138" s="29" t="s">
        <v>885</v>
      </c>
      <c r="C138" s="29" t="s">
        <v>345</v>
      </c>
      <c r="D138" s="22" t="s">
        <v>110</v>
      </c>
      <c r="E138" s="29" t="s">
        <v>346</v>
      </c>
      <c r="F138" s="22" t="s">
        <v>347</v>
      </c>
      <c r="G138" s="16">
        <v>1543</v>
      </c>
    </row>
    <row r="139" spans="1:7">
      <c r="A139" s="29" t="s">
        <v>884</v>
      </c>
      <c r="B139" s="29" t="s">
        <v>885</v>
      </c>
      <c r="C139" s="29" t="s">
        <v>348</v>
      </c>
      <c r="D139" s="22" t="s">
        <v>112</v>
      </c>
      <c r="E139" s="29" t="s">
        <v>349</v>
      </c>
      <c r="F139" s="22" t="s">
        <v>350</v>
      </c>
      <c r="G139" s="16">
        <v>7301</v>
      </c>
    </row>
    <row r="140" spans="1:7">
      <c r="A140" s="29" t="s">
        <v>884</v>
      </c>
      <c r="B140" s="29" t="s">
        <v>885</v>
      </c>
      <c r="C140" s="29" t="s">
        <v>351</v>
      </c>
      <c r="D140" s="22" t="s">
        <v>123</v>
      </c>
      <c r="E140" s="29" t="s">
        <v>352</v>
      </c>
      <c r="F140" s="22" t="s">
        <v>353</v>
      </c>
      <c r="G140" s="16">
        <v>27853</v>
      </c>
    </row>
    <row r="141" spans="1:7">
      <c r="A141" s="29" t="s">
        <v>884</v>
      </c>
      <c r="B141" s="29" t="s">
        <v>885</v>
      </c>
      <c r="C141" s="29" t="s">
        <v>351</v>
      </c>
      <c r="D141" s="22" t="s">
        <v>123</v>
      </c>
      <c r="E141" s="29" t="s">
        <v>747</v>
      </c>
      <c r="F141" s="22" t="s">
        <v>748</v>
      </c>
      <c r="G141" s="16">
        <v>788</v>
      </c>
    </row>
    <row r="142" spans="1:7">
      <c r="A142" s="29" t="s">
        <v>884</v>
      </c>
      <c r="B142" s="29" t="s">
        <v>885</v>
      </c>
      <c r="C142" s="29" t="s">
        <v>351</v>
      </c>
      <c r="D142" s="22" t="s">
        <v>123</v>
      </c>
      <c r="E142" s="29" t="s">
        <v>751</v>
      </c>
      <c r="F142" s="22" t="s">
        <v>752</v>
      </c>
      <c r="G142" s="16">
        <v>94</v>
      </c>
    </row>
    <row r="143" spans="1:7">
      <c r="A143" s="29" t="s">
        <v>884</v>
      </c>
      <c r="B143" s="29" t="s">
        <v>885</v>
      </c>
      <c r="C143" s="29" t="s">
        <v>351</v>
      </c>
      <c r="D143" s="22" t="s">
        <v>123</v>
      </c>
      <c r="E143" s="29" t="s">
        <v>753</v>
      </c>
      <c r="F143" s="22" t="s">
        <v>754</v>
      </c>
      <c r="G143" s="16">
        <v>554</v>
      </c>
    </row>
    <row r="144" spans="1:7">
      <c r="A144" s="29" t="s">
        <v>884</v>
      </c>
      <c r="B144" s="29" t="s">
        <v>885</v>
      </c>
      <c r="C144" s="29" t="s">
        <v>351</v>
      </c>
      <c r="D144" s="22" t="s">
        <v>123</v>
      </c>
      <c r="E144" s="29" t="s">
        <v>354</v>
      </c>
      <c r="F144" s="22" t="s">
        <v>355</v>
      </c>
      <c r="G144" s="16">
        <v>377</v>
      </c>
    </row>
    <row r="145" spans="1:7">
      <c r="A145" s="29" t="s">
        <v>884</v>
      </c>
      <c r="B145" s="29" t="s">
        <v>885</v>
      </c>
      <c r="C145" s="29" t="s">
        <v>351</v>
      </c>
      <c r="D145" s="22" t="s">
        <v>123</v>
      </c>
      <c r="E145" s="29" t="s">
        <v>356</v>
      </c>
      <c r="F145" s="22" t="s">
        <v>357</v>
      </c>
      <c r="G145" s="16">
        <v>62</v>
      </c>
    </row>
    <row r="146" spans="1:7">
      <c r="A146" s="29" t="s">
        <v>884</v>
      </c>
      <c r="B146" s="29" t="s">
        <v>885</v>
      </c>
      <c r="C146" s="29" t="s">
        <v>351</v>
      </c>
      <c r="D146" s="22" t="s">
        <v>123</v>
      </c>
      <c r="E146" s="29" t="s">
        <v>757</v>
      </c>
      <c r="F146" s="22" t="s">
        <v>758</v>
      </c>
      <c r="G146" s="16">
        <v>229</v>
      </c>
    </row>
    <row r="147" spans="1:7">
      <c r="A147" s="29" t="s">
        <v>884</v>
      </c>
      <c r="B147" s="29" t="s">
        <v>885</v>
      </c>
      <c r="C147" s="29" t="s">
        <v>351</v>
      </c>
      <c r="D147" s="22" t="s">
        <v>123</v>
      </c>
      <c r="E147" s="29" t="s">
        <v>759</v>
      </c>
      <c r="F147" s="22" t="s">
        <v>760</v>
      </c>
      <c r="G147" s="16">
        <v>197</v>
      </c>
    </row>
    <row r="148" spans="1:7">
      <c r="A148" s="29" t="s">
        <v>884</v>
      </c>
      <c r="B148" s="29" t="s">
        <v>885</v>
      </c>
      <c r="C148" s="29" t="s">
        <v>351</v>
      </c>
      <c r="D148" s="22" t="s">
        <v>123</v>
      </c>
      <c r="E148" s="29" t="s">
        <v>761</v>
      </c>
      <c r="F148" s="22" t="s">
        <v>762</v>
      </c>
      <c r="G148" s="16">
        <v>42</v>
      </c>
    </row>
    <row r="149" spans="1:7">
      <c r="A149" s="29" t="s">
        <v>884</v>
      </c>
      <c r="B149" s="29" t="s">
        <v>885</v>
      </c>
      <c r="C149" s="29" t="s">
        <v>351</v>
      </c>
      <c r="D149" s="22" t="s">
        <v>123</v>
      </c>
      <c r="E149" s="29" t="s">
        <v>763</v>
      </c>
      <c r="F149" s="22" t="s">
        <v>764</v>
      </c>
      <c r="G149" s="16">
        <v>255</v>
      </c>
    </row>
    <row r="150" spans="1:7">
      <c r="A150" s="29" t="s">
        <v>884</v>
      </c>
      <c r="B150" s="29" t="s">
        <v>885</v>
      </c>
      <c r="C150" s="29" t="s">
        <v>351</v>
      </c>
      <c r="D150" s="22" t="s">
        <v>123</v>
      </c>
      <c r="E150" s="29" t="s">
        <v>358</v>
      </c>
      <c r="F150" s="22" t="s">
        <v>359</v>
      </c>
      <c r="G150" s="16">
        <v>139</v>
      </c>
    </row>
    <row r="151" spans="1:7">
      <c r="A151" s="29" t="s">
        <v>884</v>
      </c>
      <c r="B151" s="29" t="s">
        <v>885</v>
      </c>
      <c r="C151" s="29" t="s">
        <v>351</v>
      </c>
      <c r="D151" s="22" t="s">
        <v>123</v>
      </c>
      <c r="E151" s="29" t="s">
        <v>765</v>
      </c>
      <c r="F151" s="22" t="s">
        <v>766</v>
      </c>
      <c r="G151" s="16">
        <v>2</v>
      </c>
    </row>
    <row r="152" spans="1:7">
      <c r="A152" s="29" t="s">
        <v>884</v>
      </c>
      <c r="B152" s="29" t="s">
        <v>885</v>
      </c>
      <c r="C152" s="29" t="s">
        <v>351</v>
      </c>
      <c r="D152" s="22" t="s">
        <v>123</v>
      </c>
      <c r="E152" s="29" t="s">
        <v>767</v>
      </c>
      <c r="F152" s="22" t="s">
        <v>768</v>
      </c>
      <c r="G152" s="16">
        <v>2</v>
      </c>
    </row>
    <row r="153" spans="1:7">
      <c r="A153" s="29" t="s">
        <v>884</v>
      </c>
      <c r="B153" s="29" t="s">
        <v>885</v>
      </c>
      <c r="C153" s="29" t="s">
        <v>360</v>
      </c>
      <c r="D153" s="22" t="s">
        <v>135</v>
      </c>
      <c r="E153" s="29" t="s">
        <v>361</v>
      </c>
      <c r="F153" s="22" t="s">
        <v>362</v>
      </c>
      <c r="G153" s="16">
        <v>267</v>
      </c>
    </row>
    <row r="154" spans="1:7">
      <c r="A154" s="29" t="s">
        <v>884</v>
      </c>
      <c r="B154" s="29" t="s">
        <v>885</v>
      </c>
      <c r="C154" s="29" t="s">
        <v>360</v>
      </c>
      <c r="D154" s="22" t="s">
        <v>135</v>
      </c>
      <c r="E154" s="29" t="s">
        <v>363</v>
      </c>
      <c r="F154" s="22" t="s">
        <v>364</v>
      </c>
      <c r="G154" s="16">
        <v>74</v>
      </c>
    </row>
    <row r="155" spans="1:7">
      <c r="A155" s="29" t="s">
        <v>884</v>
      </c>
      <c r="B155" s="29" t="s">
        <v>885</v>
      </c>
      <c r="C155" s="29" t="s">
        <v>365</v>
      </c>
      <c r="D155" s="22" t="s">
        <v>134</v>
      </c>
      <c r="E155" s="29" t="s">
        <v>366</v>
      </c>
      <c r="F155" s="22" t="s">
        <v>367</v>
      </c>
      <c r="G155" s="16">
        <v>5576</v>
      </c>
    </row>
    <row r="156" spans="1:7">
      <c r="A156" s="29" t="s">
        <v>884</v>
      </c>
      <c r="B156" s="29" t="s">
        <v>885</v>
      </c>
      <c r="C156" s="29" t="s">
        <v>365</v>
      </c>
      <c r="D156" s="22" t="s">
        <v>134</v>
      </c>
      <c r="E156" s="29" t="s">
        <v>769</v>
      </c>
      <c r="F156" s="22" t="s">
        <v>770</v>
      </c>
      <c r="G156" s="16">
        <v>220</v>
      </c>
    </row>
    <row r="157" spans="1:7">
      <c r="A157" s="29" t="s">
        <v>884</v>
      </c>
      <c r="B157" s="29" t="s">
        <v>885</v>
      </c>
      <c r="C157" s="29" t="s">
        <v>368</v>
      </c>
      <c r="D157" s="22" t="s">
        <v>18</v>
      </c>
      <c r="E157" s="29" t="s">
        <v>369</v>
      </c>
      <c r="F157" s="22" t="s">
        <v>370</v>
      </c>
      <c r="G157" s="16">
        <v>2483</v>
      </c>
    </row>
    <row r="158" spans="1:7">
      <c r="A158" s="29" t="s">
        <v>884</v>
      </c>
      <c r="B158" s="29" t="s">
        <v>885</v>
      </c>
      <c r="C158" s="29" t="s">
        <v>368</v>
      </c>
      <c r="D158" s="22" t="s">
        <v>18</v>
      </c>
      <c r="E158" s="29" t="s">
        <v>771</v>
      </c>
      <c r="F158" s="22" t="s">
        <v>772</v>
      </c>
      <c r="G158" s="16">
        <v>519</v>
      </c>
    </row>
    <row r="159" spans="1:7">
      <c r="A159" s="29" t="s">
        <v>884</v>
      </c>
      <c r="B159" s="29" t="s">
        <v>885</v>
      </c>
      <c r="C159" s="29" t="s">
        <v>371</v>
      </c>
      <c r="D159" s="22" t="s">
        <v>126</v>
      </c>
      <c r="E159" s="29" t="s">
        <v>372</v>
      </c>
      <c r="F159" s="22" t="s">
        <v>373</v>
      </c>
      <c r="G159" s="16">
        <v>9220</v>
      </c>
    </row>
    <row r="160" spans="1:7">
      <c r="A160" s="29" t="s">
        <v>884</v>
      </c>
      <c r="B160" s="29" t="s">
        <v>885</v>
      </c>
      <c r="C160" s="29" t="s">
        <v>371</v>
      </c>
      <c r="D160" s="22" t="s">
        <v>126</v>
      </c>
      <c r="E160" s="29" t="s">
        <v>773</v>
      </c>
      <c r="F160" s="22" t="s">
        <v>774</v>
      </c>
      <c r="G160" s="16">
        <v>1371</v>
      </c>
    </row>
    <row r="161" spans="1:7">
      <c r="A161" s="29" t="s">
        <v>884</v>
      </c>
      <c r="B161" s="29" t="s">
        <v>885</v>
      </c>
      <c r="C161" s="29" t="s">
        <v>371</v>
      </c>
      <c r="D161" s="22" t="s">
        <v>126</v>
      </c>
      <c r="E161" s="29" t="s">
        <v>775</v>
      </c>
      <c r="F161" s="22" t="s">
        <v>776</v>
      </c>
      <c r="G161" s="16">
        <v>2092</v>
      </c>
    </row>
    <row r="162" spans="1:7">
      <c r="A162" s="29" t="s">
        <v>884</v>
      </c>
      <c r="B162" s="29" t="s">
        <v>885</v>
      </c>
      <c r="C162" s="29" t="s">
        <v>371</v>
      </c>
      <c r="D162" s="22" t="s">
        <v>126</v>
      </c>
      <c r="E162" s="29" t="s">
        <v>374</v>
      </c>
      <c r="F162" s="22" t="s">
        <v>375</v>
      </c>
      <c r="G162" s="16">
        <v>209</v>
      </c>
    </row>
    <row r="163" spans="1:7">
      <c r="A163" s="29" t="s">
        <v>884</v>
      </c>
      <c r="B163" s="29" t="s">
        <v>885</v>
      </c>
      <c r="C163" s="29" t="s">
        <v>376</v>
      </c>
      <c r="D163" s="22" t="s">
        <v>96</v>
      </c>
      <c r="E163" s="29" t="s">
        <v>377</v>
      </c>
      <c r="F163" s="22" t="s">
        <v>378</v>
      </c>
      <c r="G163" s="16">
        <v>549</v>
      </c>
    </row>
    <row r="164" spans="1:7">
      <c r="A164" s="29" t="s">
        <v>884</v>
      </c>
      <c r="B164" s="29" t="s">
        <v>885</v>
      </c>
      <c r="C164" s="29" t="s">
        <v>376</v>
      </c>
      <c r="D164" s="22" t="s">
        <v>96</v>
      </c>
      <c r="E164" s="29" t="s">
        <v>777</v>
      </c>
      <c r="F164" s="22" t="s">
        <v>778</v>
      </c>
      <c r="G164" s="16">
        <v>5</v>
      </c>
    </row>
    <row r="165" spans="1:7">
      <c r="A165" s="29" t="s">
        <v>884</v>
      </c>
      <c r="B165" s="29" t="s">
        <v>885</v>
      </c>
      <c r="C165" s="29" t="s">
        <v>376</v>
      </c>
      <c r="D165" s="22" t="s">
        <v>96</v>
      </c>
      <c r="E165" s="29" t="s">
        <v>779</v>
      </c>
      <c r="F165" s="22" t="s">
        <v>780</v>
      </c>
      <c r="G165" s="16">
        <v>2</v>
      </c>
    </row>
    <row r="166" spans="1:7">
      <c r="A166" s="29" t="s">
        <v>884</v>
      </c>
      <c r="B166" s="29" t="s">
        <v>885</v>
      </c>
      <c r="C166" s="29" t="s">
        <v>379</v>
      </c>
      <c r="D166" s="22" t="s">
        <v>111</v>
      </c>
      <c r="E166" s="29" t="s">
        <v>380</v>
      </c>
      <c r="F166" s="22" t="s">
        <v>381</v>
      </c>
      <c r="G166" s="16">
        <v>1209</v>
      </c>
    </row>
    <row r="167" spans="1:7">
      <c r="A167" s="29" t="s">
        <v>884</v>
      </c>
      <c r="B167" s="29" t="s">
        <v>885</v>
      </c>
      <c r="C167" s="29" t="s">
        <v>382</v>
      </c>
      <c r="D167" s="22" t="s">
        <v>7</v>
      </c>
      <c r="E167" s="29" t="s">
        <v>383</v>
      </c>
      <c r="F167" s="22" t="s">
        <v>384</v>
      </c>
      <c r="G167" s="16">
        <v>3972</v>
      </c>
    </row>
    <row r="168" spans="1:7">
      <c r="A168" s="29" t="s">
        <v>884</v>
      </c>
      <c r="B168" s="29" t="s">
        <v>885</v>
      </c>
      <c r="C168" s="29" t="s">
        <v>385</v>
      </c>
      <c r="D168" s="22" t="s">
        <v>14</v>
      </c>
      <c r="E168" s="29" t="s">
        <v>386</v>
      </c>
      <c r="F168" s="22" t="s">
        <v>387</v>
      </c>
      <c r="G168" s="16">
        <v>1737</v>
      </c>
    </row>
    <row r="169" spans="1:7">
      <c r="A169" s="29" t="s">
        <v>884</v>
      </c>
      <c r="B169" s="29" t="s">
        <v>885</v>
      </c>
      <c r="C169" s="29" t="s">
        <v>385</v>
      </c>
      <c r="D169" s="22" t="s">
        <v>14</v>
      </c>
      <c r="E169" s="29" t="s">
        <v>388</v>
      </c>
      <c r="F169" s="22" t="s">
        <v>389</v>
      </c>
      <c r="G169" s="16">
        <v>538</v>
      </c>
    </row>
    <row r="170" spans="1:7">
      <c r="A170" s="29" t="s">
        <v>884</v>
      </c>
      <c r="B170" s="29" t="s">
        <v>885</v>
      </c>
      <c r="C170" s="29" t="s">
        <v>390</v>
      </c>
      <c r="D170" s="22" t="s">
        <v>52</v>
      </c>
      <c r="E170" s="29" t="s">
        <v>391</v>
      </c>
      <c r="F170" s="22" t="s">
        <v>392</v>
      </c>
      <c r="G170" s="16">
        <v>4062</v>
      </c>
    </row>
    <row r="171" spans="1:7">
      <c r="A171" s="29" t="s">
        <v>884</v>
      </c>
      <c r="B171" s="29" t="s">
        <v>885</v>
      </c>
      <c r="C171" s="29" t="s">
        <v>393</v>
      </c>
      <c r="D171" s="22" t="s">
        <v>93</v>
      </c>
      <c r="E171" s="29" t="s">
        <v>394</v>
      </c>
      <c r="F171" s="22" t="s">
        <v>395</v>
      </c>
      <c r="G171" s="16">
        <v>346</v>
      </c>
    </row>
    <row r="172" spans="1:7">
      <c r="A172" s="29" t="s">
        <v>884</v>
      </c>
      <c r="B172" s="29" t="s">
        <v>885</v>
      </c>
      <c r="C172" s="29" t="s">
        <v>396</v>
      </c>
      <c r="D172" s="22" t="s">
        <v>16</v>
      </c>
      <c r="E172" s="29" t="s">
        <v>397</v>
      </c>
      <c r="F172" s="22" t="s">
        <v>398</v>
      </c>
      <c r="G172" s="16">
        <v>985</v>
      </c>
    </row>
    <row r="173" spans="1:7">
      <c r="A173" s="29" t="s">
        <v>884</v>
      </c>
      <c r="B173" s="29" t="s">
        <v>885</v>
      </c>
      <c r="C173" s="29" t="s">
        <v>781</v>
      </c>
      <c r="D173" s="22" t="s">
        <v>15</v>
      </c>
      <c r="E173" s="29" t="s">
        <v>782</v>
      </c>
      <c r="F173" s="22" t="s">
        <v>15</v>
      </c>
      <c r="G173" s="16">
        <v>1092</v>
      </c>
    </row>
    <row r="174" spans="1:7">
      <c r="A174" s="29" t="s">
        <v>884</v>
      </c>
      <c r="B174" s="29" t="s">
        <v>885</v>
      </c>
      <c r="C174" s="29" t="s">
        <v>783</v>
      </c>
      <c r="D174" s="22" t="s">
        <v>132</v>
      </c>
      <c r="E174" s="29" t="s">
        <v>784</v>
      </c>
      <c r="F174" s="22" t="s">
        <v>132</v>
      </c>
      <c r="G174" s="16">
        <v>109</v>
      </c>
    </row>
    <row r="175" spans="1:7">
      <c r="A175" s="29" t="s">
        <v>884</v>
      </c>
      <c r="B175" s="29" t="s">
        <v>885</v>
      </c>
      <c r="C175" s="29" t="s">
        <v>399</v>
      </c>
      <c r="D175" s="22" t="s">
        <v>97</v>
      </c>
      <c r="E175" s="29" t="s">
        <v>400</v>
      </c>
      <c r="F175" s="22" t="s">
        <v>401</v>
      </c>
      <c r="G175" s="16">
        <v>6166</v>
      </c>
    </row>
    <row r="176" spans="1:7">
      <c r="A176" s="29" t="s">
        <v>884</v>
      </c>
      <c r="B176" s="29" t="s">
        <v>885</v>
      </c>
      <c r="C176" s="29" t="s">
        <v>399</v>
      </c>
      <c r="D176" s="22" t="s">
        <v>97</v>
      </c>
      <c r="E176" s="29" t="s">
        <v>402</v>
      </c>
      <c r="F176" s="22" t="s">
        <v>403</v>
      </c>
      <c r="G176" s="16">
        <v>2046</v>
      </c>
    </row>
    <row r="177" spans="1:7">
      <c r="A177" s="29" t="s">
        <v>884</v>
      </c>
      <c r="B177" s="29" t="s">
        <v>885</v>
      </c>
      <c r="C177" s="29" t="s">
        <v>399</v>
      </c>
      <c r="D177" s="22" t="s">
        <v>97</v>
      </c>
      <c r="E177" s="29" t="s">
        <v>404</v>
      </c>
      <c r="F177" s="22" t="s">
        <v>405</v>
      </c>
      <c r="G177" s="16">
        <v>1737</v>
      </c>
    </row>
    <row r="178" spans="1:7">
      <c r="A178" s="29" t="s">
        <v>884</v>
      </c>
      <c r="B178" s="29" t="s">
        <v>885</v>
      </c>
      <c r="C178" s="29" t="s">
        <v>399</v>
      </c>
      <c r="D178" s="22" t="s">
        <v>97</v>
      </c>
      <c r="E178" s="29" t="s">
        <v>408</v>
      </c>
      <c r="F178" s="22" t="s">
        <v>409</v>
      </c>
      <c r="G178" s="16">
        <v>378</v>
      </c>
    </row>
    <row r="179" spans="1:7">
      <c r="A179" s="29" t="s">
        <v>884</v>
      </c>
      <c r="B179" s="29" t="s">
        <v>885</v>
      </c>
      <c r="C179" s="29" t="s">
        <v>399</v>
      </c>
      <c r="D179" s="22" t="s">
        <v>97</v>
      </c>
      <c r="E179" s="29" t="s">
        <v>785</v>
      </c>
      <c r="F179" s="22" t="s">
        <v>786</v>
      </c>
      <c r="G179" s="16">
        <v>20</v>
      </c>
    </row>
    <row r="180" spans="1:7">
      <c r="A180" s="29" t="s">
        <v>884</v>
      </c>
      <c r="B180" s="29" t="s">
        <v>885</v>
      </c>
      <c r="C180" s="29" t="s">
        <v>399</v>
      </c>
      <c r="D180" s="22" t="s">
        <v>97</v>
      </c>
      <c r="E180" s="29" t="s">
        <v>410</v>
      </c>
      <c r="F180" s="22" t="s">
        <v>411</v>
      </c>
      <c r="G180" s="16">
        <v>1267</v>
      </c>
    </row>
    <row r="181" spans="1:7">
      <c r="A181" s="29" t="s">
        <v>884</v>
      </c>
      <c r="B181" s="29" t="s">
        <v>885</v>
      </c>
      <c r="C181" s="29" t="s">
        <v>399</v>
      </c>
      <c r="D181" s="22" t="s">
        <v>97</v>
      </c>
      <c r="E181" s="29" t="s">
        <v>412</v>
      </c>
      <c r="F181" s="22" t="s">
        <v>413</v>
      </c>
      <c r="G181" s="16">
        <v>919</v>
      </c>
    </row>
    <row r="182" spans="1:7">
      <c r="A182" s="29" t="s">
        <v>884</v>
      </c>
      <c r="B182" s="29" t="s">
        <v>885</v>
      </c>
      <c r="C182" s="29" t="s">
        <v>399</v>
      </c>
      <c r="D182" s="22" t="s">
        <v>97</v>
      </c>
      <c r="E182" s="29" t="s">
        <v>787</v>
      </c>
      <c r="F182" s="22" t="s">
        <v>788</v>
      </c>
      <c r="G182" s="16">
        <v>142</v>
      </c>
    </row>
    <row r="183" spans="1:7">
      <c r="A183" s="29" t="s">
        <v>884</v>
      </c>
      <c r="B183" s="29" t="s">
        <v>885</v>
      </c>
      <c r="C183" s="29" t="s">
        <v>399</v>
      </c>
      <c r="D183" s="22" t="s">
        <v>97</v>
      </c>
      <c r="E183" s="29" t="s">
        <v>789</v>
      </c>
      <c r="F183" s="22" t="s">
        <v>790</v>
      </c>
      <c r="G183" s="16">
        <v>636</v>
      </c>
    </row>
    <row r="184" spans="1:7">
      <c r="A184" s="29" t="s">
        <v>884</v>
      </c>
      <c r="B184" s="29" t="s">
        <v>885</v>
      </c>
      <c r="C184" s="29" t="s">
        <v>399</v>
      </c>
      <c r="D184" s="22" t="s">
        <v>97</v>
      </c>
      <c r="E184" s="29" t="s">
        <v>791</v>
      </c>
      <c r="F184" s="22" t="s">
        <v>792</v>
      </c>
      <c r="G184" s="16">
        <v>18</v>
      </c>
    </row>
    <row r="185" spans="1:7">
      <c r="A185" s="29" t="s">
        <v>884</v>
      </c>
      <c r="B185" s="29" t="s">
        <v>885</v>
      </c>
      <c r="C185" s="29" t="s">
        <v>399</v>
      </c>
      <c r="D185" s="22" t="s">
        <v>97</v>
      </c>
      <c r="E185" s="29" t="s">
        <v>414</v>
      </c>
      <c r="F185" s="22" t="s">
        <v>415</v>
      </c>
      <c r="G185" s="16">
        <v>788</v>
      </c>
    </row>
    <row r="186" spans="1:7">
      <c r="A186" s="29" t="s">
        <v>884</v>
      </c>
      <c r="B186" s="29" t="s">
        <v>885</v>
      </c>
      <c r="C186" s="29" t="s">
        <v>399</v>
      </c>
      <c r="D186" s="22" t="s">
        <v>97</v>
      </c>
      <c r="E186" s="29" t="s">
        <v>793</v>
      </c>
      <c r="F186" s="22" t="s">
        <v>794</v>
      </c>
      <c r="G186" s="16">
        <v>214</v>
      </c>
    </row>
    <row r="187" spans="1:7">
      <c r="A187" s="29" t="s">
        <v>884</v>
      </c>
      <c r="B187" s="29" t="s">
        <v>885</v>
      </c>
      <c r="C187" s="29" t="s">
        <v>399</v>
      </c>
      <c r="D187" s="22" t="s">
        <v>97</v>
      </c>
      <c r="E187" s="29" t="s">
        <v>416</v>
      </c>
      <c r="F187" s="22" t="s">
        <v>417</v>
      </c>
      <c r="G187" s="16">
        <v>1867</v>
      </c>
    </row>
    <row r="188" spans="1:7">
      <c r="A188" s="29" t="s">
        <v>884</v>
      </c>
      <c r="B188" s="29" t="s">
        <v>885</v>
      </c>
      <c r="C188" s="29" t="s">
        <v>399</v>
      </c>
      <c r="D188" s="22" t="s">
        <v>97</v>
      </c>
      <c r="E188" s="29" t="s">
        <v>795</v>
      </c>
      <c r="F188" s="22" t="s">
        <v>796</v>
      </c>
      <c r="G188" s="16">
        <v>4020</v>
      </c>
    </row>
    <row r="189" spans="1:7">
      <c r="A189" s="29" t="s">
        <v>884</v>
      </c>
      <c r="B189" s="29" t="s">
        <v>885</v>
      </c>
      <c r="C189" s="29" t="s">
        <v>399</v>
      </c>
      <c r="D189" s="22" t="s">
        <v>97</v>
      </c>
      <c r="E189" s="29" t="s">
        <v>797</v>
      </c>
      <c r="F189" s="22" t="s">
        <v>798</v>
      </c>
      <c r="G189" s="16">
        <v>186</v>
      </c>
    </row>
    <row r="190" spans="1:7">
      <c r="A190" s="29" t="s">
        <v>884</v>
      </c>
      <c r="B190" s="29" t="s">
        <v>885</v>
      </c>
      <c r="C190" s="29" t="s">
        <v>399</v>
      </c>
      <c r="D190" s="22" t="s">
        <v>97</v>
      </c>
      <c r="E190" s="29" t="s">
        <v>418</v>
      </c>
      <c r="F190" s="22" t="s">
        <v>419</v>
      </c>
      <c r="G190" s="16">
        <v>1360</v>
      </c>
    </row>
    <row r="191" spans="1:7">
      <c r="A191" s="29" t="s">
        <v>884</v>
      </c>
      <c r="B191" s="29" t="s">
        <v>885</v>
      </c>
      <c r="C191" s="29" t="s">
        <v>399</v>
      </c>
      <c r="D191" s="22" t="s">
        <v>97</v>
      </c>
      <c r="E191" s="29" t="s">
        <v>420</v>
      </c>
      <c r="F191" s="22" t="s">
        <v>421</v>
      </c>
      <c r="G191" s="16">
        <v>1549</v>
      </c>
    </row>
    <row r="192" spans="1:7">
      <c r="A192" s="29" t="s">
        <v>884</v>
      </c>
      <c r="B192" s="29" t="s">
        <v>885</v>
      </c>
      <c r="C192" s="29" t="s">
        <v>399</v>
      </c>
      <c r="D192" s="22" t="s">
        <v>97</v>
      </c>
      <c r="E192" s="29" t="s">
        <v>422</v>
      </c>
      <c r="F192" s="22" t="s">
        <v>423</v>
      </c>
      <c r="G192" s="16">
        <v>970</v>
      </c>
    </row>
    <row r="193" spans="1:7">
      <c r="A193" s="29" t="s">
        <v>884</v>
      </c>
      <c r="B193" s="29" t="s">
        <v>885</v>
      </c>
      <c r="C193" s="29" t="s">
        <v>399</v>
      </c>
      <c r="D193" s="22" t="s">
        <v>97</v>
      </c>
      <c r="E193" s="29" t="s">
        <v>799</v>
      </c>
      <c r="F193" s="22" t="s">
        <v>800</v>
      </c>
      <c r="G193" s="16">
        <v>601</v>
      </c>
    </row>
    <row r="194" spans="1:7">
      <c r="A194" s="29" t="s">
        <v>884</v>
      </c>
      <c r="B194" s="29" t="s">
        <v>885</v>
      </c>
      <c r="C194" s="29" t="s">
        <v>399</v>
      </c>
      <c r="D194" s="22" t="s">
        <v>97</v>
      </c>
      <c r="E194" s="29" t="s">
        <v>424</v>
      </c>
      <c r="F194" s="22" t="s">
        <v>425</v>
      </c>
      <c r="G194" s="16">
        <v>3736</v>
      </c>
    </row>
    <row r="195" spans="1:7">
      <c r="A195" s="29" t="s">
        <v>884</v>
      </c>
      <c r="B195" s="29" t="s">
        <v>885</v>
      </c>
      <c r="C195" s="29" t="s">
        <v>399</v>
      </c>
      <c r="D195" s="22" t="s">
        <v>97</v>
      </c>
      <c r="E195" s="29" t="s">
        <v>801</v>
      </c>
      <c r="F195" s="22" t="s">
        <v>802</v>
      </c>
      <c r="G195" s="16">
        <v>172</v>
      </c>
    </row>
    <row r="196" spans="1:7">
      <c r="A196" s="29" t="s">
        <v>884</v>
      </c>
      <c r="B196" s="29" t="s">
        <v>885</v>
      </c>
      <c r="C196" s="29" t="s">
        <v>399</v>
      </c>
      <c r="D196" s="22" t="s">
        <v>97</v>
      </c>
      <c r="E196" s="29" t="s">
        <v>426</v>
      </c>
      <c r="F196" s="22" t="s">
        <v>427</v>
      </c>
      <c r="G196" s="16">
        <v>832</v>
      </c>
    </row>
    <row r="197" spans="1:7">
      <c r="A197" s="29" t="s">
        <v>884</v>
      </c>
      <c r="B197" s="29" t="s">
        <v>885</v>
      </c>
      <c r="C197" s="29" t="s">
        <v>803</v>
      </c>
      <c r="D197" s="22" t="s">
        <v>51</v>
      </c>
      <c r="E197" s="29" t="s">
        <v>804</v>
      </c>
      <c r="F197" s="22" t="s">
        <v>805</v>
      </c>
      <c r="G197" s="16">
        <v>2131</v>
      </c>
    </row>
    <row r="198" spans="1:7">
      <c r="A198" s="29" t="s">
        <v>884</v>
      </c>
      <c r="B198" s="29" t="s">
        <v>885</v>
      </c>
      <c r="C198" s="29" t="s">
        <v>428</v>
      </c>
      <c r="D198" s="22" t="s">
        <v>50</v>
      </c>
      <c r="E198" s="29" t="s">
        <v>429</v>
      </c>
      <c r="F198" s="22" t="s">
        <v>430</v>
      </c>
      <c r="G198" s="16">
        <v>892</v>
      </c>
    </row>
    <row r="199" spans="1:7">
      <c r="A199" s="29" t="s">
        <v>884</v>
      </c>
      <c r="B199" s="29" t="s">
        <v>885</v>
      </c>
      <c r="C199" s="29" t="s">
        <v>431</v>
      </c>
      <c r="D199" s="22" t="s">
        <v>49</v>
      </c>
      <c r="E199" s="29" t="s">
        <v>432</v>
      </c>
      <c r="F199" s="22" t="s">
        <v>433</v>
      </c>
      <c r="G199" s="16">
        <v>1148</v>
      </c>
    </row>
    <row r="200" spans="1:7">
      <c r="A200" s="29" t="s">
        <v>884</v>
      </c>
      <c r="B200" s="29" t="s">
        <v>885</v>
      </c>
      <c r="C200" s="29" t="s">
        <v>434</v>
      </c>
      <c r="D200" s="22" t="s">
        <v>45</v>
      </c>
      <c r="E200" s="29" t="s">
        <v>435</v>
      </c>
      <c r="F200" s="22" t="s">
        <v>436</v>
      </c>
      <c r="G200" s="16">
        <v>899</v>
      </c>
    </row>
    <row r="201" spans="1:7">
      <c r="A201" s="29" t="s">
        <v>884</v>
      </c>
      <c r="B201" s="29" t="s">
        <v>885</v>
      </c>
      <c r="C201" s="29" t="s">
        <v>806</v>
      </c>
      <c r="D201" s="22" t="s">
        <v>47</v>
      </c>
      <c r="E201" s="29" t="s">
        <v>807</v>
      </c>
      <c r="F201" s="22" t="s">
        <v>808</v>
      </c>
      <c r="G201" s="16">
        <v>414</v>
      </c>
    </row>
    <row r="202" spans="1:7">
      <c r="A202" s="29" t="s">
        <v>884</v>
      </c>
      <c r="B202" s="29" t="s">
        <v>885</v>
      </c>
      <c r="C202" s="29" t="s">
        <v>437</v>
      </c>
      <c r="D202" s="22" t="s">
        <v>48</v>
      </c>
      <c r="E202" s="29" t="s">
        <v>438</v>
      </c>
      <c r="F202" s="22" t="s">
        <v>439</v>
      </c>
      <c r="G202" s="16">
        <v>1295</v>
      </c>
    </row>
    <row r="203" spans="1:7">
      <c r="A203" s="29" t="s">
        <v>884</v>
      </c>
      <c r="B203" s="29" t="s">
        <v>885</v>
      </c>
      <c r="C203" s="29" t="s">
        <v>809</v>
      </c>
      <c r="D203" s="22" t="s">
        <v>46</v>
      </c>
      <c r="E203" s="29" t="s">
        <v>810</v>
      </c>
      <c r="F203" s="22" t="s">
        <v>811</v>
      </c>
      <c r="G203" s="16">
        <v>251</v>
      </c>
    </row>
    <row r="204" spans="1:7">
      <c r="A204" s="29" t="s">
        <v>884</v>
      </c>
      <c r="B204" s="29" t="s">
        <v>885</v>
      </c>
      <c r="C204" s="29" t="s">
        <v>440</v>
      </c>
      <c r="D204" s="22" t="s">
        <v>108</v>
      </c>
      <c r="E204" s="29" t="s">
        <v>441</v>
      </c>
      <c r="F204" s="22" t="s">
        <v>442</v>
      </c>
      <c r="G204" s="16">
        <v>1531</v>
      </c>
    </row>
    <row r="205" spans="1:7">
      <c r="A205" s="29" t="s">
        <v>884</v>
      </c>
      <c r="B205" s="29" t="s">
        <v>885</v>
      </c>
      <c r="C205" s="29" t="s">
        <v>443</v>
      </c>
      <c r="D205" s="22" t="s">
        <v>54</v>
      </c>
      <c r="E205" s="29" t="s">
        <v>444</v>
      </c>
      <c r="F205" s="22" t="s">
        <v>445</v>
      </c>
      <c r="G205" s="16">
        <v>5403</v>
      </c>
    </row>
    <row r="206" spans="1:7">
      <c r="A206" s="29" t="s">
        <v>884</v>
      </c>
      <c r="B206" s="29" t="s">
        <v>885</v>
      </c>
      <c r="C206" s="29" t="s">
        <v>446</v>
      </c>
      <c r="D206" s="22" t="s">
        <v>99</v>
      </c>
      <c r="E206" s="29" t="s">
        <v>447</v>
      </c>
      <c r="F206" s="22" t="s">
        <v>448</v>
      </c>
      <c r="G206" s="16">
        <v>16567</v>
      </c>
    </row>
    <row r="207" spans="1:7">
      <c r="A207" s="29" t="s">
        <v>884</v>
      </c>
      <c r="B207" s="29" t="s">
        <v>885</v>
      </c>
      <c r="C207" s="29" t="s">
        <v>449</v>
      </c>
      <c r="D207" s="22" t="s">
        <v>100</v>
      </c>
      <c r="E207" s="29" t="s">
        <v>450</v>
      </c>
      <c r="F207" s="22" t="s">
        <v>451</v>
      </c>
      <c r="G207" s="16">
        <v>13570</v>
      </c>
    </row>
    <row r="208" spans="1:7">
      <c r="A208" s="29" t="s">
        <v>884</v>
      </c>
      <c r="B208" s="29" t="s">
        <v>885</v>
      </c>
      <c r="C208" s="29" t="s">
        <v>452</v>
      </c>
      <c r="D208" s="22" t="s">
        <v>107</v>
      </c>
      <c r="E208" s="29" t="s">
        <v>453</v>
      </c>
      <c r="F208" s="22" t="s">
        <v>454</v>
      </c>
      <c r="G208" s="16">
        <v>34064</v>
      </c>
    </row>
    <row r="209" spans="1:7">
      <c r="A209" s="29" t="s">
        <v>884</v>
      </c>
      <c r="B209" s="29" t="s">
        <v>885</v>
      </c>
      <c r="C209" s="29" t="s">
        <v>455</v>
      </c>
      <c r="D209" s="22" t="s">
        <v>9</v>
      </c>
      <c r="E209" s="29" t="s">
        <v>456</v>
      </c>
      <c r="F209" s="22" t="s">
        <v>457</v>
      </c>
      <c r="G209" s="16">
        <v>6457</v>
      </c>
    </row>
    <row r="210" spans="1:7">
      <c r="A210" s="29" t="s">
        <v>884</v>
      </c>
      <c r="B210" s="29" t="s">
        <v>885</v>
      </c>
      <c r="C210" s="29" t="s">
        <v>815</v>
      </c>
      <c r="D210" s="22" t="s">
        <v>64</v>
      </c>
      <c r="E210" s="29" t="s">
        <v>816</v>
      </c>
      <c r="F210" s="22" t="s">
        <v>817</v>
      </c>
      <c r="G210" s="16">
        <v>119</v>
      </c>
    </row>
    <row r="211" spans="1:7">
      <c r="A211" s="29" t="s">
        <v>884</v>
      </c>
      <c r="B211" s="29" t="s">
        <v>885</v>
      </c>
      <c r="C211" s="29" t="s">
        <v>818</v>
      </c>
      <c r="D211" s="22" t="s">
        <v>72</v>
      </c>
      <c r="E211" s="29" t="s">
        <v>819</v>
      </c>
      <c r="F211" s="22" t="s">
        <v>820</v>
      </c>
      <c r="G211" s="16">
        <v>13</v>
      </c>
    </row>
    <row r="212" spans="1:7">
      <c r="A212" s="29" t="s">
        <v>884</v>
      </c>
      <c r="B212" s="29" t="s">
        <v>885</v>
      </c>
      <c r="C212" s="29" t="s">
        <v>818</v>
      </c>
      <c r="D212" s="22" t="s">
        <v>72</v>
      </c>
      <c r="E212" s="29" t="s">
        <v>821</v>
      </c>
      <c r="F212" s="22" t="s">
        <v>822</v>
      </c>
      <c r="G212" s="16">
        <v>42</v>
      </c>
    </row>
    <row r="213" spans="1:7">
      <c r="A213" s="29" t="s">
        <v>884</v>
      </c>
      <c r="B213" s="29" t="s">
        <v>885</v>
      </c>
      <c r="C213" s="29" t="s">
        <v>463</v>
      </c>
      <c r="D213" s="22" t="s">
        <v>67</v>
      </c>
      <c r="E213" s="29" t="s">
        <v>464</v>
      </c>
      <c r="F213" s="22" t="s">
        <v>67</v>
      </c>
      <c r="G213" s="16">
        <v>192</v>
      </c>
    </row>
    <row r="214" spans="1:7">
      <c r="A214" s="29" t="s">
        <v>884</v>
      </c>
      <c r="B214" s="29" t="s">
        <v>885</v>
      </c>
      <c r="C214" s="29" t="s">
        <v>830</v>
      </c>
      <c r="D214" s="22" t="s">
        <v>56</v>
      </c>
      <c r="E214" s="29" t="s">
        <v>831</v>
      </c>
      <c r="F214" s="22" t="s">
        <v>832</v>
      </c>
      <c r="G214" s="16">
        <v>611</v>
      </c>
    </row>
    <row r="215" spans="1:7">
      <c r="A215" s="29" t="s">
        <v>884</v>
      </c>
      <c r="B215" s="29" t="s">
        <v>885</v>
      </c>
      <c r="C215" s="29" t="s">
        <v>468</v>
      </c>
      <c r="D215" s="22" t="s">
        <v>117</v>
      </c>
      <c r="E215" s="29" t="s">
        <v>469</v>
      </c>
      <c r="F215" s="22" t="s">
        <v>117</v>
      </c>
      <c r="G215" s="16">
        <v>835</v>
      </c>
    </row>
    <row r="216" spans="1:7">
      <c r="A216" s="29" t="s">
        <v>884</v>
      </c>
      <c r="B216" s="29" t="s">
        <v>885</v>
      </c>
      <c r="C216" s="29" t="s">
        <v>833</v>
      </c>
      <c r="D216" s="22" t="s">
        <v>118</v>
      </c>
      <c r="E216" s="29" t="s">
        <v>834</v>
      </c>
      <c r="F216" s="22" t="s">
        <v>835</v>
      </c>
      <c r="G216" s="16">
        <v>32</v>
      </c>
    </row>
    <row r="217" spans="1:7">
      <c r="A217" s="29" t="s">
        <v>884</v>
      </c>
      <c r="B217" s="29" t="s">
        <v>885</v>
      </c>
      <c r="C217" s="29" t="s">
        <v>873</v>
      </c>
      <c r="D217" s="22" t="s">
        <v>17</v>
      </c>
      <c r="E217" s="29" t="s">
        <v>874</v>
      </c>
      <c r="F217" s="22" t="s">
        <v>17</v>
      </c>
      <c r="G217" s="16">
        <v>10</v>
      </c>
    </row>
    <row r="218" spans="1:7">
      <c r="A218" s="29" t="s">
        <v>884</v>
      </c>
      <c r="B218" s="29" t="s">
        <v>885</v>
      </c>
      <c r="C218" s="29" t="s">
        <v>493</v>
      </c>
      <c r="D218" s="22" t="s">
        <v>125</v>
      </c>
      <c r="E218" s="29" t="s">
        <v>494</v>
      </c>
      <c r="F218" s="22" t="s">
        <v>495</v>
      </c>
      <c r="G218" s="16">
        <v>137</v>
      </c>
    </row>
    <row r="219" spans="1:7">
      <c r="A219" s="29" t="s">
        <v>884</v>
      </c>
      <c r="B219" s="29" t="s">
        <v>885</v>
      </c>
      <c r="C219" s="29" t="s">
        <v>496</v>
      </c>
      <c r="D219" s="22" t="s">
        <v>124</v>
      </c>
      <c r="E219" s="29" t="s">
        <v>497</v>
      </c>
      <c r="F219" s="22" t="s">
        <v>498</v>
      </c>
      <c r="G219" s="16">
        <v>192</v>
      </c>
    </row>
    <row r="220" spans="1:7">
      <c r="A220" s="29" t="s">
        <v>884</v>
      </c>
      <c r="B220" s="29" t="s">
        <v>885</v>
      </c>
      <c r="C220" s="29" t="s">
        <v>499</v>
      </c>
      <c r="D220" s="29" t="s">
        <v>73</v>
      </c>
      <c r="E220" s="29" t="s">
        <v>500</v>
      </c>
      <c r="F220" s="29" t="s">
        <v>501</v>
      </c>
      <c r="G220" s="16">
        <v>4509</v>
      </c>
    </row>
    <row r="221" spans="1:7">
      <c r="G221">
        <f>SUM(G2:G220)</f>
        <v>442875</v>
      </c>
    </row>
  </sheetData>
  <pageMargins left="0.70866141732283472" right="0.70866141732283472" top="0.74803149606299213" bottom="0.74803149606299213" header="0.31496062992125984" footer="0.31496062992125984"/>
  <pageSetup scale="5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47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6.5"/>
  <cols>
    <col min="1" max="2" width="9.140625" style="36"/>
    <col min="3" max="3" width="53.85546875" style="36" customWidth="1"/>
    <col min="4" max="11" width="9.140625" style="36"/>
    <col min="12" max="12" width="11.7109375" style="36" bestFit="1" customWidth="1"/>
    <col min="13" max="13" width="10.28515625" style="36" bestFit="1" customWidth="1"/>
    <col min="14" max="14" width="16.42578125" style="36" customWidth="1"/>
    <col min="15" max="15" width="15.28515625" style="36" customWidth="1"/>
    <col min="16" max="16" width="11.5703125" style="36" customWidth="1"/>
    <col min="17" max="17" width="11.7109375" style="36" bestFit="1" customWidth="1"/>
    <col min="18" max="25" width="13.85546875" style="36" customWidth="1"/>
    <col min="26" max="16384" width="9.140625" style="36"/>
  </cols>
  <sheetData>
    <row r="1" spans="1:25" ht="171.75" customHeight="1">
      <c r="A1" s="1" t="s">
        <v>146</v>
      </c>
      <c r="B1" s="1" t="s">
        <v>0</v>
      </c>
      <c r="C1" s="1" t="s">
        <v>1</v>
      </c>
      <c r="D1" s="2" t="s">
        <v>2</v>
      </c>
      <c r="E1" s="2" t="s">
        <v>4</v>
      </c>
      <c r="F1" s="2" t="s">
        <v>3</v>
      </c>
      <c r="G1" s="2" t="s">
        <v>5</v>
      </c>
      <c r="H1" s="2" t="s">
        <v>147</v>
      </c>
      <c r="I1" s="2" t="s">
        <v>148</v>
      </c>
      <c r="J1" s="2" t="s">
        <v>891</v>
      </c>
      <c r="K1" s="2" t="s">
        <v>998</v>
      </c>
      <c r="L1" s="44" t="s">
        <v>890</v>
      </c>
      <c r="M1" s="44" t="s">
        <v>897</v>
      </c>
      <c r="N1" s="44" t="s">
        <v>903</v>
      </c>
      <c r="O1" s="44" t="s">
        <v>904</v>
      </c>
      <c r="P1" s="44" t="s">
        <v>906</v>
      </c>
      <c r="Q1" s="44" t="s">
        <v>995</v>
      </c>
      <c r="R1" s="44" t="s">
        <v>925</v>
      </c>
      <c r="S1" s="44" t="s">
        <v>922</v>
      </c>
      <c r="T1" s="44" t="s">
        <v>923</v>
      </c>
      <c r="U1" s="2" t="s">
        <v>993</v>
      </c>
      <c r="V1" s="44" t="s">
        <v>994</v>
      </c>
      <c r="W1" s="44" t="s">
        <v>924</v>
      </c>
      <c r="X1" s="44" t="s">
        <v>996</v>
      </c>
      <c r="Y1" s="44" t="s">
        <v>997</v>
      </c>
    </row>
    <row r="2" spans="1:25" s="45" customFormat="1">
      <c r="A2" s="74"/>
      <c r="B2" s="74">
        <v>1</v>
      </c>
      <c r="C2" s="74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74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</row>
    <row r="3" spans="1:25">
      <c r="A3" s="37">
        <v>1</v>
      </c>
      <c r="B3" s="3">
        <v>964</v>
      </c>
      <c r="C3" s="4" t="s">
        <v>6</v>
      </c>
      <c r="D3" s="3">
        <v>3</v>
      </c>
      <c r="E3" s="3">
        <v>3</v>
      </c>
      <c r="F3" s="3">
        <v>964</v>
      </c>
      <c r="G3" s="3">
        <v>964</v>
      </c>
      <c r="H3" s="3">
        <v>0</v>
      </c>
      <c r="I3" s="3">
        <v>0</v>
      </c>
      <c r="J3" s="3" t="s">
        <v>895</v>
      </c>
      <c r="K3" s="3">
        <v>0</v>
      </c>
      <c r="L3" s="37">
        <f t="shared" ref="L3:L90" si="0">(D3*50-E3*23)+(F3*50-G3*23)+(H3*25+I3*25)+K3</f>
        <v>26109</v>
      </c>
      <c r="M3" s="37">
        <v>0</v>
      </c>
      <c r="N3" s="37">
        <v>0</v>
      </c>
      <c r="O3" s="37">
        <f>+M3-N3</f>
        <v>0</v>
      </c>
      <c r="P3" s="37">
        <v>0</v>
      </c>
      <c r="Q3" s="37">
        <f>+L3-N3+P3</f>
        <v>26109</v>
      </c>
      <c r="R3" s="37">
        <v>0</v>
      </c>
      <c r="S3" s="37">
        <v>10275</v>
      </c>
      <c r="T3" s="37">
        <v>2611</v>
      </c>
      <c r="U3" s="37">
        <v>0</v>
      </c>
      <c r="V3" s="37">
        <f>+R3+T3+U3</f>
        <v>2611</v>
      </c>
      <c r="W3" s="37">
        <f>+IF(V3&gt;Q3,Q3,V3)</f>
        <v>2611</v>
      </c>
      <c r="X3" s="37">
        <f>+V3-W3</f>
        <v>0</v>
      </c>
      <c r="Y3" s="37">
        <f>+Q3-W3</f>
        <v>23498</v>
      </c>
    </row>
    <row r="4" spans="1:25">
      <c r="A4" s="37">
        <v>2</v>
      </c>
      <c r="B4" s="3">
        <v>661</v>
      </c>
      <c r="C4" s="4" t="s">
        <v>7</v>
      </c>
      <c r="D4" s="3">
        <v>19</v>
      </c>
      <c r="E4" s="3">
        <v>0</v>
      </c>
      <c r="F4" s="3">
        <v>30634</v>
      </c>
      <c r="G4" s="3">
        <v>0</v>
      </c>
      <c r="H4" s="3">
        <v>1218</v>
      </c>
      <c r="I4" s="3">
        <v>3972</v>
      </c>
      <c r="J4" s="3" t="s">
        <v>895</v>
      </c>
      <c r="K4" s="3">
        <v>0</v>
      </c>
      <c r="L4" s="37">
        <f t="shared" si="0"/>
        <v>1662400</v>
      </c>
      <c r="M4" s="37">
        <v>0</v>
      </c>
      <c r="N4" s="37">
        <v>0</v>
      </c>
      <c r="O4" s="37">
        <f t="shared" ref="O4:O67" si="1">+M4-N4</f>
        <v>0</v>
      </c>
      <c r="P4" s="37">
        <v>0</v>
      </c>
      <c r="Q4" s="37">
        <f t="shared" ref="Q4:Q67" si="2">+L4-N4+P4</f>
        <v>1662400</v>
      </c>
      <c r="R4" s="37">
        <v>0</v>
      </c>
      <c r="S4" s="37">
        <v>1212125</v>
      </c>
      <c r="T4" s="37">
        <v>166240</v>
      </c>
      <c r="U4" s="37">
        <v>0</v>
      </c>
      <c r="V4" s="37">
        <f t="shared" ref="V4:V67" si="3">+R4+T4+U4</f>
        <v>166240</v>
      </c>
      <c r="W4" s="37">
        <f t="shared" ref="W4:W67" si="4">+IF(V4&gt;Q4,Q4,V4)</f>
        <v>166240</v>
      </c>
      <c r="X4" s="37">
        <f t="shared" ref="X4:X67" si="5">+V4-W4</f>
        <v>0</v>
      </c>
      <c r="Y4" s="37">
        <f t="shared" ref="Y4:Y67" si="6">+Q4-W4</f>
        <v>1496160</v>
      </c>
    </row>
    <row r="5" spans="1:25">
      <c r="A5" s="37">
        <v>3</v>
      </c>
      <c r="B5" s="3">
        <v>623</v>
      </c>
      <c r="C5" s="4" t="s">
        <v>8</v>
      </c>
      <c r="D5" s="3">
        <v>7</v>
      </c>
      <c r="E5" s="3">
        <v>0</v>
      </c>
      <c r="F5" s="3">
        <v>10281</v>
      </c>
      <c r="G5" s="3">
        <v>0</v>
      </c>
      <c r="H5" s="3">
        <v>1771</v>
      </c>
      <c r="I5" s="3">
        <v>5758</v>
      </c>
      <c r="J5" s="3" t="s">
        <v>895</v>
      </c>
      <c r="K5" s="3">
        <v>0</v>
      </c>
      <c r="L5" s="37">
        <f t="shared" si="0"/>
        <v>702625</v>
      </c>
      <c r="M5" s="37">
        <v>0</v>
      </c>
      <c r="N5" s="37">
        <v>0</v>
      </c>
      <c r="O5" s="37">
        <f t="shared" si="1"/>
        <v>0</v>
      </c>
      <c r="P5" s="37">
        <v>0</v>
      </c>
      <c r="Q5" s="37">
        <f t="shared" si="2"/>
        <v>702625</v>
      </c>
      <c r="R5" s="37">
        <v>0</v>
      </c>
      <c r="S5" s="37">
        <v>205000</v>
      </c>
      <c r="T5" s="37">
        <v>70263</v>
      </c>
      <c r="U5" s="37">
        <v>0</v>
      </c>
      <c r="V5" s="37">
        <f t="shared" si="3"/>
        <v>70263</v>
      </c>
      <c r="W5" s="37">
        <f t="shared" si="4"/>
        <v>70263</v>
      </c>
      <c r="X5" s="37">
        <f t="shared" si="5"/>
        <v>0</v>
      </c>
      <c r="Y5" s="37">
        <f t="shared" si="6"/>
        <v>632362</v>
      </c>
    </row>
    <row r="6" spans="1:25">
      <c r="A6" s="37">
        <v>4</v>
      </c>
      <c r="B6" s="3">
        <v>821</v>
      </c>
      <c r="C6" s="4" t="s">
        <v>9</v>
      </c>
      <c r="D6" s="3">
        <v>6</v>
      </c>
      <c r="E6" s="3">
        <v>0</v>
      </c>
      <c r="F6" s="3">
        <v>10476</v>
      </c>
      <c r="G6" s="3">
        <v>0</v>
      </c>
      <c r="H6" s="3">
        <v>4084</v>
      </c>
      <c r="I6" s="3">
        <v>6457</v>
      </c>
      <c r="J6" s="3" t="s">
        <v>895</v>
      </c>
      <c r="K6" s="3">
        <v>0</v>
      </c>
      <c r="L6" s="37">
        <f t="shared" si="0"/>
        <v>787625</v>
      </c>
      <c r="M6" s="37">
        <v>0</v>
      </c>
      <c r="N6" s="37">
        <v>0</v>
      </c>
      <c r="O6" s="37">
        <f t="shared" si="1"/>
        <v>0</v>
      </c>
      <c r="P6" s="37">
        <v>0</v>
      </c>
      <c r="Q6" s="37">
        <f t="shared" si="2"/>
        <v>787625</v>
      </c>
      <c r="R6" s="37">
        <v>0</v>
      </c>
      <c r="S6" s="37">
        <v>115825</v>
      </c>
      <c r="T6" s="37">
        <v>78763</v>
      </c>
      <c r="U6" s="37">
        <v>0</v>
      </c>
      <c r="V6" s="37">
        <f t="shared" si="3"/>
        <v>78763</v>
      </c>
      <c r="W6" s="37">
        <f t="shared" si="4"/>
        <v>78763</v>
      </c>
      <c r="X6" s="37">
        <f t="shared" si="5"/>
        <v>0</v>
      </c>
      <c r="Y6" s="37">
        <f t="shared" si="6"/>
        <v>708862</v>
      </c>
    </row>
    <row r="7" spans="1:25">
      <c r="A7" s="37">
        <v>5</v>
      </c>
      <c r="B7" s="3">
        <v>647</v>
      </c>
      <c r="C7" s="4" t="s">
        <v>10</v>
      </c>
      <c r="D7" s="3">
        <v>7</v>
      </c>
      <c r="E7" s="3">
        <v>0</v>
      </c>
      <c r="F7" s="3">
        <v>5722</v>
      </c>
      <c r="G7" s="3">
        <v>0</v>
      </c>
      <c r="H7" s="3">
        <v>497</v>
      </c>
      <c r="I7" s="3">
        <v>1609</v>
      </c>
      <c r="J7" s="3" t="s">
        <v>894</v>
      </c>
      <c r="K7" s="3">
        <v>0</v>
      </c>
      <c r="L7" s="37">
        <f>(D7*50-E7*23)+(F7*100-G7*73)+(H7*100+I7*100)+K7</f>
        <v>783150</v>
      </c>
      <c r="M7" s="37">
        <v>0</v>
      </c>
      <c r="N7" s="37">
        <v>0</v>
      </c>
      <c r="O7" s="37">
        <f t="shared" si="1"/>
        <v>0</v>
      </c>
      <c r="P7" s="37">
        <v>0</v>
      </c>
      <c r="Q7" s="37">
        <f t="shared" si="2"/>
        <v>783150</v>
      </c>
      <c r="R7" s="37">
        <v>0</v>
      </c>
      <c r="S7" s="37">
        <v>86600</v>
      </c>
      <c r="T7" s="37">
        <v>78315</v>
      </c>
      <c r="U7" s="37">
        <v>0</v>
      </c>
      <c r="V7" s="37">
        <f t="shared" si="3"/>
        <v>78315</v>
      </c>
      <c r="W7" s="37">
        <f t="shared" si="4"/>
        <v>78315</v>
      </c>
      <c r="X7" s="37">
        <f t="shared" si="5"/>
        <v>0</v>
      </c>
      <c r="Y7" s="37">
        <f t="shared" si="6"/>
        <v>704835</v>
      </c>
    </row>
    <row r="8" spans="1:25">
      <c r="A8" s="37">
        <v>6</v>
      </c>
      <c r="B8" s="3">
        <v>630</v>
      </c>
      <c r="C8" s="4" t="s">
        <v>11</v>
      </c>
      <c r="D8" s="3">
        <v>0</v>
      </c>
      <c r="E8" s="3">
        <v>0</v>
      </c>
      <c r="F8" s="3">
        <v>1142</v>
      </c>
      <c r="G8" s="3">
        <v>0</v>
      </c>
      <c r="H8" s="3">
        <v>95</v>
      </c>
      <c r="I8" s="3">
        <v>323</v>
      </c>
      <c r="J8" s="3" t="s">
        <v>894</v>
      </c>
      <c r="K8" s="3">
        <v>0</v>
      </c>
      <c r="L8" s="37">
        <f>(D8*50-E8*23)+(F8*100-G8*73)+(H8*100+I8*100)+K8</f>
        <v>156000</v>
      </c>
      <c r="M8" s="37">
        <v>0</v>
      </c>
      <c r="N8" s="37">
        <v>0</v>
      </c>
      <c r="O8" s="37">
        <f t="shared" si="1"/>
        <v>0</v>
      </c>
      <c r="P8" s="37">
        <v>0</v>
      </c>
      <c r="Q8" s="37">
        <f t="shared" si="2"/>
        <v>156000</v>
      </c>
      <c r="R8" s="37">
        <v>0</v>
      </c>
      <c r="S8" s="37">
        <v>265450</v>
      </c>
      <c r="T8" s="37">
        <v>15600</v>
      </c>
      <c r="U8" s="37">
        <v>0</v>
      </c>
      <c r="V8" s="37">
        <f t="shared" si="3"/>
        <v>15600</v>
      </c>
      <c r="W8" s="37">
        <f t="shared" si="4"/>
        <v>15600</v>
      </c>
      <c r="X8" s="37">
        <f t="shared" si="5"/>
        <v>0</v>
      </c>
      <c r="Y8" s="37">
        <f t="shared" si="6"/>
        <v>140400</v>
      </c>
    </row>
    <row r="9" spans="1:25">
      <c r="A9" s="37">
        <v>7</v>
      </c>
      <c r="B9" s="3">
        <v>648</v>
      </c>
      <c r="C9" s="4" t="s">
        <v>12</v>
      </c>
      <c r="D9" s="3">
        <v>19</v>
      </c>
      <c r="E9" s="3">
        <v>0</v>
      </c>
      <c r="F9" s="3">
        <v>8932</v>
      </c>
      <c r="G9" s="3">
        <v>0</v>
      </c>
      <c r="H9" s="3">
        <v>819</v>
      </c>
      <c r="I9" s="3">
        <v>2291</v>
      </c>
      <c r="J9" s="3" t="s">
        <v>894</v>
      </c>
      <c r="K9" s="3">
        <v>0</v>
      </c>
      <c r="L9" s="37">
        <f>(D9*50-E9*23)+(F9*100-G9*73)+(H9*100+I9*100)+K9</f>
        <v>1205150</v>
      </c>
      <c r="M9" s="37">
        <v>0</v>
      </c>
      <c r="N9" s="37">
        <v>0</v>
      </c>
      <c r="O9" s="37">
        <f t="shared" si="1"/>
        <v>0</v>
      </c>
      <c r="P9" s="37">
        <v>0</v>
      </c>
      <c r="Q9" s="37">
        <f t="shared" si="2"/>
        <v>1205150</v>
      </c>
      <c r="R9" s="37">
        <v>0</v>
      </c>
      <c r="S9" s="37">
        <v>423175</v>
      </c>
      <c r="T9" s="37">
        <v>120515</v>
      </c>
      <c r="U9" s="37">
        <v>0</v>
      </c>
      <c r="V9" s="37">
        <f t="shared" si="3"/>
        <v>120515</v>
      </c>
      <c r="W9" s="37">
        <f t="shared" si="4"/>
        <v>120515</v>
      </c>
      <c r="X9" s="37">
        <f t="shared" si="5"/>
        <v>0</v>
      </c>
      <c r="Y9" s="37">
        <f t="shared" si="6"/>
        <v>1084635</v>
      </c>
    </row>
    <row r="10" spans="1:25">
      <c r="A10" s="37">
        <v>8</v>
      </c>
      <c r="B10" s="3">
        <v>649</v>
      </c>
      <c r="C10" s="4" t="s">
        <v>13</v>
      </c>
      <c r="D10" s="3">
        <v>42</v>
      </c>
      <c r="E10" s="3">
        <v>0</v>
      </c>
      <c r="F10" s="3">
        <v>24745</v>
      </c>
      <c r="G10" s="3">
        <v>0</v>
      </c>
      <c r="H10" s="3">
        <v>2609</v>
      </c>
      <c r="I10" s="3">
        <v>8080</v>
      </c>
      <c r="J10" s="3" t="s">
        <v>895</v>
      </c>
      <c r="K10" s="3">
        <v>0</v>
      </c>
      <c r="L10" s="37">
        <f t="shared" si="0"/>
        <v>1506575</v>
      </c>
      <c r="M10" s="37">
        <v>0</v>
      </c>
      <c r="N10" s="37">
        <v>0</v>
      </c>
      <c r="O10" s="37">
        <f t="shared" si="1"/>
        <v>0</v>
      </c>
      <c r="P10" s="37">
        <v>0</v>
      </c>
      <c r="Q10" s="37">
        <f t="shared" si="2"/>
        <v>1506575</v>
      </c>
      <c r="R10" s="37">
        <v>0</v>
      </c>
      <c r="S10" s="37">
        <v>1089150</v>
      </c>
      <c r="T10" s="37">
        <v>150658</v>
      </c>
      <c r="U10" s="37">
        <v>0</v>
      </c>
      <c r="V10" s="37">
        <f t="shared" si="3"/>
        <v>150658</v>
      </c>
      <c r="W10" s="37">
        <f t="shared" si="4"/>
        <v>150658</v>
      </c>
      <c r="X10" s="37">
        <f t="shared" si="5"/>
        <v>0</v>
      </c>
      <c r="Y10" s="37">
        <f t="shared" si="6"/>
        <v>1355917</v>
      </c>
    </row>
    <row r="11" spans="1:25">
      <c r="A11" s="37">
        <v>9</v>
      </c>
      <c r="B11" s="3">
        <v>662</v>
      </c>
      <c r="C11" s="4" t="s">
        <v>14</v>
      </c>
      <c r="D11" s="3">
        <v>3</v>
      </c>
      <c r="E11" s="3">
        <v>0</v>
      </c>
      <c r="F11" s="3">
        <v>5054</v>
      </c>
      <c r="G11" s="3">
        <v>0</v>
      </c>
      <c r="H11" s="3">
        <v>690</v>
      </c>
      <c r="I11" s="3">
        <v>2275</v>
      </c>
      <c r="J11" s="3" t="s">
        <v>895</v>
      </c>
      <c r="K11" s="3">
        <v>0</v>
      </c>
      <c r="L11" s="37">
        <f t="shared" si="0"/>
        <v>326975</v>
      </c>
      <c r="M11" s="37">
        <v>0</v>
      </c>
      <c r="N11" s="37">
        <v>0</v>
      </c>
      <c r="O11" s="37">
        <f t="shared" si="1"/>
        <v>0</v>
      </c>
      <c r="P11" s="37">
        <v>0</v>
      </c>
      <c r="Q11" s="37">
        <f t="shared" si="2"/>
        <v>326975</v>
      </c>
      <c r="R11" s="37">
        <v>0</v>
      </c>
      <c r="S11" s="37">
        <v>554725</v>
      </c>
      <c r="T11" s="37">
        <v>32698</v>
      </c>
      <c r="U11" s="37">
        <v>0</v>
      </c>
      <c r="V11" s="37">
        <f t="shared" si="3"/>
        <v>32698</v>
      </c>
      <c r="W11" s="37">
        <f t="shared" si="4"/>
        <v>32698</v>
      </c>
      <c r="X11" s="37">
        <f t="shared" si="5"/>
        <v>0</v>
      </c>
      <c r="Y11" s="37">
        <f t="shared" si="6"/>
        <v>294277</v>
      </c>
    </row>
    <row r="12" spans="1:25">
      <c r="A12" s="37">
        <v>10</v>
      </c>
      <c r="B12" s="3">
        <v>671</v>
      </c>
      <c r="C12" s="4" t="s">
        <v>15</v>
      </c>
      <c r="D12" s="3">
        <v>0</v>
      </c>
      <c r="E12" s="3">
        <v>0</v>
      </c>
      <c r="F12" s="3">
        <v>5106</v>
      </c>
      <c r="G12" s="3">
        <v>0</v>
      </c>
      <c r="H12" s="3">
        <v>222</v>
      </c>
      <c r="I12" s="3">
        <v>1092</v>
      </c>
      <c r="J12" s="3" t="s">
        <v>895</v>
      </c>
      <c r="K12" s="3">
        <v>0</v>
      </c>
      <c r="L12" s="37">
        <f t="shared" si="0"/>
        <v>288150</v>
      </c>
      <c r="M12" s="37">
        <v>0</v>
      </c>
      <c r="N12" s="37">
        <v>0</v>
      </c>
      <c r="O12" s="37">
        <f t="shared" si="1"/>
        <v>0</v>
      </c>
      <c r="P12" s="37">
        <v>0</v>
      </c>
      <c r="Q12" s="37">
        <f t="shared" si="2"/>
        <v>288150</v>
      </c>
      <c r="R12" s="37">
        <v>0</v>
      </c>
      <c r="S12" s="37">
        <v>81950</v>
      </c>
      <c r="T12" s="37">
        <v>28815</v>
      </c>
      <c r="U12" s="37">
        <v>0</v>
      </c>
      <c r="V12" s="37">
        <f t="shared" si="3"/>
        <v>28815</v>
      </c>
      <c r="W12" s="37">
        <f t="shared" si="4"/>
        <v>28815</v>
      </c>
      <c r="X12" s="37">
        <f t="shared" si="5"/>
        <v>0</v>
      </c>
      <c r="Y12" s="37">
        <f t="shared" si="6"/>
        <v>259335</v>
      </c>
    </row>
    <row r="13" spans="1:25">
      <c r="A13" s="37">
        <v>11</v>
      </c>
      <c r="B13" s="3">
        <v>670</v>
      </c>
      <c r="C13" s="4" t="s">
        <v>16</v>
      </c>
      <c r="D13" s="3">
        <v>25</v>
      </c>
      <c r="E13" s="3">
        <v>0</v>
      </c>
      <c r="F13" s="3">
        <v>12920</v>
      </c>
      <c r="G13" s="3">
        <v>0</v>
      </c>
      <c r="H13" s="3">
        <v>168</v>
      </c>
      <c r="I13" s="3">
        <v>985</v>
      </c>
      <c r="J13" s="3" t="s">
        <v>895</v>
      </c>
      <c r="K13" s="3">
        <v>0</v>
      </c>
      <c r="L13" s="37">
        <f t="shared" si="0"/>
        <v>676075</v>
      </c>
      <c r="M13" s="37">
        <v>0</v>
      </c>
      <c r="N13" s="37">
        <v>0</v>
      </c>
      <c r="O13" s="37">
        <f t="shared" si="1"/>
        <v>0</v>
      </c>
      <c r="P13" s="37">
        <v>0</v>
      </c>
      <c r="Q13" s="37">
        <f t="shared" si="2"/>
        <v>676075</v>
      </c>
      <c r="R13" s="37">
        <v>0</v>
      </c>
      <c r="S13" s="37">
        <v>1215100</v>
      </c>
      <c r="T13" s="37">
        <v>67608</v>
      </c>
      <c r="U13" s="37">
        <v>0</v>
      </c>
      <c r="V13" s="37">
        <f t="shared" si="3"/>
        <v>67608</v>
      </c>
      <c r="W13" s="37">
        <f t="shared" si="4"/>
        <v>67608</v>
      </c>
      <c r="X13" s="37">
        <f t="shared" si="5"/>
        <v>0</v>
      </c>
      <c r="Y13" s="37">
        <f t="shared" si="6"/>
        <v>608467</v>
      </c>
    </row>
    <row r="14" spans="1:25">
      <c r="A14" s="37">
        <v>12</v>
      </c>
      <c r="B14" s="3">
        <v>983</v>
      </c>
      <c r="C14" s="4" t="s">
        <v>17</v>
      </c>
      <c r="D14" s="3">
        <v>0</v>
      </c>
      <c r="E14" s="3">
        <v>0</v>
      </c>
      <c r="F14" s="3">
        <v>15</v>
      </c>
      <c r="G14" s="3">
        <v>0</v>
      </c>
      <c r="H14" s="3">
        <v>0</v>
      </c>
      <c r="I14" s="3">
        <v>10</v>
      </c>
      <c r="J14" s="3" t="s">
        <v>895</v>
      </c>
      <c r="K14" s="3">
        <v>0</v>
      </c>
      <c r="L14" s="37">
        <f t="shared" si="0"/>
        <v>1000</v>
      </c>
      <c r="M14" s="37">
        <v>0</v>
      </c>
      <c r="N14" s="37">
        <v>0</v>
      </c>
      <c r="O14" s="37">
        <f t="shared" si="1"/>
        <v>0</v>
      </c>
      <c r="P14" s="37">
        <v>0</v>
      </c>
      <c r="Q14" s="37">
        <f t="shared" si="2"/>
        <v>1000</v>
      </c>
      <c r="R14" s="37">
        <v>0</v>
      </c>
      <c r="S14" s="37">
        <v>25</v>
      </c>
      <c r="T14" s="37">
        <v>25</v>
      </c>
      <c r="U14" s="37">
        <v>0</v>
      </c>
      <c r="V14" s="37">
        <f t="shared" si="3"/>
        <v>25</v>
      </c>
      <c r="W14" s="37">
        <f t="shared" si="4"/>
        <v>25</v>
      </c>
      <c r="X14" s="37">
        <f t="shared" si="5"/>
        <v>0</v>
      </c>
      <c r="Y14" s="37">
        <f t="shared" si="6"/>
        <v>975</v>
      </c>
    </row>
    <row r="15" spans="1:25">
      <c r="A15" s="37">
        <v>13</v>
      </c>
      <c r="B15" s="3">
        <v>657</v>
      </c>
      <c r="C15" s="4" t="s">
        <v>18</v>
      </c>
      <c r="D15" s="3">
        <v>2</v>
      </c>
      <c r="E15" s="3">
        <v>0</v>
      </c>
      <c r="F15" s="3">
        <v>6103</v>
      </c>
      <c r="G15" s="3">
        <v>0</v>
      </c>
      <c r="H15" s="3">
        <v>994</v>
      </c>
      <c r="I15" s="3">
        <v>3002</v>
      </c>
      <c r="J15" s="3" t="s">
        <v>894</v>
      </c>
      <c r="K15" s="3">
        <v>0</v>
      </c>
      <c r="L15" s="37">
        <f>(D15*50-E15*23)+(F15*100-G15*73)+(H15*100+I15*100)+K15</f>
        <v>1010000</v>
      </c>
      <c r="M15" s="37">
        <v>2287938</v>
      </c>
      <c r="N15" s="37">
        <v>101000</v>
      </c>
      <c r="O15" s="82">
        <f t="shared" si="1"/>
        <v>2186938</v>
      </c>
      <c r="P15" s="37">
        <v>0</v>
      </c>
      <c r="Q15" s="37">
        <f t="shared" si="2"/>
        <v>909000</v>
      </c>
      <c r="R15" s="37">
        <v>0</v>
      </c>
      <c r="S15" s="37">
        <v>529125</v>
      </c>
      <c r="T15" s="37">
        <v>101000</v>
      </c>
      <c r="U15" s="37">
        <v>0</v>
      </c>
      <c r="V15" s="37">
        <f t="shared" si="3"/>
        <v>101000</v>
      </c>
      <c r="W15" s="37">
        <f t="shared" si="4"/>
        <v>101000</v>
      </c>
      <c r="X15" s="37">
        <f t="shared" si="5"/>
        <v>0</v>
      </c>
      <c r="Y15" s="37">
        <f t="shared" si="6"/>
        <v>808000</v>
      </c>
    </row>
    <row r="16" spans="1:25">
      <c r="A16" s="37">
        <v>14</v>
      </c>
      <c r="B16" s="3">
        <v>631</v>
      </c>
      <c r="C16" s="4" t="s">
        <v>19</v>
      </c>
      <c r="D16" s="3">
        <v>1</v>
      </c>
      <c r="E16" s="3">
        <v>0</v>
      </c>
      <c r="F16" s="3">
        <v>125</v>
      </c>
      <c r="G16" s="3">
        <v>0</v>
      </c>
      <c r="H16" s="3">
        <v>8</v>
      </c>
      <c r="I16" s="3">
        <v>56</v>
      </c>
      <c r="J16" s="3" t="s">
        <v>894</v>
      </c>
      <c r="K16" s="3">
        <v>0</v>
      </c>
      <c r="L16" s="37">
        <f>(D16*50-E16*23)+(F16*100-G16*73)+(H16*100+I16*100)+K16</f>
        <v>18950</v>
      </c>
      <c r="M16" s="37">
        <v>0</v>
      </c>
      <c r="N16" s="37">
        <v>0</v>
      </c>
      <c r="O16" s="37">
        <f t="shared" si="1"/>
        <v>0</v>
      </c>
      <c r="P16" s="37">
        <v>0</v>
      </c>
      <c r="Q16" s="37">
        <f t="shared" si="2"/>
        <v>18950</v>
      </c>
      <c r="R16" s="37">
        <v>0</v>
      </c>
      <c r="S16" s="37">
        <v>40675</v>
      </c>
      <c r="T16" s="37">
        <v>1895</v>
      </c>
      <c r="U16" s="37">
        <v>0</v>
      </c>
      <c r="V16" s="37">
        <f t="shared" si="3"/>
        <v>1895</v>
      </c>
      <c r="W16" s="37">
        <f t="shared" si="4"/>
        <v>1895</v>
      </c>
      <c r="X16" s="37">
        <f t="shared" si="5"/>
        <v>0</v>
      </c>
      <c r="Y16" s="37">
        <f t="shared" si="6"/>
        <v>17055</v>
      </c>
    </row>
    <row r="17" spans="1:25">
      <c r="A17" s="37">
        <v>15</v>
      </c>
      <c r="B17" s="3">
        <v>650</v>
      </c>
      <c r="C17" s="4" t="s">
        <v>20</v>
      </c>
      <c r="D17" s="3">
        <v>12</v>
      </c>
      <c r="E17" s="3">
        <v>0</v>
      </c>
      <c r="F17" s="3">
        <v>13982</v>
      </c>
      <c r="G17" s="3">
        <v>0</v>
      </c>
      <c r="H17" s="3">
        <v>729</v>
      </c>
      <c r="I17" s="3">
        <v>2654</v>
      </c>
      <c r="J17" s="3" t="s">
        <v>895</v>
      </c>
      <c r="K17" s="3">
        <v>0</v>
      </c>
      <c r="L17" s="37">
        <f t="shared" si="0"/>
        <v>784275</v>
      </c>
      <c r="M17" s="37">
        <v>0</v>
      </c>
      <c r="N17" s="37">
        <v>0</v>
      </c>
      <c r="O17" s="37">
        <f t="shared" si="1"/>
        <v>0</v>
      </c>
      <c r="P17" s="37">
        <v>0</v>
      </c>
      <c r="Q17" s="37">
        <f t="shared" si="2"/>
        <v>784275</v>
      </c>
      <c r="R17" s="37">
        <v>0</v>
      </c>
      <c r="S17" s="37">
        <v>1936975</v>
      </c>
      <c r="T17" s="37">
        <v>78428</v>
      </c>
      <c r="U17" s="37">
        <v>0</v>
      </c>
      <c r="V17" s="37">
        <f t="shared" si="3"/>
        <v>78428</v>
      </c>
      <c r="W17" s="37">
        <f t="shared" si="4"/>
        <v>78428</v>
      </c>
      <c r="X17" s="37">
        <f t="shared" si="5"/>
        <v>0</v>
      </c>
      <c r="Y17" s="37">
        <f t="shared" si="6"/>
        <v>705847</v>
      </c>
    </row>
    <row r="18" spans="1:25">
      <c r="A18" s="37">
        <v>16</v>
      </c>
      <c r="B18" s="3">
        <v>632</v>
      </c>
      <c r="C18" s="4" t="s">
        <v>21</v>
      </c>
      <c r="D18" s="3">
        <v>5</v>
      </c>
      <c r="E18" s="3">
        <v>0</v>
      </c>
      <c r="F18" s="3">
        <v>2397</v>
      </c>
      <c r="G18" s="3">
        <v>0</v>
      </c>
      <c r="H18" s="3">
        <v>195</v>
      </c>
      <c r="I18" s="3">
        <v>770</v>
      </c>
      <c r="J18" s="3" t="s">
        <v>895</v>
      </c>
      <c r="K18" s="3">
        <v>0</v>
      </c>
      <c r="L18" s="37">
        <f t="shared" si="0"/>
        <v>144225</v>
      </c>
      <c r="M18" s="37">
        <v>0</v>
      </c>
      <c r="N18" s="37">
        <v>0</v>
      </c>
      <c r="O18" s="37">
        <f t="shared" si="1"/>
        <v>0</v>
      </c>
      <c r="P18" s="37">
        <v>0</v>
      </c>
      <c r="Q18" s="37">
        <f t="shared" si="2"/>
        <v>144225</v>
      </c>
      <c r="R18" s="37">
        <v>0</v>
      </c>
      <c r="S18" s="37">
        <v>114725</v>
      </c>
      <c r="T18" s="37">
        <v>14423</v>
      </c>
      <c r="U18" s="37">
        <v>0</v>
      </c>
      <c r="V18" s="37">
        <f t="shared" si="3"/>
        <v>14423</v>
      </c>
      <c r="W18" s="37">
        <f t="shared" si="4"/>
        <v>14423</v>
      </c>
      <c r="X18" s="37">
        <f t="shared" si="5"/>
        <v>0</v>
      </c>
      <c r="Y18" s="37">
        <f t="shared" si="6"/>
        <v>129802</v>
      </c>
    </row>
    <row r="19" spans="1:25">
      <c r="A19" s="37">
        <v>17</v>
      </c>
      <c r="B19" s="3">
        <v>135</v>
      </c>
      <c r="C19" s="4" t="s">
        <v>22</v>
      </c>
      <c r="D19" s="3">
        <v>0</v>
      </c>
      <c r="E19" s="3">
        <v>0</v>
      </c>
      <c r="F19" s="3">
        <v>294</v>
      </c>
      <c r="G19" s="3">
        <v>0</v>
      </c>
      <c r="H19" s="3">
        <v>25</v>
      </c>
      <c r="I19" s="3">
        <v>66</v>
      </c>
      <c r="J19" s="3" t="s">
        <v>895</v>
      </c>
      <c r="K19" s="3">
        <v>0</v>
      </c>
      <c r="L19" s="37">
        <f t="shared" si="0"/>
        <v>16975</v>
      </c>
      <c r="M19" s="37">
        <v>27227</v>
      </c>
      <c r="N19" s="37">
        <v>1698</v>
      </c>
      <c r="O19" s="82">
        <f t="shared" si="1"/>
        <v>25529</v>
      </c>
      <c r="P19" s="37">
        <v>0</v>
      </c>
      <c r="Q19" s="37">
        <f t="shared" si="2"/>
        <v>15277</v>
      </c>
      <c r="R19" s="37">
        <v>0</v>
      </c>
      <c r="S19" s="37">
        <v>675</v>
      </c>
      <c r="T19" s="37">
        <v>675</v>
      </c>
      <c r="U19" s="37">
        <v>0</v>
      </c>
      <c r="V19" s="37">
        <f t="shared" si="3"/>
        <v>675</v>
      </c>
      <c r="W19" s="37">
        <f t="shared" si="4"/>
        <v>675</v>
      </c>
      <c r="X19" s="37">
        <f t="shared" si="5"/>
        <v>0</v>
      </c>
      <c r="Y19" s="37">
        <f t="shared" si="6"/>
        <v>14602</v>
      </c>
    </row>
    <row r="20" spans="1:25">
      <c r="A20" s="37">
        <v>18</v>
      </c>
      <c r="B20" s="3">
        <v>212</v>
      </c>
      <c r="C20" s="4" t="s">
        <v>23</v>
      </c>
      <c r="D20" s="3">
        <v>1</v>
      </c>
      <c r="E20" s="3">
        <v>0</v>
      </c>
      <c r="F20" s="3">
        <v>581</v>
      </c>
      <c r="G20" s="3">
        <v>0</v>
      </c>
      <c r="H20" s="3">
        <v>7</v>
      </c>
      <c r="I20" s="3">
        <v>236</v>
      </c>
      <c r="J20" s="3" t="s">
        <v>895</v>
      </c>
      <c r="K20" s="3">
        <v>0</v>
      </c>
      <c r="L20" s="37">
        <f t="shared" si="0"/>
        <v>35175</v>
      </c>
      <c r="M20" s="37">
        <v>0</v>
      </c>
      <c r="N20" s="37">
        <v>0</v>
      </c>
      <c r="O20" s="37">
        <f t="shared" si="1"/>
        <v>0</v>
      </c>
      <c r="P20" s="37">
        <v>0</v>
      </c>
      <c r="Q20" s="37">
        <f t="shared" si="2"/>
        <v>35175</v>
      </c>
      <c r="R20" s="37">
        <v>0</v>
      </c>
      <c r="S20" s="37">
        <v>58500</v>
      </c>
      <c r="T20" s="37">
        <v>3518</v>
      </c>
      <c r="U20" s="37">
        <v>0</v>
      </c>
      <c r="V20" s="37">
        <f t="shared" si="3"/>
        <v>3518</v>
      </c>
      <c r="W20" s="37">
        <f t="shared" si="4"/>
        <v>3518</v>
      </c>
      <c r="X20" s="37">
        <f t="shared" si="5"/>
        <v>0</v>
      </c>
      <c r="Y20" s="37">
        <f t="shared" si="6"/>
        <v>31657</v>
      </c>
    </row>
    <row r="21" spans="1:25">
      <c r="A21" s="37">
        <v>19</v>
      </c>
      <c r="B21" s="3">
        <v>604</v>
      </c>
      <c r="C21" s="4" t="s">
        <v>24</v>
      </c>
      <c r="D21" s="3">
        <v>0</v>
      </c>
      <c r="E21" s="3">
        <v>0</v>
      </c>
      <c r="F21" s="3">
        <v>113</v>
      </c>
      <c r="G21" s="3">
        <v>0</v>
      </c>
      <c r="H21" s="3">
        <v>5</v>
      </c>
      <c r="I21" s="3">
        <v>26</v>
      </c>
      <c r="J21" s="3" t="s">
        <v>894</v>
      </c>
      <c r="K21" s="3">
        <v>0</v>
      </c>
      <c r="L21" s="37">
        <f>(D21*50-E21*23)+(F21*100-G21*73)+(H21*100+I21*100)+K21</f>
        <v>14400</v>
      </c>
      <c r="M21" s="37">
        <v>0</v>
      </c>
      <c r="N21" s="37">
        <v>0</v>
      </c>
      <c r="O21" s="37">
        <f t="shared" si="1"/>
        <v>0</v>
      </c>
      <c r="P21" s="37">
        <v>0</v>
      </c>
      <c r="Q21" s="37">
        <f t="shared" si="2"/>
        <v>14400</v>
      </c>
      <c r="R21" s="37">
        <v>0</v>
      </c>
      <c r="S21" s="37">
        <v>70775</v>
      </c>
      <c r="T21" s="37">
        <v>1440</v>
      </c>
      <c r="U21" s="37">
        <v>0</v>
      </c>
      <c r="V21" s="37">
        <f t="shared" si="3"/>
        <v>1440</v>
      </c>
      <c r="W21" s="37">
        <f t="shared" si="4"/>
        <v>1440</v>
      </c>
      <c r="X21" s="37">
        <f t="shared" si="5"/>
        <v>0</v>
      </c>
      <c r="Y21" s="37">
        <f t="shared" si="6"/>
        <v>12960</v>
      </c>
    </row>
    <row r="22" spans="1:25">
      <c r="A22" s="37">
        <v>20</v>
      </c>
      <c r="B22" s="3">
        <v>206</v>
      </c>
      <c r="C22" s="4" t="s">
        <v>25</v>
      </c>
      <c r="D22" s="3">
        <v>13</v>
      </c>
      <c r="E22" s="3">
        <v>7</v>
      </c>
      <c r="F22" s="3">
        <v>500</v>
      </c>
      <c r="G22" s="3">
        <v>0</v>
      </c>
      <c r="H22" s="3">
        <v>56</v>
      </c>
      <c r="I22" s="3">
        <v>402</v>
      </c>
      <c r="J22" s="3" t="s">
        <v>895</v>
      </c>
      <c r="K22" s="3">
        <v>0</v>
      </c>
      <c r="L22" s="37">
        <f t="shared" si="0"/>
        <v>36939</v>
      </c>
      <c r="M22" s="37">
        <v>0</v>
      </c>
      <c r="N22" s="37">
        <v>0</v>
      </c>
      <c r="O22" s="37">
        <f t="shared" si="1"/>
        <v>0</v>
      </c>
      <c r="P22" s="37">
        <v>0</v>
      </c>
      <c r="Q22" s="37">
        <f t="shared" si="2"/>
        <v>36939</v>
      </c>
      <c r="R22" s="37">
        <v>0</v>
      </c>
      <c r="S22" s="37">
        <v>1955825</v>
      </c>
      <c r="T22" s="37">
        <v>3694</v>
      </c>
      <c r="U22" s="37">
        <v>0</v>
      </c>
      <c r="V22" s="37">
        <f t="shared" si="3"/>
        <v>3694</v>
      </c>
      <c r="W22" s="37">
        <f t="shared" si="4"/>
        <v>3694</v>
      </c>
      <c r="X22" s="37">
        <f t="shared" si="5"/>
        <v>0</v>
      </c>
      <c r="Y22" s="37">
        <f t="shared" si="6"/>
        <v>33245</v>
      </c>
    </row>
    <row r="23" spans="1:25">
      <c r="A23" s="37">
        <v>21</v>
      </c>
      <c r="B23" s="3">
        <v>151</v>
      </c>
      <c r="C23" s="4" t="s">
        <v>26</v>
      </c>
      <c r="D23" s="3">
        <v>0</v>
      </c>
      <c r="E23" s="3">
        <v>0</v>
      </c>
      <c r="F23" s="3">
        <v>609</v>
      </c>
      <c r="G23" s="3">
        <v>0</v>
      </c>
      <c r="H23" s="3">
        <v>0</v>
      </c>
      <c r="I23" s="3">
        <v>4</v>
      </c>
      <c r="J23" s="3" t="s">
        <v>895</v>
      </c>
      <c r="K23" s="3">
        <v>0</v>
      </c>
      <c r="L23" s="37">
        <f t="shared" si="0"/>
        <v>30550</v>
      </c>
      <c r="M23" s="37">
        <v>0</v>
      </c>
      <c r="N23" s="37">
        <v>0</v>
      </c>
      <c r="O23" s="37">
        <f t="shared" si="1"/>
        <v>0</v>
      </c>
      <c r="P23" s="37">
        <v>0</v>
      </c>
      <c r="Q23" s="37">
        <f t="shared" si="2"/>
        <v>30550</v>
      </c>
      <c r="R23" s="37">
        <v>0</v>
      </c>
      <c r="S23" s="37">
        <v>2675</v>
      </c>
      <c r="T23" s="37">
        <v>2675</v>
      </c>
      <c r="U23" s="37">
        <v>0</v>
      </c>
      <c r="V23" s="37">
        <f t="shared" si="3"/>
        <v>2675</v>
      </c>
      <c r="W23" s="37">
        <f t="shared" si="4"/>
        <v>2675</v>
      </c>
      <c r="X23" s="37">
        <f t="shared" si="5"/>
        <v>0</v>
      </c>
      <c r="Y23" s="37">
        <f t="shared" si="6"/>
        <v>27875</v>
      </c>
    </row>
    <row r="24" spans="1:25">
      <c r="A24" s="37">
        <v>22</v>
      </c>
      <c r="B24" s="3">
        <v>164</v>
      </c>
      <c r="C24" s="4" t="s">
        <v>27</v>
      </c>
      <c r="D24" s="3">
        <v>0</v>
      </c>
      <c r="E24" s="3">
        <v>0</v>
      </c>
      <c r="F24" s="3">
        <v>51</v>
      </c>
      <c r="G24" s="3">
        <v>0</v>
      </c>
      <c r="H24" s="3">
        <v>1</v>
      </c>
      <c r="I24" s="3">
        <v>5</v>
      </c>
      <c r="J24" s="3" t="s">
        <v>895</v>
      </c>
      <c r="K24" s="3">
        <v>0</v>
      </c>
      <c r="L24" s="37">
        <f t="shared" si="0"/>
        <v>2700</v>
      </c>
      <c r="M24" s="37">
        <v>0</v>
      </c>
      <c r="N24" s="37">
        <v>0</v>
      </c>
      <c r="O24" s="37">
        <f t="shared" si="1"/>
        <v>0</v>
      </c>
      <c r="P24" s="37">
        <v>0</v>
      </c>
      <c r="Q24" s="37">
        <f t="shared" si="2"/>
        <v>2700</v>
      </c>
      <c r="R24" s="37">
        <v>0</v>
      </c>
      <c r="S24" s="37">
        <v>300</v>
      </c>
      <c r="T24" s="37">
        <v>270</v>
      </c>
      <c r="U24" s="37">
        <v>-125</v>
      </c>
      <c r="V24" s="37">
        <f t="shared" si="3"/>
        <v>145</v>
      </c>
      <c r="W24" s="37">
        <f t="shared" si="4"/>
        <v>145</v>
      </c>
      <c r="X24" s="37">
        <f t="shared" si="5"/>
        <v>0</v>
      </c>
      <c r="Y24" s="37">
        <f t="shared" si="6"/>
        <v>2555</v>
      </c>
    </row>
    <row r="25" spans="1:25">
      <c r="A25" s="37">
        <v>23</v>
      </c>
      <c r="B25" s="3">
        <v>154</v>
      </c>
      <c r="C25" s="4" t="s">
        <v>28</v>
      </c>
      <c r="D25" s="3">
        <v>0</v>
      </c>
      <c r="E25" s="3">
        <v>0</v>
      </c>
      <c r="F25" s="3">
        <v>49</v>
      </c>
      <c r="G25" s="3">
        <v>0</v>
      </c>
      <c r="H25" s="3">
        <v>1</v>
      </c>
      <c r="I25" s="3">
        <v>2</v>
      </c>
      <c r="J25" s="3" t="s">
        <v>895</v>
      </c>
      <c r="K25" s="3">
        <v>0</v>
      </c>
      <c r="L25" s="37">
        <f t="shared" si="0"/>
        <v>2525</v>
      </c>
      <c r="M25" s="37">
        <v>0</v>
      </c>
      <c r="N25" s="37">
        <v>0</v>
      </c>
      <c r="O25" s="37">
        <f t="shared" si="1"/>
        <v>0</v>
      </c>
      <c r="P25" s="37">
        <v>0</v>
      </c>
      <c r="Q25" s="37">
        <f t="shared" si="2"/>
        <v>2525</v>
      </c>
      <c r="R25" s="37">
        <v>0</v>
      </c>
      <c r="S25" s="37">
        <v>11050</v>
      </c>
      <c r="T25" s="37">
        <v>253</v>
      </c>
      <c r="U25" s="37">
        <v>0</v>
      </c>
      <c r="V25" s="37">
        <f t="shared" si="3"/>
        <v>253</v>
      </c>
      <c r="W25" s="37">
        <f t="shared" si="4"/>
        <v>253</v>
      </c>
      <c r="X25" s="37">
        <f t="shared" si="5"/>
        <v>0</v>
      </c>
      <c r="Y25" s="37">
        <f t="shared" si="6"/>
        <v>2272</v>
      </c>
    </row>
    <row r="26" spans="1:25">
      <c r="A26" s="37">
        <v>24</v>
      </c>
      <c r="B26" s="3">
        <v>158</v>
      </c>
      <c r="C26" s="4" t="s">
        <v>29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 t="s">
        <v>895</v>
      </c>
      <c r="K26" s="3">
        <v>0</v>
      </c>
      <c r="L26" s="37">
        <f t="shared" si="0"/>
        <v>0</v>
      </c>
      <c r="M26" s="37">
        <v>0</v>
      </c>
      <c r="N26" s="37">
        <v>0</v>
      </c>
      <c r="O26" s="37">
        <f t="shared" si="1"/>
        <v>0</v>
      </c>
      <c r="P26" s="37">
        <v>0</v>
      </c>
      <c r="Q26" s="37">
        <f t="shared" si="2"/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3"/>
        <v>0</v>
      </c>
      <c r="W26" s="37">
        <f t="shared" si="4"/>
        <v>0</v>
      </c>
      <c r="X26" s="37">
        <f t="shared" si="5"/>
        <v>0</v>
      </c>
      <c r="Y26" s="37">
        <f t="shared" si="6"/>
        <v>0</v>
      </c>
    </row>
    <row r="27" spans="1:25">
      <c r="A27" s="37">
        <v>25</v>
      </c>
      <c r="B27" s="3">
        <v>147</v>
      </c>
      <c r="C27" s="4" t="s">
        <v>30</v>
      </c>
      <c r="D27" s="3">
        <v>1</v>
      </c>
      <c r="E27" s="3">
        <v>0</v>
      </c>
      <c r="F27" s="3">
        <v>20</v>
      </c>
      <c r="G27" s="3">
        <v>0</v>
      </c>
      <c r="H27" s="3">
        <v>1</v>
      </c>
      <c r="I27" s="3">
        <v>2</v>
      </c>
      <c r="J27" s="3" t="s">
        <v>895</v>
      </c>
      <c r="K27" s="3">
        <v>0</v>
      </c>
      <c r="L27" s="37">
        <f t="shared" si="0"/>
        <v>1125</v>
      </c>
      <c r="M27" s="37">
        <v>0</v>
      </c>
      <c r="N27" s="37">
        <v>0</v>
      </c>
      <c r="O27" s="37">
        <f t="shared" si="1"/>
        <v>0</v>
      </c>
      <c r="P27" s="37">
        <v>0</v>
      </c>
      <c r="Q27" s="37">
        <f t="shared" si="2"/>
        <v>1125</v>
      </c>
      <c r="R27" s="37">
        <v>0</v>
      </c>
      <c r="S27" s="37">
        <v>75</v>
      </c>
      <c r="T27" s="37">
        <v>75</v>
      </c>
      <c r="U27" s="37">
        <v>0</v>
      </c>
      <c r="V27" s="37">
        <f t="shared" si="3"/>
        <v>75</v>
      </c>
      <c r="W27" s="37">
        <f t="shared" si="4"/>
        <v>75</v>
      </c>
      <c r="X27" s="37">
        <f t="shared" si="5"/>
        <v>0</v>
      </c>
      <c r="Y27" s="37">
        <f t="shared" si="6"/>
        <v>1050</v>
      </c>
    </row>
    <row r="28" spans="1:25">
      <c r="A28" s="37">
        <v>26</v>
      </c>
      <c r="B28" s="3">
        <v>156</v>
      </c>
      <c r="C28" s="4" t="s">
        <v>31</v>
      </c>
      <c r="D28" s="3">
        <v>0</v>
      </c>
      <c r="E28" s="3">
        <v>0</v>
      </c>
      <c r="F28" s="3">
        <v>47</v>
      </c>
      <c r="G28" s="3">
        <v>0</v>
      </c>
      <c r="H28" s="3">
        <v>1</v>
      </c>
      <c r="I28" s="3">
        <v>0</v>
      </c>
      <c r="J28" s="3" t="s">
        <v>895</v>
      </c>
      <c r="K28" s="3">
        <v>0</v>
      </c>
      <c r="L28" s="37">
        <f t="shared" si="0"/>
        <v>2375</v>
      </c>
      <c r="M28" s="37">
        <v>0</v>
      </c>
      <c r="N28" s="37">
        <v>0</v>
      </c>
      <c r="O28" s="37">
        <f t="shared" si="1"/>
        <v>0</v>
      </c>
      <c r="P28" s="37">
        <v>0</v>
      </c>
      <c r="Q28" s="37">
        <f t="shared" si="2"/>
        <v>2375</v>
      </c>
      <c r="R28" s="37">
        <v>0</v>
      </c>
      <c r="S28" s="37">
        <v>20125</v>
      </c>
      <c r="T28" s="37">
        <v>238</v>
      </c>
      <c r="U28" s="37">
        <v>0</v>
      </c>
      <c r="V28" s="37">
        <f t="shared" si="3"/>
        <v>238</v>
      </c>
      <c r="W28" s="37">
        <f t="shared" si="4"/>
        <v>238</v>
      </c>
      <c r="X28" s="37">
        <f t="shared" si="5"/>
        <v>0</v>
      </c>
      <c r="Y28" s="37">
        <f t="shared" si="6"/>
        <v>2137</v>
      </c>
    </row>
    <row r="29" spans="1:25">
      <c r="A29" s="37">
        <v>27</v>
      </c>
      <c r="B29" s="3">
        <v>149</v>
      </c>
      <c r="C29" s="4" t="s">
        <v>32</v>
      </c>
      <c r="D29" s="3">
        <v>0</v>
      </c>
      <c r="E29" s="3">
        <v>0</v>
      </c>
      <c r="F29" s="3">
        <v>329</v>
      </c>
      <c r="G29" s="3">
        <v>0</v>
      </c>
      <c r="H29" s="3">
        <v>0</v>
      </c>
      <c r="I29" s="3">
        <v>0</v>
      </c>
      <c r="J29" s="3" t="s">
        <v>895</v>
      </c>
      <c r="K29" s="3">
        <v>0</v>
      </c>
      <c r="L29" s="37">
        <f t="shared" si="0"/>
        <v>16450</v>
      </c>
      <c r="M29" s="37">
        <v>0</v>
      </c>
      <c r="N29" s="37">
        <v>0</v>
      </c>
      <c r="O29" s="37">
        <f t="shared" si="1"/>
        <v>0</v>
      </c>
      <c r="P29" s="37">
        <v>0</v>
      </c>
      <c r="Q29" s="37">
        <f t="shared" si="2"/>
        <v>16450</v>
      </c>
      <c r="R29" s="37">
        <v>0</v>
      </c>
      <c r="S29" s="37">
        <v>12650</v>
      </c>
      <c r="T29" s="37">
        <v>1645</v>
      </c>
      <c r="U29" s="37">
        <v>0</v>
      </c>
      <c r="V29" s="37">
        <f t="shared" si="3"/>
        <v>1645</v>
      </c>
      <c r="W29" s="37">
        <f t="shared" si="4"/>
        <v>1645</v>
      </c>
      <c r="X29" s="37">
        <f t="shared" si="5"/>
        <v>0</v>
      </c>
      <c r="Y29" s="37">
        <f t="shared" si="6"/>
        <v>14805</v>
      </c>
    </row>
    <row r="30" spans="1:25">
      <c r="A30" s="37">
        <v>28</v>
      </c>
      <c r="B30" s="3">
        <v>160</v>
      </c>
      <c r="C30" s="4" t="s">
        <v>33</v>
      </c>
      <c r="D30" s="3">
        <v>0</v>
      </c>
      <c r="E30" s="3">
        <v>0</v>
      </c>
      <c r="F30" s="3">
        <v>86</v>
      </c>
      <c r="G30" s="3">
        <v>0</v>
      </c>
      <c r="H30" s="3">
        <v>2</v>
      </c>
      <c r="I30" s="3">
        <v>11</v>
      </c>
      <c r="J30" s="3" t="s">
        <v>895</v>
      </c>
      <c r="K30" s="3">
        <v>0</v>
      </c>
      <c r="L30" s="37">
        <f t="shared" si="0"/>
        <v>4625</v>
      </c>
      <c r="M30" s="37">
        <v>0</v>
      </c>
      <c r="N30" s="37">
        <v>0</v>
      </c>
      <c r="O30" s="37">
        <f t="shared" si="1"/>
        <v>0</v>
      </c>
      <c r="P30" s="37">
        <v>0</v>
      </c>
      <c r="Q30" s="37">
        <f t="shared" si="2"/>
        <v>4625</v>
      </c>
      <c r="R30" s="37">
        <v>0</v>
      </c>
      <c r="S30" s="37">
        <v>1775</v>
      </c>
      <c r="T30" s="37">
        <v>463</v>
      </c>
      <c r="U30" s="37">
        <v>0</v>
      </c>
      <c r="V30" s="37">
        <f t="shared" si="3"/>
        <v>463</v>
      </c>
      <c r="W30" s="37">
        <f t="shared" si="4"/>
        <v>463</v>
      </c>
      <c r="X30" s="37">
        <f t="shared" si="5"/>
        <v>0</v>
      </c>
      <c r="Y30" s="37">
        <f t="shared" si="6"/>
        <v>4162</v>
      </c>
    </row>
    <row r="31" spans="1:25">
      <c r="A31" s="37">
        <v>29</v>
      </c>
      <c r="B31" s="3">
        <v>165</v>
      </c>
      <c r="C31" s="4" t="s">
        <v>34</v>
      </c>
      <c r="D31" s="3">
        <v>0</v>
      </c>
      <c r="E31" s="3">
        <v>0</v>
      </c>
      <c r="F31" s="3">
        <v>137</v>
      </c>
      <c r="G31" s="3">
        <v>0</v>
      </c>
      <c r="H31" s="3">
        <v>0</v>
      </c>
      <c r="I31" s="3">
        <v>0</v>
      </c>
      <c r="J31" s="3" t="s">
        <v>895</v>
      </c>
      <c r="K31" s="3">
        <v>0</v>
      </c>
      <c r="L31" s="37">
        <f t="shared" si="0"/>
        <v>6850</v>
      </c>
      <c r="M31" s="37">
        <v>0</v>
      </c>
      <c r="N31" s="37">
        <v>0</v>
      </c>
      <c r="O31" s="37">
        <f t="shared" si="1"/>
        <v>0</v>
      </c>
      <c r="P31" s="37">
        <v>0</v>
      </c>
      <c r="Q31" s="37">
        <f t="shared" si="2"/>
        <v>6850</v>
      </c>
      <c r="R31" s="37">
        <v>0</v>
      </c>
      <c r="S31" s="37">
        <v>175</v>
      </c>
      <c r="T31" s="37">
        <v>175</v>
      </c>
      <c r="U31" s="37">
        <v>0</v>
      </c>
      <c r="V31" s="37">
        <f t="shared" si="3"/>
        <v>175</v>
      </c>
      <c r="W31" s="37">
        <f t="shared" si="4"/>
        <v>175</v>
      </c>
      <c r="X31" s="37">
        <f t="shared" si="5"/>
        <v>0</v>
      </c>
      <c r="Y31" s="37">
        <f t="shared" si="6"/>
        <v>6675</v>
      </c>
    </row>
    <row r="32" spans="1:25">
      <c r="A32" s="37">
        <v>30</v>
      </c>
      <c r="B32" s="3">
        <v>159</v>
      </c>
      <c r="C32" s="4" t="s">
        <v>35</v>
      </c>
      <c r="D32" s="3">
        <v>0</v>
      </c>
      <c r="E32" s="3">
        <v>0</v>
      </c>
      <c r="F32" s="3">
        <v>50</v>
      </c>
      <c r="G32" s="3">
        <v>0</v>
      </c>
      <c r="H32" s="3">
        <v>0</v>
      </c>
      <c r="I32" s="3">
        <v>2</v>
      </c>
      <c r="J32" s="3" t="s">
        <v>895</v>
      </c>
      <c r="K32" s="3">
        <v>0</v>
      </c>
      <c r="L32" s="37">
        <f t="shared" si="0"/>
        <v>2550</v>
      </c>
      <c r="M32" s="37">
        <v>0</v>
      </c>
      <c r="N32" s="37">
        <v>0</v>
      </c>
      <c r="O32" s="37">
        <f t="shared" si="1"/>
        <v>0</v>
      </c>
      <c r="P32" s="37">
        <v>0</v>
      </c>
      <c r="Q32" s="37">
        <f t="shared" si="2"/>
        <v>2550</v>
      </c>
      <c r="R32" s="37">
        <v>0</v>
      </c>
      <c r="S32" s="37">
        <v>900</v>
      </c>
      <c r="T32" s="37">
        <v>255</v>
      </c>
      <c r="U32" s="37">
        <v>0</v>
      </c>
      <c r="V32" s="37">
        <f t="shared" si="3"/>
        <v>255</v>
      </c>
      <c r="W32" s="37">
        <f t="shared" si="4"/>
        <v>255</v>
      </c>
      <c r="X32" s="37">
        <f t="shared" si="5"/>
        <v>0</v>
      </c>
      <c r="Y32" s="37">
        <f t="shared" si="6"/>
        <v>2295</v>
      </c>
    </row>
    <row r="33" spans="1:25">
      <c r="A33" s="37">
        <v>31</v>
      </c>
      <c r="B33" s="3">
        <v>150</v>
      </c>
      <c r="C33" s="4" t="s">
        <v>36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 t="s">
        <v>895</v>
      </c>
      <c r="K33" s="3">
        <v>0</v>
      </c>
      <c r="L33" s="37">
        <f t="shared" si="0"/>
        <v>0</v>
      </c>
      <c r="M33" s="37">
        <v>0</v>
      </c>
      <c r="N33" s="37">
        <v>0</v>
      </c>
      <c r="O33" s="37">
        <f t="shared" si="1"/>
        <v>0</v>
      </c>
      <c r="P33" s="37">
        <v>0</v>
      </c>
      <c r="Q33" s="37">
        <f t="shared" si="2"/>
        <v>0</v>
      </c>
      <c r="R33" s="37">
        <v>0</v>
      </c>
      <c r="S33" s="37">
        <v>1700</v>
      </c>
      <c r="T33" s="37">
        <v>0</v>
      </c>
      <c r="U33" s="37">
        <v>0</v>
      </c>
      <c r="V33" s="37">
        <f t="shared" si="3"/>
        <v>0</v>
      </c>
      <c r="W33" s="37">
        <f t="shared" si="4"/>
        <v>0</v>
      </c>
      <c r="X33" s="37">
        <f t="shared" si="5"/>
        <v>0</v>
      </c>
      <c r="Y33" s="37">
        <f t="shared" si="6"/>
        <v>0</v>
      </c>
    </row>
    <row r="34" spans="1:25">
      <c r="A34" s="37">
        <v>32</v>
      </c>
      <c r="B34" s="3">
        <v>162</v>
      </c>
      <c r="C34" s="4" t="s">
        <v>37</v>
      </c>
      <c r="D34" s="3">
        <v>0</v>
      </c>
      <c r="E34" s="3">
        <v>0</v>
      </c>
      <c r="F34" s="3">
        <v>108</v>
      </c>
      <c r="G34" s="3">
        <v>0</v>
      </c>
      <c r="H34" s="3">
        <v>0</v>
      </c>
      <c r="I34" s="3">
        <v>2</v>
      </c>
      <c r="J34" s="3" t="s">
        <v>895</v>
      </c>
      <c r="K34" s="3">
        <v>0</v>
      </c>
      <c r="L34" s="37">
        <f t="shared" si="0"/>
        <v>5450</v>
      </c>
      <c r="M34" s="37">
        <v>0</v>
      </c>
      <c r="N34" s="37">
        <v>0</v>
      </c>
      <c r="O34" s="37">
        <f t="shared" si="1"/>
        <v>0</v>
      </c>
      <c r="P34" s="37">
        <v>0</v>
      </c>
      <c r="Q34" s="37">
        <f t="shared" si="2"/>
        <v>5450</v>
      </c>
      <c r="R34" s="37">
        <v>0</v>
      </c>
      <c r="S34" s="37">
        <v>425</v>
      </c>
      <c r="T34" s="37">
        <v>425</v>
      </c>
      <c r="U34" s="37">
        <v>0</v>
      </c>
      <c r="V34" s="37">
        <f t="shared" si="3"/>
        <v>425</v>
      </c>
      <c r="W34" s="37">
        <f t="shared" si="4"/>
        <v>425</v>
      </c>
      <c r="X34" s="37">
        <f t="shared" si="5"/>
        <v>0</v>
      </c>
      <c r="Y34" s="37">
        <f t="shared" si="6"/>
        <v>5025</v>
      </c>
    </row>
    <row r="35" spans="1:25">
      <c r="A35" s="37">
        <v>33</v>
      </c>
      <c r="B35" s="3">
        <v>148</v>
      </c>
      <c r="C35" s="4" t="s">
        <v>38</v>
      </c>
      <c r="D35" s="3">
        <v>0</v>
      </c>
      <c r="E35" s="3">
        <v>0</v>
      </c>
      <c r="F35" s="3">
        <v>438</v>
      </c>
      <c r="G35" s="3">
        <v>0</v>
      </c>
      <c r="H35" s="3">
        <v>1</v>
      </c>
      <c r="I35" s="3">
        <v>5</v>
      </c>
      <c r="J35" s="3" t="s">
        <v>895</v>
      </c>
      <c r="K35" s="3">
        <v>1145</v>
      </c>
      <c r="L35" s="37">
        <f t="shared" si="0"/>
        <v>23195</v>
      </c>
      <c r="M35" s="37">
        <v>0</v>
      </c>
      <c r="N35" s="37">
        <v>0</v>
      </c>
      <c r="O35" s="37">
        <f t="shared" si="1"/>
        <v>0</v>
      </c>
      <c r="P35" s="37">
        <v>0</v>
      </c>
      <c r="Q35" s="37">
        <f t="shared" si="2"/>
        <v>23195</v>
      </c>
      <c r="R35" s="37">
        <v>0</v>
      </c>
      <c r="S35" s="37">
        <v>4875</v>
      </c>
      <c r="T35" s="37">
        <v>2205</v>
      </c>
      <c r="U35" s="37">
        <v>-2205</v>
      </c>
      <c r="V35" s="37">
        <f t="shared" si="3"/>
        <v>0</v>
      </c>
      <c r="W35" s="37">
        <f t="shared" si="4"/>
        <v>0</v>
      </c>
      <c r="X35" s="37">
        <f t="shared" si="5"/>
        <v>0</v>
      </c>
      <c r="Y35" s="37">
        <f t="shared" si="6"/>
        <v>23195</v>
      </c>
    </row>
    <row r="36" spans="1:25">
      <c r="A36" s="37">
        <v>34</v>
      </c>
      <c r="B36" s="3">
        <v>155</v>
      </c>
      <c r="C36" s="4" t="s">
        <v>39</v>
      </c>
      <c r="D36" s="3">
        <v>0</v>
      </c>
      <c r="E36" s="3">
        <v>0</v>
      </c>
      <c r="F36" s="3">
        <v>5</v>
      </c>
      <c r="G36" s="3">
        <v>0</v>
      </c>
      <c r="H36" s="3">
        <v>0</v>
      </c>
      <c r="I36" s="3">
        <v>0</v>
      </c>
      <c r="J36" s="3" t="s">
        <v>895</v>
      </c>
      <c r="K36" s="3">
        <v>80</v>
      </c>
      <c r="L36" s="37">
        <f t="shared" si="0"/>
        <v>330</v>
      </c>
      <c r="M36" s="37">
        <v>0</v>
      </c>
      <c r="N36" s="37">
        <v>0</v>
      </c>
      <c r="O36" s="37">
        <f t="shared" si="1"/>
        <v>0</v>
      </c>
      <c r="P36" s="37">
        <v>0</v>
      </c>
      <c r="Q36" s="37">
        <f t="shared" si="2"/>
        <v>330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3"/>
        <v>0</v>
      </c>
      <c r="W36" s="37">
        <f t="shared" si="4"/>
        <v>0</v>
      </c>
      <c r="X36" s="37">
        <f t="shared" si="5"/>
        <v>0</v>
      </c>
      <c r="Y36" s="37">
        <f t="shared" si="6"/>
        <v>330</v>
      </c>
    </row>
    <row r="37" spans="1:25">
      <c r="A37" s="37">
        <v>35</v>
      </c>
      <c r="B37" s="3">
        <v>166</v>
      </c>
      <c r="C37" s="4" t="s">
        <v>40</v>
      </c>
      <c r="D37" s="3">
        <v>0</v>
      </c>
      <c r="E37" s="3">
        <v>0</v>
      </c>
      <c r="F37" s="3">
        <v>530</v>
      </c>
      <c r="G37" s="3">
        <v>0</v>
      </c>
      <c r="H37" s="3">
        <v>132</v>
      </c>
      <c r="I37" s="3">
        <v>422</v>
      </c>
      <c r="J37" s="3" t="s">
        <v>895</v>
      </c>
      <c r="K37" s="3">
        <v>0</v>
      </c>
      <c r="L37" s="37">
        <f t="shared" si="0"/>
        <v>40350</v>
      </c>
      <c r="M37" s="37">
        <v>0</v>
      </c>
      <c r="N37" s="37">
        <v>0</v>
      </c>
      <c r="O37" s="37">
        <f t="shared" si="1"/>
        <v>0</v>
      </c>
      <c r="P37" s="37">
        <v>0</v>
      </c>
      <c r="Q37" s="37">
        <f t="shared" si="2"/>
        <v>40350</v>
      </c>
      <c r="R37" s="37">
        <v>0</v>
      </c>
      <c r="S37" s="37">
        <v>2050</v>
      </c>
      <c r="T37" s="37">
        <v>2050</v>
      </c>
      <c r="U37" s="37">
        <v>0</v>
      </c>
      <c r="V37" s="37">
        <f t="shared" si="3"/>
        <v>2050</v>
      </c>
      <c r="W37" s="37">
        <f t="shared" si="4"/>
        <v>2050</v>
      </c>
      <c r="X37" s="37">
        <f t="shared" si="5"/>
        <v>0</v>
      </c>
      <c r="Y37" s="37">
        <f t="shared" si="6"/>
        <v>38300</v>
      </c>
    </row>
    <row r="38" spans="1:25">
      <c r="A38" s="37">
        <v>36</v>
      </c>
      <c r="B38" s="3">
        <v>157</v>
      </c>
      <c r="C38" s="4" t="s">
        <v>41</v>
      </c>
      <c r="D38" s="3">
        <v>0</v>
      </c>
      <c r="E38" s="3">
        <v>0</v>
      </c>
      <c r="F38" s="3">
        <v>7</v>
      </c>
      <c r="G38" s="3">
        <v>0</v>
      </c>
      <c r="H38" s="3">
        <v>0</v>
      </c>
      <c r="I38" s="3">
        <v>0</v>
      </c>
      <c r="J38" s="3" t="s">
        <v>895</v>
      </c>
      <c r="K38" s="3">
        <v>0</v>
      </c>
      <c r="L38" s="37">
        <f t="shared" si="0"/>
        <v>350</v>
      </c>
      <c r="M38" s="37">
        <v>0</v>
      </c>
      <c r="N38" s="37">
        <v>0</v>
      </c>
      <c r="O38" s="37">
        <f t="shared" si="1"/>
        <v>0</v>
      </c>
      <c r="P38" s="37">
        <v>0</v>
      </c>
      <c r="Q38" s="37">
        <f t="shared" si="2"/>
        <v>350</v>
      </c>
      <c r="R38" s="37">
        <v>0</v>
      </c>
      <c r="S38" s="37">
        <v>725</v>
      </c>
      <c r="T38" s="37">
        <v>35</v>
      </c>
      <c r="U38" s="37">
        <v>0</v>
      </c>
      <c r="V38" s="37">
        <f t="shared" si="3"/>
        <v>35</v>
      </c>
      <c r="W38" s="37">
        <f t="shared" si="4"/>
        <v>35</v>
      </c>
      <c r="X38" s="37">
        <f t="shared" si="5"/>
        <v>0</v>
      </c>
      <c r="Y38" s="37">
        <f t="shared" si="6"/>
        <v>315</v>
      </c>
    </row>
    <row r="39" spans="1:25">
      <c r="A39" s="37">
        <v>37</v>
      </c>
      <c r="B39" s="3">
        <v>153</v>
      </c>
      <c r="C39" s="4" t="s">
        <v>42</v>
      </c>
      <c r="D39" s="3">
        <v>0</v>
      </c>
      <c r="E39" s="3">
        <v>0</v>
      </c>
      <c r="F39" s="3">
        <v>48</v>
      </c>
      <c r="G39" s="3">
        <v>0</v>
      </c>
      <c r="H39" s="3">
        <v>0</v>
      </c>
      <c r="I39" s="3">
        <v>2</v>
      </c>
      <c r="J39" s="3" t="s">
        <v>895</v>
      </c>
      <c r="K39" s="3">
        <v>1662</v>
      </c>
      <c r="L39" s="37">
        <f t="shared" si="0"/>
        <v>4112</v>
      </c>
      <c r="M39" s="37">
        <v>0</v>
      </c>
      <c r="N39" s="37">
        <v>0</v>
      </c>
      <c r="O39" s="37">
        <f t="shared" si="1"/>
        <v>0</v>
      </c>
      <c r="P39" s="37">
        <v>0</v>
      </c>
      <c r="Q39" s="37">
        <f t="shared" si="2"/>
        <v>4112</v>
      </c>
      <c r="R39" s="37">
        <v>0</v>
      </c>
      <c r="S39" s="37">
        <v>200</v>
      </c>
      <c r="T39" s="37">
        <v>200</v>
      </c>
      <c r="U39" s="37">
        <v>-200</v>
      </c>
      <c r="V39" s="37">
        <f t="shared" si="3"/>
        <v>0</v>
      </c>
      <c r="W39" s="37">
        <f t="shared" si="4"/>
        <v>0</v>
      </c>
      <c r="X39" s="37">
        <f t="shared" si="5"/>
        <v>0</v>
      </c>
      <c r="Y39" s="37">
        <f t="shared" si="6"/>
        <v>4112</v>
      </c>
    </row>
    <row r="40" spans="1:25">
      <c r="A40" s="37">
        <v>38</v>
      </c>
      <c r="B40" s="3">
        <v>146</v>
      </c>
      <c r="C40" s="4" t="s">
        <v>43</v>
      </c>
      <c r="D40" s="3">
        <v>0</v>
      </c>
      <c r="E40" s="3">
        <v>0</v>
      </c>
      <c r="F40" s="3">
        <v>1</v>
      </c>
      <c r="G40" s="3">
        <v>0</v>
      </c>
      <c r="H40" s="3">
        <v>0</v>
      </c>
      <c r="I40" s="3">
        <v>0</v>
      </c>
      <c r="J40" s="3" t="s">
        <v>895</v>
      </c>
      <c r="K40" s="3">
        <v>0</v>
      </c>
      <c r="L40" s="37">
        <f t="shared" si="0"/>
        <v>50</v>
      </c>
      <c r="M40" s="37">
        <v>0</v>
      </c>
      <c r="N40" s="37">
        <v>0</v>
      </c>
      <c r="O40" s="37">
        <f t="shared" si="1"/>
        <v>0</v>
      </c>
      <c r="P40" s="37">
        <v>0</v>
      </c>
      <c r="Q40" s="37">
        <f t="shared" si="2"/>
        <v>50</v>
      </c>
      <c r="R40" s="37">
        <v>0</v>
      </c>
      <c r="S40" s="37">
        <v>4025</v>
      </c>
      <c r="T40" s="37">
        <v>5</v>
      </c>
      <c r="U40" s="37">
        <v>0</v>
      </c>
      <c r="V40" s="37">
        <f t="shared" si="3"/>
        <v>5</v>
      </c>
      <c r="W40" s="37">
        <f t="shared" si="4"/>
        <v>5</v>
      </c>
      <c r="X40" s="37">
        <f t="shared" si="5"/>
        <v>0</v>
      </c>
      <c r="Y40" s="37">
        <f t="shared" si="6"/>
        <v>45</v>
      </c>
    </row>
    <row r="41" spans="1:25">
      <c r="A41" s="37">
        <v>39</v>
      </c>
      <c r="B41" s="3">
        <v>633</v>
      </c>
      <c r="C41" s="4" t="s">
        <v>44</v>
      </c>
      <c r="D41" s="3">
        <v>1</v>
      </c>
      <c r="E41" s="3">
        <v>0</v>
      </c>
      <c r="F41" s="3">
        <v>1165</v>
      </c>
      <c r="G41" s="3">
        <v>0</v>
      </c>
      <c r="H41" s="3">
        <v>95</v>
      </c>
      <c r="I41" s="3">
        <v>328</v>
      </c>
      <c r="J41" s="3" t="s">
        <v>894</v>
      </c>
      <c r="K41" s="3">
        <v>0</v>
      </c>
      <c r="L41" s="37">
        <f>(D41*50-E41*23)+(F41*100-G41*73)+(H41*100+I41*100)+K41</f>
        <v>158850</v>
      </c>
      <c r="M41" s="37">
        <v>0</v>
      </c>
      <c r="N41" s="37">
        <v>0</v>
      </c>
      <c r="O41" s="37">
        <f t="shared" si="1"/>
        <v>0</v>
      </c>
      <c r="P41" s="37">
        <v>0</v>
      </c>
      <c r="Q41" s="37">
        <f t="shared" si="2"/>
        <v>158850</v>
      </c>
      <c r="R41" s="37">
        <v>0</v>
      </c>
      <c r="S41" s="37">
        <v>147675</v>
      </c>
      <c r="T41" s="37">
        <v>15885</v>
      </c>
      <c r="U41" s="37">
        <v>0</v>
      </c>
      <c r="V41" s="37">
        <f t="shared" si="3"/>
        <v>15885</v>
      </c>
      <c r="W41" s="37">
        <f t="shared" si="4"/>
        <v>15885</v>
      </c>
      <c r="X41" s="37">
        <f t="shared" si="5"/>
        <v>0</v>
      </c>
      <c r="Y41" s="37">
        <f t="shared" si="6"/>
        <v>142965</v>
      </c>
    </row>
    <row r="42" spans="1:25">
      <c r="A42" s="37">
        <v>40</v>
      </c>
      <c r="B42" s="3">
        <v>808</v>
      </c>
      <c r="C42" s="4" t="s">
        <v>45</v>
      </c>
      <c r="D42" s="3">
        <v>2</v>
      </c>
      <c r="E42" s="3">
        <v>0</v>
      </c>
      <c r="F42" s="3">
        <v>1235</v>
      </c>
      <c r="G42" s="3">
        <v>0</v>
      </c>
      <c r="H42" s="3">
        <v>369</v>
      </c>
      <c r="I42" s="3">
        <v>899</v>
      </c>
      <c r="J42" s="3" t="s">
        <v>895</v>
      </c>
      <c r="K42" s="3">
        <v>0</v>
      </c>
      <c r="L42" s="37">
        <f t="shared" si="0"/>
        <v>93550</v>
      </c>
      <c r="M42" s="37">
        <v>0</v>
      </c>
      <c r="N42" s="37">
        <v>0</v>
      </c>
      <c r="O42" s="37">
        <f t="shared" si="1"/>
        <v>0</v>
      </c>
      <c r="P42" s="37">
        <v>0</v>
      </c>
      <c r="Q42" s="37">
        <f t="shared" si="2"/>
        <v>93550</v>
      </c>
      <c r="R42" s="37">
        <v>0</v>
      </c>
      <c r="S42" s="37">
        <v>3375</v>
      </c>
      <c r="T42" s="37">
        <v>3375</v>
      </c>
      <c r="U42" s="37">
        <v>0</v>
      </c>
      <c r="V42" s="37">
        <f t="shared" si="3"/>
        <v>3375</v>
      </c>
      <c r="W42" s="37">
        <f t="shared" si="4"/>
        <v>3375</v>
      </c>
      <c r="X42" s="37">
        <f t="shared" si="5"/>
        <v>0</v>
      </c>
      <c r="Y42" s="37">
        <f t="shared" si="6"/>
        <v>90175</v>
      </c>
    </row>
    <row r="43" spans="1:25">
      <c r="A43" s="37">
        <v>41</v>
      </c>
      <c r="B43" s="3">
        <v>813</v>
      </c>
      <c r="C43" s="4" t="s">
        <v>46</v>
      </c>
      <c r="D43" s="3">
        <v>0</v>
      </c>
      <c r="E43" s="3">
        <v>0</v>
      </c>
      <c r="F43" s="3">
        <v>245</v>
      </c>
      <c r="G43" s="3">
        <v>0</v>
      </c>
      <c r="H43" s="3">
        <v>53</v>
      </c>
      <c r="I43" s="3">
        <v>251</v>
      </c>
      <c r="J43" s="3" t="s">
        <v>895</v>
      </c>
      <c r="K43" s="3">
        <v>0</v>
      </c>
      <c r="L43" s="37">
        <f t="shared" si="0"/>
        <v>19850</v>
      </c>
      <c r="M43" s="37">
        <v>0</v>
      </c>
      <c r="N43" s="37">
        <v>0</v>
      </c>
      <c r="O43" s="37">
        <f t="shared" si="1"/>
        <v>0</v>
      </c>
      <c r="P43" s="37">
        <v>0</v>
      </c>
      <c r="Q43" s="37">
        <f t="shared" si="2"/>
        <v>19850</v>
      </c>
      <c r="R43" s="37">
        <v>0</v>
      </c>
      <c r="S43" s="37">
        <v>2725</v>
      </c>
      <c r="T43" s="37">
        <v>1985</v>
      </c>
      <c r="U43" s="37">
        <v>0</v>
      </c>
      <c r="V43" s="37">
        <f t="shared" si="3"/>
        <v>1985</v>
      </c>
      <c r="W43" s="37">
        <f t="shared" si="4"/>
        <v>1985</v>
      </c>
      <c r="X43" s="37">
        <f t="shared" si="5"/>
        <v>0</v>
      </c>
      <c r="Y43" s="37">
        <f t="shared" si="6"/>
        <v>17865</v>
      </c>
    </row>
    <row r="44" spans="1:25">
      <c r="A44" s="37">
        <v>42</v>
      </c>
      <c r="B44" s="3">
        <v>810</v>
      </c>
      <c r="C44" s="4" t="s">
        <v>47</v>
      </c>
      <c r="D44" s="3">
        <v>0</v>
      </c>
      <c r="E44" s="3">
        <v>0</v>
      </c>
      <c r="F44" s="3">
        <v>748</v>
      </c>
      <c r="G44" s="3">
        <v>0</v>
      </c>
      <c r="H44" s="3">
        <v>135</v>
      </c>
      <c r="I44" s="3">
        <v>414</v>
      </c>
      <c r="J44" s="3" t="s">
        <v>895</v>
      </c>
      <c r="K44" s="3">
        <v>0</v>
      </c>
      <c r="L44" s="37">
        <f t="shared" si="0"/>
        <v>51125</v>
      </c>
      <c r="M44" s="37">
        <v>0</v>
      </c>
      <c r="N44" s="37">
        <v>0</v>
      </c>
      <c r="O44" s="37">
        <f t="shared" si="1"/>
        <v>0</v>
      </c>
      <c r="P44" s="37">
        <v>0</v>
      </c>
      <c r="Q44" s="37">
        <f t="shared" si="2"/>
        <v>51125</v>
      </c>
      <c r="R44" s="37">
        <v>0</v>
      </c>
      <c r="S44" s="37">
        <v>51775</v>
      </c>
      <c r="T44" s="37">
        <v>5113</v>
      </c>
      <c r="U44" s="37">
        <v>0</v>
      </c>
      <c r="V44" s="37">
        <f t="shared" si="3"/>
        <v>5113</v>
      </c>
      <c r="W44" s="37">
        <f t="shared" si="4"/>
        <v>5113</v>
      </c>
      <c r="X44" s="37">
        <f t="shared" si="5"/>
        <v>0</v>
      </c>
      <c r="Y44" s="37">
        <f t="shared" si="6"/>
        <v>46012</v>
      </c>
    </row>
    <row r="45" spans="1:25">
      <c r="A45" s="37">
        <v>43</v>
      </c>
      <c r="B45" s="3">
        <v>812</v>
      </c>
      <c r="C45" s="4" t="s">
        <v>48</v>
      </c>
      <c r="D45" s="3">
        <v>1</v>
      </c>
      <c r="E45" s="3">
        <v>0</v>
      </c>
      <c r="F45" s="3">
        <v>1499</v>
      </c>
      <c r="G45" s="3">
        <v>0</v>
      </c>
      <c r="H45" s="3">
        <v>512</v>
      </c>
      <c r="I45" s="3">
        <v>1295</v>
      </c>
      <c r="J45" s="3" t="s">
        <v>895</v>
      </c>
      <c r="K45" s="3">
        <v>0</v>
      </c>
      <c r="L45" s="37">
        <f t="shared" si="0"/>
        <v>120175</v>
      </c>
      <c r="M45" s="37">
        <v>0</v>
      </c>
      <c r="N45" s="37">
        <v>0</v>
      </c>
      <c r="O45" s="37">
        <f t="shared" si="1"/>
        <v>0</v>
      </c>
      <c r="P45" s="37">
        <v>0</v>
      </c>
      <c r="Q45" s="37">
        <f t="shared" si="2"/>
        <v>120175</v>
      </c>
      <c r="R45" s="37">
        <v>0</v>
      </c>
      <c r="S45" s="37">
        <v>23250</v>
      </c>
      <c r="T45" s="37">
        <v>12018</v>
      </c>
      <c r="U45" s="37">
        <v>0</v>
      </c>
      <c r="V45" s="37">
        <f t="shared" si="3"/>
        <v>12018</v>
      </c>
      <c r="W45" s="37">
        <f t="shared" si="4"/>
        <v>12018</v>
      </c>
      <c r="X45" s="37">
        <f t="shared" si="5"/>
        <v>0</v>
      </c>
      <c r="Y45" s="37">
        <f t="shared" si="6"/>
        <v>108157</v>
      </c>
    </row>
    <row r="46" spans="1:25">
      <c r="A46" s="37">
        <v>44</v>
      </c>
      <c r="B46" s="3">
        <v>807</v>
      </c>
      <c r="C46" s="4" t="s">
        <v>49</v>
      </c>
      <c r="D46" s="3">
        <v>2</v>
      </c>
      <c r="E46" s="3">
        <v>0</v>
      </c>
      <c r="F46" s="3">
        <v>1424</v>
      </c>
      <c r="G46" s="3">
        <v>0</v>
      </c>
      <c r="H46" s="3">
        <v>270</v>
      </c>
      <c r="I46" s="3">
        <v>1148</v>
      </c>
      <c r="J46" s="3" t="s">
        <v>895</v>
      </c>
      <c r="K46" s="3">
        <v>0</v>
      </c>
      <c r="L46" s="37">
        <f t="shared" si="0"/>
        <v>106750</v>
      </c>
      <c r="M46" s="37">
        <v>0</v>
      </c>
      <c r="N46" s="37">
        <v>0</v>
      </c>
      <c r="O46" s="37">
        <f t="shared" si="1"/>
        <v>0</v>
      </c>
      <c r="P46" s="37">
        <v>0</v>
      </c>
      <c r="Q46" s="37">
        <f t="shared" si="2"/>
        <v>106750</v>
      </c>
      <c r="R46" s="37">
        <v>0</v>
      </c>
      <c r="S46" s="37">
        <v>3000</v>
      </c>
      <c r="T46" s="37">
        <v>3000</v>
      </c>
      <c r="U46" s="37">
        <v>0</v>
      </c>
      <c r="V46" s="37">
        <f t="shared" si="3"/>
        <v>3000</v>
      </c>
      <c r="W46" s="37">
        <f t="shared" si="4"/>
        <v>3000</v>
      </c>
      <c r="X46" s="37">
        <f t="shared" si="5"/>
        <v>0</v>
      </c>
      <c r="Y46" s="37">
        <f t="shared" si="6"/>
        <v>103750</v>
      </c>
    </row>
    <row r="47" spans="1:25">
      <c r="A47" s="37">
        <v>45</v>
      </c>
      <c r="B47" s="3">
        <v>806</v>
      </c>
      <c r="C47" s="4" t="s">
        <v>50</v>
      </c>
      <c r="D47" s="3">
        <v>3</v>
      </c>
      <c r="E47" s="3">
        <v>0</v>
      </c>
      <c r="F47" s="3">
        <v>1643</v>
      </c>
      <c r="G47" s="3">
        <v>0</v>
      </c>
      <c r="H47" s="3">
        <v>371</v>
      </c>
      <c r="I47" s="3">
        <v>892</v>
      </c>
      <c r="J47" s="3" t="s">
        <v>895</v>
      </c>
      <c r="K47" s="3">
        <v>0</v>
      </c>
      <c r="L47" s="37">
        <f t="shared" si="0"/>
        <v>113875</v>
      </c>
      <c r="M47" s="37">
        <v>0</v>
      </c>
      <c r="N47" s="37">
        <v>0</v>
      </c>
      <c r="O47" s="37">
        <f t="shared" si="1"/>
        <v>0</v>
      </c>
      <c r="P47" s="37">
        <v>0</v>
      </c>
      <c r="Q47" s="37">
        <f t="shared" si="2"/>
        <v>113875</v>
      </c>
      <c r="R47" s="37">
        <v>0</v>
      </c>
      <c r="S47" s="37">
        <v>3675</v>
      </c>
      <c r="T47" s="37">
        <v>3675</v>
      </c>
      <c r="U47" s="37">
        <v>0</v>
      </c>
      <c r="V47" s="37">
        <f t="shared" si="3"/>
        <v>3675</v>
      </c>
      <c r="W47" s="37">
        <f t="shared" si="4"/>
        <v>3675</v>
      </c>
      <c r="X47" s="37">
        <f t="shared" si="5"/>
        <v>0</v>
      </c>
      <c r="Y47" s="37">
        <f t="shared" si="6"/>
        <v>110200</v>
      </c>
    </row>
    <row r="48" spans="1:25">
      <c r="A48" s="37">
        <v>46</v>
      </c>
      <c r="B48" s="3">
        <v>805</v>
      </c>
      <c r="C48" s="4" t="s">
        <v>51</v>
      </c>
      <c r="D48" s="3">
        <v>0</v>
      </c>
      <c r="E48" s="3">
        <v>0</v>
      </c>
      <c r="F48" s="3">
        <v>1765</v>
      </c>
      <c r="G48" s="3">
        <v>0</v>
      </c>
      <c r="H48" s="3">
        <v>796</v>
      </c>
      <c r="I48" s="3">
        <v>2131</v>
      </c>
      <c r="J48" s="3" t="s">
        <v>895</v>
      </c>
      <c r="K48" s="3">
        <v>0</v>
      </c>
      <c r="L48" s="37">
        <f t="shared" si="0"/>
        <v>161425</v>
      </c>
      <c r="M48" s="37">
        <v>0</v>
      </c>
      <c r="N48" s="37">
        <v>0</v>
      </c>
      <c r="O48" s="37">
        <f t="shared" si="1"/>
        <v>0</v>
      </c>
      <c r="P48" s="37">
        <v>0</v>
      </c>
      <c r="Q48" s="37">
        <f t="shared" si="2"/>
        <v>161425</v>
      </c>
      <c r="R48" s="37">
        <v>0</v>
      </c>
      <c r="S48" s="37">
        <v>34275</v>
      </c>
      <c r="T48" s="37">
        <v>16143</v>
      </c>
      <c r="U48" s="37">
        <v>0</v>
      </c>
      <c r="V48" s="37">
        <f t="shared" si="3"/>
        <v>16143</v>
      </c>
      <c r="W48" s="37">
        <f t="shared" si="4"/>
        <v>16143</v>
      </c>
      <c r="X48" s="37">
        <f t="shared" si="5"/>
        <v>0</v>
      </c>
      <c r="Y48" s="37">
        <f t="shared" si="6"/>
        <v>145282</v>
      </c>
    </row>
    <row r="49" spans="1:25">
      <c r="A49" s="37">
        <v>47</v>
      </c>
      <c r="B49" s="3">
        <v>664</v>
      </c>
      <c r="C49" s="4" t="s">
        <v>52</v>
      </c>
      <c r="D49" s="3">
        <v>4</v>
      </c>
      <c r="E49" s="3">
        <v>0</v>
      </c>
      <c r="F49" s="3">
        <v>13271</v>
      </c>
      <c r="G49" s="3">
        <v>0</v>
      </c>
      <c r="H49" s="3">
        <v>1359</v>
      </c>
      <c r="I49" s="3">
        <v>4062</v>
      </c>
      <c r="J49" s="3" t="s">
        <v>895</v>
      </c>
      <c r="K49" s="3">
        <v>0</v>
      </c>
      <c r="L49" s="37">
        <f t="shared" si="0"/>
        <v>799275</v>
      </c>
      <c r="M49" s="37">
        <v>0</v>
      </c>
      <c r="N49" s="37">
        <v>0</v>
      </c>
      <c r="O49" s="37">
        <f t="shared" si="1"/>
        <v>0</v>
      </c>
      <c r="P49" s="37">
        <v>0</v>
      </c>
      <c r="Q49" s="37">
        <f t="shared" si="2"/>
        <v>799275</v>
      </c>
      <c r="R49" s="37">
        <v>0</v>
      </c>
      <c r="S49" s="37">
        <v>1280200</v>
      </c>
      <c r="T49" s="37">
        <v>79928</v>
      </c>
      <c r="U49" s="37">
        <v>0</v>
      </c>
      <c r="V49" s="37">
        <f t="shared" si="3"/>
        <v>79928</v>
      </c>
      <c r="W49" s="37">
        <f t="shared" si="4"/>
        <v>79928</v>
      </c>
      <c r="X49" s="37">
        <f t="shared" si="5"/>
        <v>0</v>
      </c>
      <c r="Y49" s="37">
        <f t="shared" si="6"/>
        <v>719347</v>
      </c>
    </row>
    <row r="50" spans="1:25">
      <c r="A50" s="37">
        <v>48</v>
      </c>
      <c r="B50" s="3">
        <v>975</v>
      </c>
      <c r="C50" s="4" t="s">
        <v>53</v>
      </c>
      <c r="D50" s="3">
        <v>0</v>
      </c>
      <c r="E50" s="3">
        <v>0</v>
      </c>
      <c r="F50" s="3">
        <v>57</v>
      </c>
      <c r="G50" s="3">
        <v>57</v>
      </c>
      <c r="H50" s="3">
        <v>0</v>
      </c>
      <c r="I50" s="3">
        <v>0</v>
      </c>
      <c r="J50" s="3" t="s">
        <v>895</v>
      </c>
      <c r="K50" s="3">
        <v>0</v>
      </c>
      <c r="L50" s="37">
        <f t="shared" si="0"/>
        <v>1539</v>
      </c>
      <c r="M50" s="37">
        <v>0</v>
      </c>
      <c r="N50" s="37">
        <v>0</v>
      </c>
      <c r="O50" s="37">
        <f t="shared" si="1"/>
        <v>0</v>
      </c>
      <c r="P50" s="37">
        <v>0</v>
      </c>
      <c r="Q50" s="37">
        <f t="shared" si="2"/>
        <v>1539</v>
      </c>
      <c r="R50" s="37">
        <v>0</v>
      </c>
      <c r="S50" s="37">
        <v>50</v>
      </c>
      <c r="T50" s="37">
        <v>50</v>
      </c>
      <c r="U50" s="37">
        <v>0</v>
      </c>
      <c r="V50" s="37">
        <f t="shared" si="3"/>
        <v>50</v>
      </c>
      <c r="W50" s="37">
        <f t="shared" si="4"/>
        <v>50</v>
      </c>
      <c r="X50" s="37">
        <f t="shared" si="5"/>
        <v>0</v>
      </c>
      <c r="Y50" s="37">
        <f t="shared" si="6"/>
        <v>1489</v>
      </c>
    </row>
    <row r="51" spans="1:25">
      <c r="A51" s="37">
        <v>49</v>
      </c>
      <c r="B51" s="3">
        <v>815</v>
      </c>
      <c r="C51" s="4" t="s">
        <v>54</v>
      </c>
      <c r="D51" s="3">
        <v>19</v>
      </c>
      <c r="E51" s="3">
        <v>0</v>
      </c>
      <c r="F51" s="3">
        <v>7939</v>
      </c>
      <c r="G51" s="3">
        <v>0</v>
      </c>
      <c r="H51" s="3">
        <v>3836</v>
      </c>
      <c r="I51" s="3">
        <v>5403</v>
      </c>
      <c r="J51" s="3" t="s">
        <v>895</v>
      </c>
      <c r="K51" s="3">
        <v>0</v>
      </c>
      <c r="L51" s="37">
        <f t="shared" si="0"/>
        <v>628875</v>
      </c>
      <c r="M51" s="37">
        <v>0</v>
      </c>
      <c r="N51" s="37">
        <v>0</v>
      </c>
      <c r="O51" s="37">
        <f t="shared" si="1"/>
        <v>0</v>
      </c>
      <c r="P51" s="41">
        <v>-1700</v>
      </c>
      <c r="Q51" s="37">
        <f t="shared" si="2"/>
        <v>627175</v>
      </c>
      <c r="R51" s="37">
        <v>0</v>
      </c>
      <c r="S51" s="37">
        <v>117625</v>
      </c>
      <c r="T51" s="37">
        <v>62888</v>
      </c>
      <c r="U51" s="37">
        <v>0</v>
      </c>
      <c r="V51" s="37">
        <f t="shared" si="3"/>
        <v>62888</v>
      </c>
      <c r="W51" s="37">
        <f t="shared" si="4"/>
        <v>62888</v>
      </c>
      <c r="X51" s="37">
        <f t="shared" si="5"/>
        <v>0</v>
      </c>
      <c r="Y51" s="37">
        <f t="shared" si="6"/>
        <v>564287</v>
      </c>
    </row>
    <row r="52" spans="1:25">
      <c r="A52" s="37">
        <v>50</v>
      </c>
      <c r="B52" s="3">
        <v>108</v>
      </c>
      <c r="C52" s="4" t="s">
        <v>55</v>
      </c>
      <c r="D52" s="3">
        <v>36</v>
      </c>
      <c r="E52" s="3">
        <v>0</v>
      </c>
      <c r="F52" s="3">
        <v>79443</v>
      </c>
      <c r="G52" s="3">
        <v>0</v>
      </c>
      <c r="H52" s="3">
        <v>3569</v>
      </c>
      <c r="I52" s="3">
        <v>19599</v>
      </c>
      <c r="J52" s="3" t="s">
        <v>895</v>
      </c>
      <c r="K52" s="3">
        <v>0</v>
      </c>
      <c r="L52" s="37">
        <f t="shared" si="0"/>
        <v>4553150</v>
      </c>
      <c r="M52" s="37">
        <v>0</v>
      </c>
      <c r="N52" s="37">
        <v>0</v>
      </c>
      <c r="O52" s="37">
        <f t="shared" si="1"/>
        <v>0</v>
      </c>
      <c r="P52" s="37">
        <v>0</v>
      </c>
      <c r="Q52" s="37">
        <f t="shared" si="2"/>
        <v>4553150</v>
      </c>
      <c r="R52" s="37">
        <v>0</v>
      </c>
      <c r="S52" s="37">
        <v>4803900</v>
      </c>
      <c r="T52" s="37">
        <v>455315</v>
      </c>
      <c r="U52" s="37">
        <v>0</v>
      </c>
      <c r="V52" s="37">
        <f t="shared" si="3"/>
        <v>455315</v>
      </c>
      <c r="W52" s="37">
        <f t="shared" si="4"/>
        <v>455315</v>
      </c>
      <c r="X52" s="37">
        <f t="shared" si="5"/>
        <v>0</v>
      </c>
      <c r="Y52" s="37">
        <f t="shared" si="6"/>
        <v>4097835</v>
      </c>
    </row>
    <row r="53" spans="1:25">
      <c r="A53" s="37">
        <v>51</v>
      </c>
      <c r="B53" s="3">
        <v>867</v>
      </c>
      <c r="C53" s="4" t="s">
        <v>56</v>
      </c>
      <c r="D53" s="3">
        <v>0</v>
      </c>
      <c r="E53" s="3">
        <v>0</v>
      </c>
      <c r="F53" s="3">
        <v>124</v>
      </c>
      <c r="G53" s="3">
        <v>0</v>
      </c>
      <c r="H53" s="3">
        <v>1177</v>
      </c>
      <c r="I53" s="3">
        <v>611</v>
      </c>
      <c r="J53" s="3" t="s">
        <v>895</v>
      </c>
      <c r="K53" s="3">
        <v>0</v>
      </c>
      <c r="L53" s="37">
        <f t="shared" si="0"/>
        <v>50900</v>
      </c>
      <c r="M53" s="37">
        <v>0</v>
      </c>
      <c r="N53" s="37">
        <v>0</v>
      </c>
      <c r="O53" s="37">
        <f t="shared" si="1"/>
        <v>0</v>
      </c>
      <c r="P53" s="37">
        <v>0</v>
      </c>
      <c r="Q53" s="37">
        <f t="shared" si="2"/>
        <v>50900</v>
      </c>
      <c r="R53" s="37">
        <v>0</v>
      </c>
      <c r="S53" s="37">
        <v>6125</v>
      </c>
      <c r="T53" s="37">
        <v>5090</v>
      </c>
      <c r="U53" s="37">
        <v>0</v>
      </c>
      <c r="V53" s="37">
        <f t="shared" si="3"/>
        <v>5090</v>
      </c>
      <c r="W53" s="37">
        <f t="shared" si="4"/>
        <v>5090</v>
      </c>
      <c r="X53" s="37">
        <f t="shared" si="5"/>
        <v>0</v>
      </c>
      <c r="Y53" s="37">
        <f t="shared" si="6"/>
        <v>45810</v>
      </c>
    </row>
    <row r="54" spans="1:25">
      <c r="A54" s="37">
        <v>52</v>
      </c>
      <c r="B54" s="3">
        <v>163</v>
      </c>
      <c r="C54" s="4" t="s">
        <v>57</v>
      </c>
      <c r="D54" s="3">
        <v>0</v>
      </c>
      <c r="E54" s="3">
        <v>0</v>
      </c>
      <c r="F54" s="3">
        <v>82</v>
      </c>
      <c r="G54" s="3">
        <v>0</v>
      </c>
      <c r="H54" s="3">
        <v>1</v>
      </c>
      <c r="I54" s="3">
        <v>0</v>
      </c>
      <c r="J54" s="3" t="s">
        <v>895</v>
      </c>
      <c r="K54" s="3">
        <v>0</v>
      </c>
      <c r="L54" s="37">
        <f t="shared" si="0"/>
        <v>4125</v>
      </c>
      <c r="M54" s="37">
        <v>0</v>
      </c>
      <c r="N54" s="37">
        <v>0</v>
      </c>
      <c r="O54" s="37">
        <f t="shared" si="1"/>
        <v>0</v>
      </c>
      <c r="P54" s="37">
        <v>0</v>
      </c>
      <c r="Q54" s="37">
        <f t="shared" si="2"/>
        <v>4125</v>
      </c>
      <c r="R54" s="37">
        <v>0</v>
      </c>
      <c r="S54" s="37">
        <v>525</v>
      </c>
      <c r="T54" s="37">
        <v>413</v>
      </c>
      <c r="U54" s="37">
        <v>0</v>
      </c>
      <c r="V54" s="37">
        <f t="shared" si="3"/>
        <v>413</v>
      </c>
      <c r="W54" s="37">
        <f t="shared" si="4"/>
        <v>413</v>
      </c>
      <c r="X54" s="37">
        <f t="shared" si="5"/>
        <v>0</v>
      </c>
      <c r="Y54" s="37">
        <f t="shared" si="6"/>
        <v>3712</v>
      </c>
    </row>
    <row r="55" spans="1:25">
      <c r="A55" s="37">
        <v>53</v>
      </c>
      <c r="B55" s="3">
        <v>152</v>
      </c>
      <c r="C55" s="4" t="s">
        <v>58</v>
      </c>
      <c r="D55" s="3">
        <v>0</v>
      </c>
      <c r="E55" s="3">
        <v>0</v>
      </c>
      <c r="F55" s="3">
        <v>7</v>
      </c>
      <c r="G55" s="3">
        <v>0</v>
      </c>
      <c r="H55" s="3">
        <v>0</v>
      </c>
      <c r="I55" s="3">
        <v>0</v>
      </c>
      <c r="J55" s="3" t="s">
        <v>895</v>
      </c>
      <c r="K55" s="3">
        <v>0</v>
      </c>
      <c r="L55" s="37">
        <f t="shared" si="0"/>
        <v>350</v>
      </c>
      <c r="M55" s="37">
        <v>0</v>
      </c>
      <c r="N55" s="37">
        <v>0</v>
      </c>
      <c r="O55" s="37">
        <f t="shared" si="1"/>
        <v>0</v>
      </c>
      <c r="P55" s="37">
        <v>0</v>
      </c>
      <c r="Q55" s="37">
        <f t="shared" si="2"/>
        <v>350</v>
      </c>
      <c r="R55" s="37">
        <v>0</v>
      </c>
      <c r="S55" s="37">
        <v>25</v>
      </c>
      <c r="T55" s="37">
        <v>25</v>
      </c>
      <c r="U55" s="37">
        <v>0</v>
      </c>
      <c r="V55" s="37">
        <f t="shared" si="3"/>
        <v>25</v>
      </c>
      <c r="W55" s="37">
        <f t="shared" si="4"/>
        <v>25</v>
      </c>
      <c r="X55" s="37">
        <f t="shared" si="5"/>
        <v>0</v>
      </c>
      <c r="Y55" s="37">
        <f t="shared" si="6"/>
        <v>325</v>
      </c>
    </row>
    <row r="56" spans="1:25">
      <c r="A56" s="37">
        <v>54</v>
      </c>
      <c r="B56" s="3">
        <v>145</v>
      </c>
      <c r="C56" s="4" t="s">
        <v>59</v>
      </c>
      <c r="D56" s="3">
        <v>53</v>
      </c>
      <c r="E56" s="3">
        <v>0</v>
      </c>
      <c r="F56" s="3">
        <v>41</v>
      </c>
      <c r="G56" s="3">
        <v>0</v>
      </c>
      <c r="H56" s="3">
        <v>0</v>
      </c>
      <c r="I56" s="3">
        <v>0</v>
      </c>
      <c r="J56" s="3" t="s">
        <v>895</v>
      </c>
      <c r="K56" s="3">
        <v>0</v>
      </c>
      <c r="L56" s="37">
        <f t="shared" si="0"/>
        <v>4700</v>
      </c>
      <c r="M56" s="37">
        <v>0</v>
      </c>
      <c r="N56" s="37">
        <v>0</v>
      </c>
      <c r="O56" s="37">
        <f t="shared" si="1"/>
        <v>0</v>
      </c>
      <c r="P56" s="37">
        <v>0</v>
      </c>
      <c r="Q56" s="37">
        <f t="shared" si="2"/>
        <v>4700</v>
      </c>
      <c r="R56" s="37">
        <v>0</v>
      </c>
      <c r="S56" s="37">
        <v>550</v>
      </c>
      <c r="T56" s="37">
        <v>470</v>
      </c>
      <c r="U56" s="37">
        <v>0</v>
      </c>
      <c r="V56" s="37">
        <f t="shared" si="3"/>
        <v>470</v>
      </c>
      <c r="W56" s="37">
        <f t="shared" si="4"/>
        <v>470</v>
      </c>
      <c r="X56" s="37">
        <f t="shared" si="5"/>
        <v>0</v>
      </c>
      <c r="Y56" s="37">
        <f t="shared" si="6"/>
        <v>4230</v>
      </c>
    </row>
    <row r="57" spans="1:25">
      <c r="A57" s="37">
        <v>55</v>
      </c>
      <c r="B57" s="3">
        <v>161</v>
      </c>
      <c r="C57" s="4" t="s">
        <v>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 t="s">
        <v>895</v>
      </c>
      <c r="K57" s="3">
        <v>0</v>
      </c>
      <c r="L57" s="37">
        <f t="shared" si="0"/>
        <v>0</v>
      </c>
      <c r="M57" s="37">
        <v>0</v>
      </c>
      <c r="N57" s="37">
        <v>0</v>
      </c>
      <c r="O57" s="37">
        <f t="shared" si="1"/>
        <v>0</v>
      </c>
      <c r="P57" s="37">
        <v>0</v>
      </c>
      <c r="Q57" s="37">
        <f t="shared" si="2"/>
        <v>0</v>
      </c>
      <c r="R57" s="37">
        <v>0</v>
      </c>
      <c r="S57" s="37">
        <v>25</v>
      </c>
      <c r="T57" s="37">
        <v>0</v>
      </c>
      <c r="U57" s="37">
        <v>0</v>
      </c>
      <c r="V57" s="37">
        <f t="shared" si="3"/>
        <v>0</v>
      </c>
      <c r="W57" s="37">
        <f t="shared" si="4"/>
        <v>0</v>
      </c>
      <c r="X57" s="37">
        <f t="shared" si="5"/>
        <v>0</v>
      </c>
      <c r="Y57" s="37">
        <f t="shared" si="6"/>
        <v>0</v>
      </c>
    </row>
    <row r="58" spans="1:25">
      <c r="A58" s="37">
        <v>56</v>
      </c>
      <c r="B58" s="3">
        <v>645</v>
      </c>
      <c r="C58" s="4" t="s">
        <v>61</v>
      </c>
      <c r="D58" s="3">
        <v>0</v>
      </c>
      <c r="E58" s="3">
        <v>0</v>
      </c>
      <c r="F58" s="3">
        <v>18</v>
      </c>
      <c r="G58" s="3">
        <v>0</v>
      </c>
      <c r="H58" s="3">
        <v>3</v>
      </c>
      <c r="I58" s="3">
        <v>10</v>
      </c>
      <c r="J58" s="3" t="s">
        <v>894</v>
      </c>
      <c r="K58" s="3">
        <v>0</v>
      </c>
      <c r="L58" s="37">
        <f>(D58*50-E58*23)+(F58*100-G58*73)+(H58*100+I58*100)+K58</f>
        <v>3100</v>
      </c>
      <c r="M58" s="37">
        <v>0</v>
      </c>
      <c r="N58" s="37">
        <v>0</v>
      </c>
      <c r="O58" s="37">
        <f t="shared" si="1"/>
        <v>0</v>
      </c>
      <c r="P58" s="37">
        <v>0</v>
      </c>
      <c r="Q58" s="37">
        <f t="shared" si="2"/>
        <v>3100</v>
      </c>
      <c r="R58" s="37">
        <v>0</v>
      </c>
      <c r="S58" s="37">
        <v>10025</v>
      </c>
      <c r="T58" s="37">
        <v>310</v>
      </c>
      <c r="U58" s="37">
        <v>0</v>
      </c>
      <c r="V58" s="37">
        <f t="shared" si="3"/>
        <v>310</v>
      </c>
      <c r="W58" s="37">
        <f t="shared" si="4"/>
        <v>310</v>
      </c>
      <c r="X58" s="37">
        <f t="shared" si="5"/>
        <v>0</v>
      </c>
      <c r="Y58" s="37">
        <f t="shared" si="6"/>
        <v>2790</v>
      </c>
    </row>
    <row r="59" spans="1:25">
      <c r="A59" s="37">
        <v>57</v>
      </c>
      <c r="B59" s="3">
        <v>952</v>
      </c>
      <c r="C59" s="4" t="s">
        <v>62</v>
      </c>
      <c r="D59" s="3">
        <v>9</v>
      </c>
      <c r="E59" s="3">
        <v>9</v>
      </c>
      <c r="F59" s="3">
        <v>8181</v>
      </c>
      <c r="G59" s="3">
        <v>8181</v>
      </c>
      <c r="H59" s="3">
        <v>0</v>
      </c>
      <c r="I59" s="3">
        <v>0</v>
      </c>
      <c r="J59" s="3" t="s">
        <v>895</v>
      </c>
      <c r="K59" s="3">
        <v>0</v>
      </c>
      <c r="L59" s="37">
        <f t="shared" si="0"/>
        <v>221130</v>
      </c>
      <c r="M59" s="37">
        <v>85801</v>
      </c>
      <c r="N59" s="37">
        <v>22113</v>
      </c>
      <c r="O59" s="82">
        <f t="shared" si="1"/>
        <v>63688</v>
      </c>
      <c r="P59" s="37">
        <v>0</v>
      </c>
      <c r="Q59" s="37">
        <f t="shared" si="2"/>
        <v>199017</v>
      </c>
      <c r="R59" s="37">
        <v>0</v>
      </c>
      <c r="S59" s="37">
        <v>11075</v>
      </c>
      <c r="T59" s="37">
        <v>11075</v>
      </c>
      <c r="U59" s="37">
        <v>0</v>
      </c>
      <c r="V59" s="37">
        <f t="shared" si="3"/>
        <v>11075</v>
      </c>
      <c r="W59" s="37">
        <f t="shared" si="4"/>
        <v>11075</v>
      </c>
      <c r="X59" s="37">
        <f t="shared" si="5"/>
        <v>0</v>
      </c>
      <c r="Y59" s="37">
        <f t="shared" si="6"/>
        <v>187942</v>
      </c>
    </row>
    <row r="60" spans="1:25">
      <c r="A60" s="37">
        <v>58</v>
      </c>
      <c r="B60" s="3">
        <v>955</v>
      </c>
      <c r="C60" s="4" t="s">
        <v>63</v>
      </c>
      <c r="D60" s="3">
        <v>1</v>
      </c>
      <c r="E60" s="3">
        <v>1</v>
      </c>
      <c r="F60" s="3">
        <v>809</v>
      </c>
      <c r="G60" s="3">
        <v>809</v>
      </c>
      <c r="H60" s="3">
        <v>1</v>
      </c>
      <c r="I60" s="3">
        <v>0</v>
      </c>
      <c r="J60" s="3" t="s">
        <v>895</v>
      </c>
      <c r="K60" s="3">
        <v>0</v>
      </c>
      <c r="L60" s="37">
        <f t="shared" si="0"/>
        <v>21895</v>
      </c>
      <c r="M60" s="37">
        <v>0</v>
      </c>
      <c r="N60" s="37">
        <v>0</v>
      </c>
      <c r="O60" s="37">
        <f t="shared" si="1"/>
        <v>0</v>
      </c>
      <c r="P60" s="37">
        <v>0</v>
      </c>
      <c r="Q60" s="37">
        <f t="shared" si="2"/>
        <v>21895</v>
      </c>
      <c r="R60" s="37">
        <v>0</v>
      </c>
      <c r="S60" s="37">
        <v>125</v>
      </c>
      <c r="T60" s="37">
        <v>125</v>
      </c>
      <c r="U60" s="37">
        <v>0</v>
      </c>
      <c r="V60" s="37">
        <f t="shared" si="3"/>
        <v>125</v>
      </c>
      <c r="W60" s="37">
        <f t="shared" si="4"/>
        <v>125</v>
      </c>
      <c r="X60" s="37">
        <f t="shared" si="5"/>
        <v>0</v>
      </c>
      <c r="Y60" s="37">
        <f t="shared" si="6"/>
        <v>21770</v>
      </c>
    </row>
    <row r="61" spans="1:25">
      <c r="A61" s="37">
        <v>59</v>
      </c>
      <c r="B61" s="3">
        <v>833</v>
      </c>
      <c r="C61" s="4" t="s">
        <v>64</v>
      </c>
      <c r="D61" s="3">
        <v>0</v>
      </c>
      <c r="E61" s="3">
        <v>0</v>
      </c>
      <c r="F61" s="3">
        <v>5</v>
      </c>
      <c r="G61" s="3">
        <v>0</v>
      </c>
      <c r="H61" s="3">
        <v>124</v>
      </c>
      <c r="I61" s="3">
        <v>119</v>
      </c>
      <c r="J61" s="3" t="s">
        <v>895</v>
      </c>
      <c r="K61" s="3">
        <v>0</v>
      </c>
      <c r="L61" s="37">
        <f t="shared" si="0"/>
        <v>6325</v>
      </c>
      <c r="M61" s="37">
        <v>0</v>
      </c>
      <c r="N61" s="37">
        <v>0</v>
      </c>
      <c r="O61" s="37">
        <f t="shared" si="1"/>
        <v>0</v>
      </c>
      <c r="P61" s="37">
        <v>0</v>
      </c>
      <c r="Q61" s="37">
        <f t="shared" si="2"/>
        <v>6325</v>
      </c>
      <c r="R61" s="37">
        <v>0</v>
      </c>
      <c r="S61" s="37">
        <v>25</v>
      </c>
      <c r="T61" s="37">
        <v>25</v>
      </c>
      <c r="U61" s="37">
        <v>0</v>
      </c>
      <c r="V61" s="37">
        <f t="shared" si="3"/>
        <v>25</v>
      </c>
      <c r="W61" s="37">
        <f t="shared" si="4"/>
        <v>25</v>
      </c>
      <c r="X61" s="37">
        <f t="shared" si="5"/>
        <v>0</v>
      </c>
      <c r="Y61" s="37">
        <f t="shared" si="6"/>
        <v>6300</v>
      </c>
    </row>
    <row r="62" spans="1:25">
      <c r="A62" s="37">
        <v>60</v>
      </c>
      <c r="B62" s="3">
        <v>956</v>
      </c>
      <c r="C62" s="4" t="s">
        <v>65</v>
      </c>
      <c r="D62" s="3">
        <v>0</v>
      </c>
      <c r="E62" s="3">
        <v>0</v>
      </c>
      <c r="F62" s="3">
        <v>2</v>
      </c>
      <c r="G62" s="3">
        <v>2</v>
      </c>
      <c r="H62" s="3">
        <v>0</v>
      </c>
      <c r="I62" s="3">
        <v>0</v>
      </c>
      <c r="J62" s="3" t="s">
        <v>895</v>
      </c>
      <c r="K62" s="3">
        <v>0</v>
      </c>
      <c r="L62" s="37">
        <f t="shared" si="0"/>
        <v>54</v>
      </c>
      <c r="M62" s="37">
        <v>0</v>
      </c>
      <c r="N62" s="37">
        <v>0</v>
      </c>
      <c r="O62" s="37">
        <f t="shared" si="1"/>
        <v>0</v>
      </c>
      <c r="P62" s="37">
        <v>0</v>
      </c>
      <c r="Q62" s="37">
        <f t="shared" si="2"/>
        <v>54</v>
      </c>
      <c r="R62" s="37">
        <v>0</v>
      </c>
      <c r="S62" s="37">
        <v>0</v>
      </c>
      <c r="T62" s="37">
        <v>0</v>
      </c>
      <c r="U62" s="37">
        <v>0</v>
      </c>
      <c r="V62" s="37">
        <f t="shared" si="3"/>
        <v>0</v>
      </c>
      <c r="W62" s="37">
        <f t="shared" si="4"/>
        <v>0</v>
      </c>
      <c r="X62" s="37">
        <f t="shared" si="5"/>
        <v>0</v>
      </c>
      <c r="Y62" s="37">
        <f t="shared" si="6"/>
        <v>54</v>
      </c>
    </row>
    <row r="63" spans="1:25">
      <c r="A63" s="37">
        <v>61</v>
      </c>
      <c r="B63" s="3">
        <v>957</v>
      </c>
      <c r="C63" s="4" t="s">
        <v>66</v>
      </c>
      <c r="D63" s="3">
        <v>0</v>
      </c>
      <c r="E63" s="3">
        <v>0</v>
      </c>
      <c r="F63" s="3">
        <v>6722</v>
      </c>
      <c r="G63" s="3">
        <v>6722</v>
      </c>
      <c r="H63" s="3">
        <v>0</v>
      </c>
      <c r="I63" s="3">
        <v>0</v>
      </c>
      <c r="J63" s="3" t="s">
        <v>895</v>
      </c>
      <c r="K63" s="3">
        <v>0</v>
      </c>
      <c r="L63" s="37">
        <f t="shared" si="0"/>
        <v>181494</v>
      </c>
      <c r="M63" s="37">
        <v>0</v>
      </c>
      <c r="N63" s="37">
        <v>0</v>
      </c>
      <c r="O63" s="37">
        <f t="shared" si="1"/>
        <v>0</v>
      </c>
      <c r="P63" s="37">
        <v>-2500</v>
      </c>
      <c r="Q63" s="37">
        <f t="shared" si="2"/>
        <v>178994</v>
      </c>
      <c r="R63" s="37">
        <v>0</v>
      </c>
      <c r="S63" s="37">
        <v>87575</v>
      </c>
      <c r="T63" s="37">
        <v>18149</v>
      </c>
      <c r="U63" s="37">
        <v>0</v>
      </c>
      <c r="V63" s="37">
        <f t="shared" si="3"/>
        <v>18149</v>
      </c>
      <c r="W63" s="37">
        <f t="shared" si="4"/>
        <v>18149</v>
      </c>
      <c r="X63" s="37">
        <f t="shared" si="5"/>
        <v>0</v>
      </c>
      <c r="Y63" s="37">
        <f t="shared" si="6"/>
        <v>160845</v>
      </c>
    </row>
    <row r="64" spans="1:25">
      <c r="A64" s="37">
        <v>62</v>
      </c>
      <c r="B64" s="3">
        <v>843</v>
      </c>
      <c r="C64" s="4" t="s">
        <v>67</v>
      </c>
      <c r="D64" s="3">
        <v>1</v>
      </c>
      <c r="E64" s="3">
        <v>0</v>
      </c>
      <c r="F64" s="3">
        <v>431</v>
      </c>
      <c r="G64" s="3">
        <v>0</v>
      </c>
      <c r="H64" s="3">
        <v>248</v>
      </c>
      <c r="I64" s="3">
        <v>192</v>
      </c>
      <c r="J64" s="3" t="s">
        <v>895</v>
      </c>
      <c r="K64" s="3">
        <v>0</v>
      </c>
      <c r="L64" s="37">
        <f t="shared" si="0"/>
        <v>32600</v>
      </c>
      <c r="M64" s="37">
        <v>0</v>
      </c>
      <c r="N64" s="37">
        <v>0</v>
      </c>
      <c r="O64" s="37">
        <f t="shared" si="1"/>
        <v>0</v>
      </c>
      <c r="P64" s="37">
        <v>0</v>
      </c>
      <c r="Q64" s="37">
        <f t="shared" si="2"/>
        <v>32600</v>
      </c>
      <c r="R64" s="37">
        <v>0</v>
      </c>
      <c r="S64" s="37">
        <v>11375</v>
      </c>
      <c r="T64" s="37">
        <v>3260</v>
      </c>
      <c r="U64" s="37">
        <v>0</v>
      </c>
      <c r="V64" s="37">
        <f t="shared" si="3"/>
        <v>3260</v>
      </c>
      <c r="W64" s="37">
        <f t="shared" si="4"/>
        <v>3260</v>
      </c>
      <c r="X64" s="37">
        <f t="shared" si="5"/>
        <v>0</v>
      </c>
      <c r="Y64" s="37">
        <f t="shared" si="6"/>
        <v>29340</v>
      </c>
    </row>
    <row r="65" spans="1:25">
      <c r="A65" s="37">
        <v>63</v>
      </c>
      <c r="B65" s="3">
        <v>826</v>
      </c>
      <c r="C65" s="4" t="s">
        <v>68</v>
      </c>
      <c r="D65" s="3">
        <v>0</v>
      </c>
      <c r="E65" s="3">
        <v>0</v>
      </c>
      <c r="F65" s="3">
        <v>47</v>
      </c>
      <c r="G65" s="3">
        <v>0</v>
      </c>
      <c r="H65" s="3">
        <v>1</v>
      </c>
      <c r="I65" s="3">
        <v>0</v>
      </c>
      <c r="J65" s="3" t="s">
        <v>895</v>
      </c>
      <c r="K65" s="3">
        <v>0</v>
      </c>
      <c r="L65" s="37">
        <f t="shared" si="0"/>
        <v>2375</v>
      </c>
      <c r="M65" s="37">
        <v>0</v>
      </c>
      <c r="N65" s="37">
        <v>0</v>
      </c>
      <c r="O65" s="37">
        <f t="shared" si="1"/>
        <v>0</v>
      </c>
      <c r="P65" s="37">
        <v>0</v>
      </c>
      <c r="Q65" s="37">
        <f t="shared" si="2"/>
        <v>2375</v>
      </c>
      <c r="R65" s="37">
        <v>0</v>
      </c>
      <c r="S65" s="37">
        <v>0</v>
      </c>
      <c r="T65" s="37">
        <v>0</v>
      </c>
      <c r="U65" s="37">
        <v>0</v>
      </c>
      <c r="V65" s="37">
        <f t="shared" si="3"/>
        <v>0</v>
      </c>
      <c r="W65" s="37">
        <f t="shared" si="4"/>
        <v>0</v>
      </c>
      <c r="X65" s="37">
        <f t="shared" si="5"/>
        <v>0</v>
      </c>
      <c r="Y65" s="37">
        <f t="shared" si="6"/>
        <v>2375</v>
      </c>
    </row>
    <row r="66" spans="1:25">
      <c r="A66" s="37">
        <v>64</v>
      </c>
      <c r="B66" s="3">
        <v>844</v>
      </c>
      <c r="C66" s="4" t="s">
        <v>69</v>
      </c>
      <c r="D66" s="3">
        <v>0</v>
      </c>
      <c r="E66" s="3">
        <v>0</v>
      </c>
      <c r="F66" s="3">
        <v>17</v>
      </c>
      <c r="G66" s="3">
        <v>17</v>
      </c>
      <c r="H66" s="3">
        <v>0</v>
      </c>
      <c r="I66" s="3">
        <v>0</v>
      </c>
      <c r="J66" s="3" t="s">
        <v>895</v>
      </c>
      <c r="K66" s="3">
        <v>0</v>
      </c>
      <c r="L66" s="37">
        <f t="shared" si="0"/>
        <v>459</v>
      </c>
      <c r="M66" s="37">
        <v>0</v>
      </c>
      <c r="N66" s="37">
        <v>0</v>
      </c>
      <c r="O66" s="37">
        <f t="shared" si="1"/>
        <v>0</v>
      </c>
      <c r="P66" s="37">
        <v>0</v>
      </c>
      <c r="Q66" s="37">
        <f t="shared" si="2"/>
        <v>459</v>
      </c>
      <c r="R66" s="37">
        <v>0</v>
      </c>
      <c r="S66" s="37">
        <v>25</v>
      </c>
      <c r="T66" s="37">
        <v>25</v>
      </c>
      <c r="U66" s="37">
        <v>0</v>
      </c>
      <c r="V66" s="37">
        <f t="shared" si="3"/>
        <v>25</v>
      </c>
      <c r="W66" s="37">
        <f t="shared" si="4"/>
        <v>25</v>
      </c>
      <c r="X66" s="37">
        <f t="shared" si="5"/>
        <v>0</v>
      </c>
      <c r="Y66" s="37">
        <f t="shared" si="6"/>
        <v>434</v>
      </c>
    </row>
    <row r="67" spans="1:25">
      <c r="A67" s="37">
        <v>65</v>
      </c>
      <c r="B67" s="3">
        <v>217</v>
      </c>
      <c r="C67" s="4" t="s">
        <v>70</v>
      </c>
      <c r="D67" s="3">
        <v>0</v>
      </c>
      <c r="E67" s="3">
        <v>0</v>
      </c>
      <c r="F67" s="3">
        <v>23</v>
      </c>
      <c r="G67" s="3">
        <v>0</v>
      </c>
      <c r="H67" s="3">
        <v>3</v>
      </c>
      <c r="I67" s="3">
        <v>11</v>
      </c>
      <c r="J67" s="3" t="s">
        <v>895</v>
      </c>
      <c r="K67" s="3">
        <v>0</v>
      </c>
      <c r="L67" s="37">
        <f t="shared" si="0"/>
        <v>1500</v>
      </c>
      <c r="M67" s="37">
        <v>0</v>
      </c>
      <c r="N67" s="37">
        <v>0</v>
      </c>
      <c r="O67" s="37">
        <f t="shared" si="1"/>
        <v>0</v>
      </c>
      <c r="P67" s="37">
        <v>0</v>
      </c>
      <c r="Q67" s="37">
        <f t="shared" si="2"/>
        <v>1500</v>
      </c>
      <c r="R67" s="37">
        <v>0</v>
      </c>
      <c r="S67" s="37">
        <v>225</v>
      </c>
      <c r="T67" s="37">
        <v>150</v>
      </c>
      <c r="U67" s="37">
        <v>0</v>
      </c>
      <c r="V67" s="37">
        <f t="shared" si="3"/>
        <v>150</v>
      </c>
      <c r="W67" s="37">
        <f t="shared" si="4"/>
        <v>150</v>
      </c>
      <c r="X67" s="37">
        <f t="shared" si="5"/>
        <v>0</v>
      </c>
      <c r="Y67" s="37">
        <f t="shared" si="6"/>
        <v>1350</v>
      </c>
    </row>
    <row r="68" spans="1:25">
      <c r="A68" s="37">
        <v>66</v>
      </c>
      <c r="B68" s="3">
        <v>167</v>
      </c>
      <c r="C68" s="4" t="s">
        <v>71</v>
      </c>
      <c r="D68" s="3">
        <v>1</v>
      </c>
      <c r="E68" s="3">
        <v>0</v>
      </c>
      <c r="F68" s="3">
        <v>1125</v>
      </c>
      <c r="G68" s="3">
        <v>0</v>
      </c>
      <c r="H68" s="3">
        <v>177</v>
      </c>
      <c r="I68" s="3">
        <v>360</v>
      </c>
      <c r="J68" s="3" t="s">
        <v>895</v>
      </c>
      <c r="K68" s="3">
        <v>0</v>
      </c>
      <c r="L68" s="37">
        <f t="shared" si="0"/>
        <v>69725</v>
      </c>
      <c r="M68" s="37">
        <v>0</v>
      </c>
      <c r="N68" s="37">
        <v>0</v>
      </c>
      <c r="O68" s="37">
        <f t="shared" ref="O68:O131" si="7">+M68-N68</f>
        <v>0</v>
      </c>
      <c r="P68" s="37">
        <v>0</v>
      </c>
      <c r="Q68" s="37">
        <f t="shared" ref="Q68:Q131" si="8">+L68-N68+P68</f>
        <v>69725</v>
      </c>
      <c r="R68" s="37">
        <v>0</v>
      </c>
      <c r="S68" s="37">
        <v>75350</v>
      </c>
      <c r="T68" s="37">
        <v>6973</v>
      </c>
      <c r="U68" s="37">
        <v>0</v>
      </c>
      <c r="V68" s="37">
        <f t="shared" ref="V68:V131" si="9">+R68+T68+U68</f>
        <v>6973</v>
      </c>
      <c r="W68" s="37">
        <f t="shared" ref="W68:W131" si="10">+IF(V68&gt;Q68,Q68,V68)</f>
        <v>6973</v>
      </c>
      <c r="X68" s="37">
        <f t="shared" ref="X68:X131" si="11">+V68-W68</f>
        <v>0</v>
      </c>
      <c r="Y68" s="37">
        <f t="shared" ref="Y68:Y131" si="12">+Q68-W68</f>
        <v>62752</v>
      </c>
    </row>
    <row r="69" spans="1:25">
      <c r="A69" s="37">
        <v>67</v>
      </c>
      <c r="B69" s="3">
        <v>921</v>
      </c>
      <c r="C69" s="4" t="s">
        <v>898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 t="s">
        <v>895</v>
      </c>
      <c r="K69" s="3">
        <v>0</v>
      </c>
      <c r="L69" s="37">
        <f t="shared" si="0"/>
        <v>0</v>
      </c>
      <c r="M69" s="37">
        <v>96436</v>
      </c>
      <c r="N69" s="37">
        <v>0</v>
      </c>
      <c r="O69" s="82">
        <f t="shared" si="7"/>
        <v>96436</v>
      </c>
      <c r="P69" s="37">
        <v>0</v>
      </c>
      <c r="Q69" s="37">
        <f t="shared" si="8"/>
        <v>0</v>
      </c>
      <c r="R69" s="37">
        <v>0</v>
      </c>
      <c r="S69" s="37">
        <v>0</v>
      </c>
      <c r="T69" s="37">
        <v>0</v>
      </c>
      <c r="U69" s="37">
        <v>0</v>
      </c>
      <c r="V69" s="37">
        <f t="shared" si="9"/>
        <v>0</v>
      </c>
      <c r="W69" s="37">
        <f t="shared" si="10"/>
        <v>0</v>
      </c>
      <c r="X69" s="37">
        <f t="shared" si="11"/>
        <v>0</v>
      </c>
      <c r="Y69" s="37">
        <f t="shared" si="12"/>
        <v>0</v>
      </c>
    </row>
    <row r="70" spans="1:25">
      <c r="A70" s="37">
        <v>68</v>
      </c>
      <c r="B70" s="3">
        <v>841</v>
      </c>
      <c r="C70" s="4" t="s">
        <v>72</v>
      </c>
      <c r="D70" s="3">
        <v>0</v>
      </c>
      <c r="E70" s="3">
        <v>0</v>
      </c>
      <c r="F70" s="3">
        <v>17</v>
      </c>
      <c r="G70" s="3">
        <v>0</v>
      </c>
      <c r="H70" s="3">
        <v>22</v>
      </c>
      <c r="I70" s="3">
        <v>55</v>
      </c>
      <c r="J70" s="3" t="s">
        <v>895</v>
      </c>
      <c r="K70" s="3">
        <v>0</v>
      </c>
      <c r="L70" s="37">
        <f t="shared" si="0"/>
        <v>2775</v>
      </c>
      <c r="M70" s="37">
        <v>0</v>
      </c>
      <c r="N70" s="37">
        <v>0</v>
      </c>
      <c r="O70" s="37">
        <f t="shared" si="7"/>
        <v>0</v>
      </c>
      <c r="P70" s="37">
        <v>0</v>
      </c>
      <c r="Q70" s="37">
        <f t="shared" si="8"/>
        <v>2775</v>
      </c>
      <c r="R70" s="37">
        <v>0</v>
      </c>
      <c r="S70" s="37">
        <v>1000</v>
      </c>
      <c r="T70" s="37">
        <v>278</v>
      </c>
      <c r="U70" s="37">
        <v>0</v>
      </c>
      <c r="V70" s="37">
        <f t="shared" si="9"/>
        <v>278</v>
      </c>
      <c r="W70" s="37">
        <f t="shared" si="10"/>
        <v>278</v>
      </c>
      <c r="X70" s="37">
        <f t="shared" si="11"/>
        <v>0</v>
      </c>
      <c r="Y70" s="37">
        <f t="shared" si="12"/>
        <v>2497</v>
      </c>
    </row>
    <row r="71" spans="1:25">
      <c r="A71" s="37">
        <v>69</v>
      </c>
      <c r="B71" s="3">
        <v>986</v>
      </c>
      <c r="C71" s="4" t="s">
        <v>73</v>
      </c>
      <c r="D71" s="3">
        <v>16</v>
      </c>
      <c r="E71" s="3">
        <v>0</v>
      </c>
      <c r="F71" s="3">
        <v>24021</v>
      </c>
      <c r="G71" s="3">
        <v>0</v>
      </c>
      <c r="H71" s="3">
        <v>2087</v>
      </c>
      <c r="I71" s="3">
        <v>4509</v>
      </c>
      <c r="J71" s="3" t="s">
        <v>895</v>
      </c>
      <c r="K71" s="3">
        <v>0</v>
      </c>
      <c r="L71" s="37">
        <f t="shared" si="0"/>
        <v>1366750</v>
      </c>
      <c r="M71" s="37">
        <v>0</v>
      </c>
      <c r="N71" s="37">
        <v>0</v>
      </c>
      <c r="O71" s="37">
        <f t="shared" si="7"/>
        <v>0</v>
      </c>
      <c r="P71" s="37">
        <v>0</v>
      </c>
      <c r="Q71" s="37">
        <f t="shared" si="8"/>
        <v>1366750</v>
      </c>
      <c r="R71" s="37">
        <v>0</v>
      </c>
      <c r="S71" s="37">
        <v>600900</v>
      </c>
      <c r="T71" s="37">
        <v>136675</v>
      </c>
      <c r="U71" s="37">
        <v>0</v>
      </c>
      <c r="V71" s="37">
        <f t="shared" si="9"/>
        <v>136675</v>
      </c>
      <c r="W71" s="37">
        <f t="shared" si="10"/>
        <v>136675</v>
      </c>
      <c r="X71" s="37">
        <f t="shared" si="11"/>
        <v>0</v>
      </c>
      <c r="Y71" s="37">
        <f t="shared" si="12"/>
        <v>1230075</v>
      </c>
    </row>
    <row r="72" spans="1:25">
      <c r="A72" s="37">
        <v>70</v>
      </c>
      <c r="B72" s="3">
        <v>106</v>
      </c>
      <c r="C72" s="4" t="s">
        <v>74</v>
      </c>
      <c r="D72" s="3">
        <v>68</v>
      </c>
      <c r="E72" s="3">
        <v>1</v>
      </c>
      <c r="F72" s="3">
        <v>46310</v>
      </c>
      <c r="G72" s="3">
        <v>1164</v>
      </c>
      <c r="H72" s="3">
        <v>10085</v>
      </c>
      <c r="I72" s="3">
        <v>12452</v>
      </c>
      <c r="J72" s="3" t="s">
        <v>895</v>
      </c>
      <c r="K72" s="3">
        <v>0</v>
      </c>
      <c r="L72" s="37">
        <f t="shared" si="0"/>
        <v>2855530</v>
      </c>
      <c r="M72" s="37">
        <v>0</v>
      </c>
      <c r="N72" s="37">
        <v>0</v>
      </c>
      <c r="O72" s="37">
        <f t="shared" si="7"/>
        <v>0</v>
      </c>
      <c r="P72" s="37">
        <v>0</v>
      </c>
      <c r="Q72" s="37">
        <f t="shared" si="8"/>
        <v>2855530</v>
      </c>
      <c r="R72" s="37">
        <v>0</v>
      </c>
      <c r="S72" s="37">
        <v>1256100</v>
      </c>
      <c r="T72" s="37">
        <v>285553</v>
      </c>
      <c r="U72" s="37">
        <v>0</v>
      </c>
      <c r="V72" s="37">
        <f t="shared" si="9"/>
        <v>285553</v>
      </c>
      <c r="W72" s="37">
        <f t="shared" si="10"/>
        <v>285553</v>
      </c>
      <c r="X72" s="37">
        <f t="shared" si="11"/>
        <v>0</v>
      </c>
      <c r="Y72" s="37">
        <f t="shared" si="12"/>
        <v>2569977</v>
      </c>
    </row>
    <row r="73" spans="1:25">
      <c r="A73" s="37">
        <v>71</v>
      </c>
      <c r="B73" s="3">
        <v>103</v>
      </c>
      <c r="C73" s="4" t="s">
        <v>75</v>
      </c>
      <c r="D73" s="3">
        <v>38</v>
      </c>
      <c r="E73" s="3">
        <v>12</v>
      </c>
      <c r="F73" s="3">
        <v>23578</v>
      </c>
      <c r="G73" s="3">
        <v>361</v>
      </c>
      <c r="H73" s="3">
        <v>4128</v>
      </c>
      <c r="I73" s="3">
        <v>14094</v>
      </c>
      <c r="J73" s="3" t="s">
        <v>895</v>
      </c>
      <c r="K73" s="3">
        <v>0</v>
      </c>
      <c r="L73" s="37">
        <f t="shared" si="0"/>
        <v>1627771</v>
      </c>
      <c r="M73" s="37">
        <v>0</v>
      </c>
      <c r="N73" s="37">
        <v>0</v>
      </c>
      <c r="O73" s="37">
        <f t="shared" si="7"/>
        <v>0</v>
      </c>
      <c r="P73" s="37">
        <v>0</v>
      </c>
      <c r="Q73" s="37">
        <f t="shared" si="8"/>
        <v>1627771</v>
      </c>
      <c r="R73" s="37">
        <v>0</v>
      </c>
      <c r="S73" s="37">
        <v>202350</v>
      </c>
      <c r="T73" s="37">
        <v>162777</v>
      </c>
      <c r="U73" s="37">
        <v>0</v>
      </c>
      <c r="V73" s="37">
        <f t="shared" si="9"/>
        <v>162777</v>
      </c>
      <c r="W73" s="37">
        <f t="shared" si="10"/>
        <v>162777</v>
      </c>
      <c r="X73" s="37">
        <f t="shared" si="11"/>
        <v>0</v>
      </c>
      <c r="Y73" s="37">
        <f t="shared" si="12"/>
        <v>1464994</v>
      </c>
    </row>
    <row r="74" spans="1:25">
      <c r="A74" s="37">
        <v>72</v>
      </c>
      <c r="B74" s="3">
        <v>634</v>
      </c>
      <c r="C74" s="4" t="s">
        <v>76</v>
      </c>
      <c r="D74" s="3">
        <v>2</v>
      </c>
      <c r="E74" s="3">
        <v>0</v>
      </c>
      <c r="F74" s="3">
        <v>3772</v>
      </c>
      <c r="G74" s="3">
        <v>0</v>
      </c>
      <c r="H74" s="3">
        <v>383</v>
      </c>
      <c r="I74" s="3">
        <v>1425</v>
      </c>
      <c r="J74" s="3" t="s">
        <v>895</v>
      </c>
      <c r="K74" s="3">
        <v>0</v>
      </c>
      <c r="L74" s="37">
        <f t="shared" si="0"/>
        <v>233900</v>
      </c>
      <c r="M74" s="37">
        <v>0</v>
      </c>
      <c r="N74" s="37">
        <v>0</v>
      </c>
      <c r="O74" s="37">
        <f t="shared" si="7"/>
        <v>0</v>
      </c>
      <c r="P74" s="37">
        <v>0</v>
      </c>
      <c r="Q74" s="37">
        <f t="shared" si="8"/>
        <v>233900</v>
      </c>
      <c r="R74" s="37">
        <v>0</v>
      </c>
      <c r="S74" s="37">
        <v>346325</v>
      </c>
      <c r="T74" s="37">
        <v>23390</v>
      </c>
      <c r="U74" s="37">
        <v>0</v>
      </c>
      <c r="V74" s="37">
        <f t="shared" si="9"/>
        <v>23390</v>
      </c>
      <c r="W74" s="37">
        <f t="shared" si="10"/>
        <v>23390</v>
      </c>
      <c r="X74" s="37">
        <f t="shared" si="11"/>
        <v>0</v>
      </c>
      <c r="Y74" s="37">
        <f t="shared" si="12"/>
        <v>210510</v>
      </c>
    </row>
    <row r="75" spans="1:25">
      <c r="A75" s="37">
        <v>73</v>
      </c>
      <c r="B75" s="3">
        <v>218</v>
      </c>
      <c r="C75" s="4" t="s">
        <v>77</v>
      </c>
      <c r="D75" s="3">
        <v>0</v>
      </c>
      <c r="E75" s="3">
        <v>0</v>
      </c>
      <c r="F75" s="3">
        <v>3997</v>
      </c>
      <c r="G75" s="3">
        <v>0</v>
      </c>
      <c r="H75" s="3">
        <v>5</v>
      </c>
      <c r="I75" s="3">
        <v>33</v>
      </c>
      <c r="J75" s="3" t="s">
        <v>895</v>
      </c>
      <c r="K75" s="3">
        <v>0</v>
      </c>
      <c r="L75" s="37">
        <f t="shared" si="0"/>
        <v>200800</v>
      </c>
      <c r="M75" s="37">
        <v>0</v>
      </c>
      <c r="N75" s="37">
        <v>0</v>
      </c>
      <c r="O75" s="37">
        <f t="shared" si="7"/>
        <v>0</v>
      </c>
      <c r="P75" s="37">
        <v>0</v>
      </c>
      <c r="Q75" s="37">
        <f t="shared" si="8"/>
        <v>200800</v>
      </c>
      <c r="R75" s="37">
        <v>0</v>
      </c>
      <c r="S75" s="37">
        <v>63825</v>
      </c>
      <c r="T75" s="37">
        <v>20080</v>
      </c>
      <c r="U75" s="37">
        <v>0</v>
      </c>
      <c r="V75" s="37">
        <f t="shared" si="9"/>
        <v>20080</v>
      </c>
      <c r="W75" s="37">
        <f t="shared" si="10"/>
        <v>20080</v>
      </c>
      <c r="X75" s="37">
        <f t="shared" si="11"/>
        <v>0</v>
      </c>
      <c r="Y75" s="37">
        <f t="shared" si="12"/>
        <v>180720</v>
      </c>
    </row>
    <row r="76" spans="1:25">
      <c r="A76" s="37">
        <v>74</v>
      </c>
      <c r="B76" s="3">
        <v>118</v>
      </c>
      <c r="C76" s="4" t="s">
        <v>78</v>
      </c>
      <c r="D76" s="3">
        <v>8</v>
      </c>
      <c r="E76" s="3">
        <v>0</v>
      </c>
      <c r="F76" s="3">
        <v>1999</v>
      </c>
      <c r="G76" s="3">
        <v>0</v>
      </c>
      <c r="H76" s="3">
        <v>0</v>
      </c>
      <c r="I76" s="3">
        <v>0</v>
      </c>
      <c r="J76" s="3" t="s">
        <v>895</v>
      </c>
      <c r="K76" s="3">
        <v>0</v>
      </c>
      <c r="L76" s="37">
        <f t="shared" si="0"/>
        <v>100350</v>
      </c>
      <c r="M76" s="37">
        <v>0</v>
      </c>
      <c r="N76" s="37">
        <v>0</v>
      </c>
      <c r="O76" s="37">
        <f t="shared" si="7"/>
        <v>0</v>
      </c>
      <c r="P76" s="37">
        <v>0</v>
      </c>
      <c r="Q76" s="37">
        <f t="shared" si="8"/>
        <v>100350</v>
      </c>
      <c r="R76" s="37">
        <v>0</v>
      </c>
      <c r="S76" s="37">
        <v>16725</v>
      </c>
      <c r="T76" s="37">
        <v>10035</v>
      </c>
      <c r="U76" s="37">
        <v>0</v>
      </c>
      <c r="V76" s="37">
        <f t="shared" si="9"/>
        <v>10035</v>
      </c>
      <c r="W76" s="37">
        <f t="shared" si="10"/>
        <v>10035</v>
      </c>
      <c r="X76" s="37">
        <f t="shared" si="11"/>
        <v>0</v>
      </c>
      <c r="Y76" s="37">
        <f t="shared" si="12"/>
        <v>90315</v>
      </c>
    </row>
    <row r="77" spans="1:25">
      <c r="A77" s="37">
        <v>75</v>
      </c>
      <c r="B77" s="3">
        <v>130</v>
      </c>
      <c r="C77" s="4" t="s">
        <v>79</v>
      </c>
      <c r="D77" s="3">
        <v>2</v>
      </c>
      <c r="E77" s="3">
        <v>0</v>
      </c>
      <c r="F77" s="3">
        <v>878</v>
      </c>
      <c r="G77" s="3">
        <v>70</v>
      </c>
      <c r="H77" s="3">
        <v>274</v>
      </c>
      <c r="I77" s="3">
        <v>779</v>
      </c>
      <c r="J77" s="3" t="s">
        <v>894</v>
      </c>
      <c r="K77" s="3">
        <v>0</v>
      </c>
      <c r="L77" s="37">
        <f>(D77*50-E77*23)+(F77*100-G77*73)+(H77*100+I77*100)+K77</f>
        <v>188090</v>
      </c>
      <c r="M77" s="37">
        <v>0</v>
      </c>
      <c r="N77" s="37">
        <v>0</v>
      </c>
      <c r="O77" s="37">
        <f t="shared" si="7"/>
        <v>0</v>
      </c>
      <c r="P77" s="37">
        <v>0</v>
      </c>
      <c r="Q77" s="37">
        <f t="shared" si="8"/>
        <v>188090</v>
      </c>
      <c r="R77" s="37">
        <v>0</v>
      </c>
      <c r="S77" s="37">
        <v>6750</v>
      </c>
      <c r="T77" s="37">
        <v>6750</v>
      </c>
      <c r="U77" s="37">
        <v>0</v>
      </c>
      <c r="V77" s="37">
        <f t="shared" si="9"/>
        <v>6750</v>
      </c>
      <c r="W77" s="37">
        <f t="shared" si="10"/>
        <v>6750</v>
      </c>
      <c r="X77" s="37">
        <f t="shared" si="11"/>
        <v>0</v>
      </c>
      <c r="Y77" s="37">
        <f t="shared" si="12"/>
        <v>181340</v>
      </c>
    </row>
    <row r="78" spans="1:25">
      <c r="A78" s="37">
        <v>76</v>
      </c>
      <c r="B78" s="3">
        <v>124</v>
      </c>
      <c r="C78" s="4" t="s">
        <v>80</v>
      </c>
      <c r="D78" s="3">
        <v>28</v>
      </c>
      <c r="E78" s="3">
        <v>0</v>
      </c>
      <c r="F78" s="3">
        <v>48779</v>
      </c>
      <c r="G78" s="3">
        <v>0</v>
      </c>
      <c r="H78" s="3">
        <v>5416</v>
      </c>
      <c r="I78" s="3">
        <v>8259</v>
      </c>
      <c r="J78" s="3" t="s">
        <v>895</v>
      </c>
      <c r="K78" s="3">
        <v>0</v>
      </c>
      <c r="L78" s="37">
        <f t="shared" si="0"/>
        <v>2782225</v>
      </c>
      <c r="M78" s="37">
        <v>0</v>
      </c>
      <c r="N78" s="37">
        <v>0</v>
      </c>
      <c r="O78" s="37">
        <f t="shared" si="7"/>
        <v>0</v>
      </c>
      <c r="P78" s="37">
        <v>0</v>
      </c>
      <c r="Q78" s="37">
        <f t="shared" si="8"/>
        <v>2782225</v>
      </c>
      <c r="R78" s="37">
        <v>0</v>
      </c>
      <c r="S78" s="37">
        <v>1553150</v>
      </c>
      <c r="T78" s="37">
        <v>278223</v>
      </c>
      <c r="U78" s="37">
        <v>0</v>
      </c>
      <c r="V78" s="37">
        <f t="shared" si="9"/>
        <v>278223</v>
      </c>
      <c r="W78" s="37">
        <f t="shared" si="10"/>
        <v>278223</v>
      </c>
      <c r="X78" s="37">
        <f t="shared" si="11"/>
        <v>0</v>
      </c>
      <c r="Y78" s="37">
        <f t="shared" si="12"/>
        <v>2504002</v>
      </c>
    </row>
    <row r="79" spans="1:25">
      <c r="A79" s="37">
        <v>77</v>
      </c>
      <c r="B79" s="3">
        <v>102</v>
      </c>
      <c r="C79" s="4" t="s">
        <v>81</v>
      </c>
      <c r="D79" s="3">
        <v>20</v>
      </c>
      <c r="E79" s="3">
        <v>1</v>
      </c>
      <c r="F79" s="3">
        <v>8723</v>
      </c>
      <c r="G79" s="3">
        <v>7</v>
      </c>
      <c r="H79" s="3">
        <v>7094</v>
      </c>
      <c r="I79" s="3">
        <v>14985</v>
      </c>
      <c r="J79" s="3" t="s">
        <v>895</v>
      </c>
      <c r="K79" s="3">
        <v>0</v>
      </c>
      <c r="L79" s="37">
        <f t="shared" si="0"/>
        <v>988941</v>
      </c>
      <c r="M79" s="37">
        <v>194342</v>
      </c>
      <c r="N79" s="37">
        <v>98894</v>
      </c>
      <c r="O79" s="82">
        <f t="shared" si="7"/>
        <v>95448</v>
      </c>
      <c r="P79" s="37">
        <v>0</v>
      </c>
      <c r="Q79" s="37">
        <f t="shared" si="8"/>
        <v>890047</v>
      </c>
      <c r="R79" s="37">
        <v>0</v>
      </c>
      <c r="S79" s="37">
        <v>103900</v>
      </c>
      <c r="T79" s="37">
        <v>98894</v>
      </c>
      <c r="U79" s="37">
        <v>0</v>
      </c>
      <c r="V79" s="37">
        <f t="shared" si="9"/>
        <v>98894</v>
      </c>
      <c r="W79" s="37">
        <f t="shared" si="10"/>
        <v>98894</v>
      </c>
      <c r="X79" s="37">
        <f t="shared" si="11"/>
        <v>0</v>
      </c>
      <c r="Y79" s="37">
        <f t="shared" si="12"/>
        <v>791153</v>
      </c>
    </row>
    <row r="80" spans="1:25">
      <c r="A80" s="37">
        <v>78</v>
      </c>
      <c r="B80" s="3">
        <v>120</v>
      </c>
      <c r="C80" s="4" t="s">
        <v>899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 t="s">
        <v>895</v>
      </c>
      <c r="K80" s="3">
        <v>0</v>
      </c>
      <c r="L80" s="37">
        <f t="shared" si="0"/>
        <v>0</v>
      </c>
      <c r="M80" s="37">
        <v>2780</v>
      </c>
      <c r="N80" s="37">
        <v>0</v>
      </c>
      <c r="O80" s="82">
        <f t="shared" si="7"/>
        <v>2780</v>
      </c>
      <c r="P80" s="37">
        <v>0</v>
      </c>
      <c r="Q80" s="37">
        <f t="shared" si="8"/>
        <v>0</v>
      </c>
      <c r="R80" s="37">
        <v>0</v>
      </c>
      <c r="S80" s="37">
        <v>0</v>
      </c>
      <c r="T80" s="37">
        <v>0</v>
      </c>
      <c r="U80" s="37">
        <v>0</v>
      </c>
      <c r="V80" s="37">
        <f t="shared" si="9"/>
        <v>0</v>
      </c>
      <c r="W80" s="37">
        <f t="shared" si="10"/>
        <v>0</v>
      </c>
      <c r="X80" s="37">
        <f t="shared" si="11"/>
        <v>0</v>
      </c>
      <c r="Y80" s="37">
        <f t="shared" si="12"/>
        <v>0</v>
      </c>
    </row>
    <row r="81" spans="1:25">
      <c r="A81" s="37">
        <v>79</v>
      </c>
      <c r="B81" s="3">
        <v>129</v>
      </c>
      <c r="C81" s="4" t="s">
        <v>82</v>
      </c>
      <c r="D81" s="3">
        <v>23</v>
      </c>
      <c r="E81" s="3">
        <v>0</v>
      </c>
      <c r="F81" s="3">
        <v>18752</v>
      </c>
      <c r="G81" s="3">
        <v>462</v>
      </c>
      <c r="H81" s="3">
        <v>5188</v>
      </c>
      <c r="I81" s="3">
        <v>10396</v>
      </c>
      <c r="J81" s="3" t="s">
        <v>895</v>
      </c>
      <c r="K81" s="3">
        <v>0</v>
      </c>
      <c r="L81" s="37">
        <f t="shared" si="0"/>
        <v>1317724</v>
      </c>
      <c r="M81" s="37">
        <v>0</v>
      </c>
      <c r="N81" s="37">
        <v>0</v>
      </c>
      <c r="O81" s="37">
        <f t="shared" si="7"/>
        <v>0</v>
      </c>
      <c r="P81" s="37">
        <v>0</v>
      </c>
      <c r="Q81" s="37">
        <f t="shared" si="8"/>
        <v>1317724</v>
      </c>
      <c r="R81" s="37">
        <v>0</v>
      </c>
      <c r="S81" s="37">
        <v>146300</v>
      </c>
      <c r="T81" s="37">
        <v>131772</v>
      </c>
      <c r="U81" s="37">
        <v>0</v>
      </c>
      <c r="V81" s="37">
        <f t="shared" si="9"/>
        <v>131772</v>
      </c>
      <c r="W81" s="37">
        <f t="shared" si="10"/>
        <v>131772</v>
      </c>
      <c r="X81" s="37">
        <f t="shared" si="11"/>
        <v>0</v>
      </c>
      <c r="Y81" s="37">
        <f t="shared" si="12"/>
        <v>1185952</v>
      </c>
    </row>
    <row r="82" spans="1:25">
      <c r="A82" s="37">
        <v>80</v>
      </c>
      <c r="B82" s="3">
        <v>132</v>
      </c>
      <c r="C82" s="4" t="s">
        <v>83</v>
      </c>
      <c r="D82" s="3">
        <v>14</v>
      </c>
      <c r="E82" s="3">
        <v>0</v>
      </c>
      <c r="F82" s="3">
        <v>32092</v>
      </c>
      <c r="G82" s="3">
        <v>2183</v>
      </c>
      <c r="H82" s="3">
        <v>3671</v>
      </c>
      <c r="I82" s="3">
        <v>22201</v>
      </c>
      <c r="J82" s="3" t="s">
        <v>895</v>
      </c>
      <c r="K82" s="3">
        <v>0</v>
      </c>
      <c r="L82" s="37">
        <f t="shared" si="0"/>
        <v>2201891</v>
      </c>
      <c r="M82" s="37">
        <v>0</v>
      </c>
      <c r="N82" s="37">
        <v>0</v>
      </c>
      <c r="O82" s="37">
        <f t="shared" si="7"/>
        <v>0</v>
      </c>
      <c r="P82" s="37">
        <v>0</v>
      </c>
      <c r="Q82" s="37">
        <f t="shared" si="8"/>
        <v>2201891</v>
      </c>
      <c r="R82" s="37">
        <v>0</v>
      </c>
      <c r="S82" s="37">
        <v>718975</v>
      </c>
      <c r="T82" s="37">
        <v>220189</v>
      </c>
      <c r="U82" s="37">
        <v>0</v>
      </c>
      <c r="V82" s="37">
        <f t="shared" si="9"/>
        <v>220189</v>
      </c>
      <c r="W82" s="37">
        <f t="shared" si="10"/>
        <v>220189</v>
      </c>
      <c r="X82" s="37">
        <f t="shared" si="11"/>
        <v>0</v>
      </c>
      <c r="Y82" s="37">
        <f t="shared" si="12"/>
        <v>1981702</v>
      </c>
    </row>
    <row r="83" spans="1:25">
      <c r="A83" s="37">
        <v>81</v>
      </c>
      <c r="B83" s="3">
        <v>127</v>
      </c>
      <c r="C83" s="4" t="s">
        <v>84</v>
      </c>
      <c r="D83" s="3">
        <v>9</v>
      </c>
      <c r="E83" s="3">
        <v>0</v>
      </c>
      <c r="F83" s="3">
        <v>64494</v>
      </c>
      <c r="G83" s="3">
        <v>0</v>
      </c>
      <c r="H83" s="3">
        <v>11064</v>
      </c>
      <c r="I83" s="3">
        <v>47756</v>
      </c>
      <c r="J83" s="3" t="s">
        <v>895</v>
      </c>
      <c r="K83" s="3">
        <v>0</v>
      </c>
      <c r="L83" s="37">
        <f t="shared" si="0"/>
        <v>4695650</v>
      </c>
      <c r="M83" s="37">
        <v>0</v>
      </c>
      <c r="N83" s="37">
        <v>0</v>
      </c>
      <c r="O83" s="37">
        <f t="shared" si="7"/>
        <v>0</v>
      </c>
      <c r="P83" s="37">
        <v>0</v>
      </c>
      <c r="Q83" s="37">
        <f t="shared" si="8"/>
        <v>4695650</v>
      </c>
      <c r="R83" s="37">
        <v>0</v>
      </c>
      <c r="S83" s="37">
        <v>2566700</v>
      </c>
      <c r="T83" s="37">
        <v>469565</v>
      </c>
      <c r="U83" s="37">
        <v>0</v>
      </c>
      <c r="V83" s="37">
        <f t="shared" si="9"/>
        <v>469565</v>
      </c>
      <c r="W83" s="37">
        <f t="shared" si="10"/>
        <v>469565</v>
      </c>
      <c r="X83" s="37">
        <f t="shared" si="11"/>
        <v>0</v>
      </c>
      <c r="Y83" s="37">
        <f t="shared" si="12"/>
        <v>4226085</v>
      </c>
    </row>
    <row r="84" spans="1:25">
      <c r="A84" s="37">
        <v>82</v>
      </c>
      <c r="B84" s="3">
        <v>111</v>
      </c>
      <c r="C84" s="4" t="s">
        <v>85</v>
      </c>
      <c r="D84" s="3">
        <v>1</v>
      </c>
      <c r="E84" s="3">
        <v>0</v>
      </c>
      <c r="F84" s="3">
        <v>414</v>
      </c>
      <c r="G84" s="3">
        <v>78</v>
      </c>
      <c r="H84" s="3">
        <v>118</v>
      </c>
      <c r="I84" s="3">
        <v>517</v>
      </c>
      <c r="J84" s="3" t="s">
        <v>895</v>
      </c>
      <c r="K84" s="3">
        <v>0</v>
      </c>
      <c r="L84" s="37">
        <f t="shared" si="0"/>
        <v>34831</v>
      </c>
      <c r="M84" s="37">
        <v>0</v>
      </c>
      <c r="N84" s="37">
        <v>0</v>
      </c>
      <c r="O84" s="37">
        <f t="shared" si="7"/>
        <v>0</v>
      </c>
      <c r="P84" s="37">
        <v>0</v>
      </c>
      <c r="Q84" s="37">
        <f t="shared" si="8"/>
        <v>34831</v>
      </c>
      <c r="R84" s="37">
        <v>0</v>
      </c>
      <c r="S84" s="37">
        <v>12450</v>
      </c>
      <c r="T84" s="37">
        <v>3483</v>
      </c>
      <c r="U84" s="37">
        <v>0</v>
      </c>
      <c r="V84" s="37">
        <f t="shared" si="9"/>
        <v>3483</v>
      </c>
      <c r="W84" s="37">
        <f t="shared" si="10"/>
        <v>3483</v>
      </c>
      <c r="X84" s="37">
        <f t="shared" si="11"/>
        <v>0</v>
      </c>
      <c r="Y84" s="37">
        <f t="shared" si="12"/>
        <v>31348</v>
      </c>
    </row>
    <row r="85" spans="1:25">
      <c r="A85" s="37">
        <v>83</v>
      </c>
      <c r="B85" s="3">
        <v>138</v>
      </c>
      <c r="C85" s="4" t="s">
        <v>86</v>
      </c>
      <c r="D85" s="3">
        <v>4</v>
      </c>
      <c r="E85" s="3">
        <v>0</v>
      </c>
      <c r="F85" s="3">
        <v>1431</v>
      </c>
      <c r="G85" s="3">
        <v>0</v>
      </c>
      <c r="H85" s="3">
        <v>579</v>
      </c>
      <c r="I85" s="3">
        <v>1014</v>
      </c>
      <c r="J85" s="3" t="s">
        <v>895</v>
      </c>
      <c r="K85" s="3">
        <v>0</v>
      </c>
      <c r="L85" s="37">
        <f t="shared" si="0"/>
        <v>111575</v>
      </c>
      <c r="M85" s="37">
        <v>0</v>
      </c>
      <c r="N85" s="37">
        <v>0</v>
      </c>
      <c r="O85" s="37">
        <f t="shared" si="7"/>
        <v>0</v>
      </c>
      <c r="P85" s="37">
        <v>0</v>
      </c>
      <c r="Q85" s="37">
        <f t="shared" si="8"/>
        <v>111575</v>
      </c>
      <c r="R85" s="37">
        <v>0</v>
      </c>
      <c r="S85" s="37">
        <v>56925</v>
      </c>
      <c r="T85" s="37">
        <v>11158</v>
      </c>
      <c r="U85" s="37">
        <v>0</v>
      </c>
      <c r="V85" s="37">
        <f t="shared" si="9"/>
        <v>11158</v>
      </c>
      <c r="W85" s="37">
        <f t="shared" si="10"/>
        <v>11158</v>
      </c>
      <c r="X85" s="37">
        <f t="shared" si="11"/>
        <v>0</v>
      </c>
      <c r="Y85" s="37">
        <f t="shared" si="12"/>
        <v>100417</v>
      </c>
    </row>
    <row r="86" spans="1:25">
      <c r="A86" s="37">
        <v>84</v>
      </c>
      <c r="B86" s="3">
        <v>214</v>
      </c>
      <c r="C86" s="4" t="s">
        <v>87</v>
      </c>
      <c r="D86" s="3">
        <v>0</v>
      </c>
      <c r="E86" s="3">
        <v>0</v>
      </c>
      <c r="F86" s="3">
        <v>830</v>
      </c>
      <c r="G86" s="3">
        <v>0</v>
      </c>
      <c r="H86" s="3">
        <v>11</v>
      </c>
      <c r="I86" s="3">
        <v>16</v>
      </c>
      <c r="J86" s="3" t="s">
        <v>895</v>
      </c>
      <c r="K86" s="3">
        <v>0</v>
      </c>
      <c r="L86" s="37">
        <f t="shared" si="0"/>
        <v>42175</v>
      </c>
      <c r="M86" s="37">
        <v>0</v>
      </c>
      <c r="N86" s="37">
        <v>0</v>
      </c>
      <c r="O86" s="37">
        <f t="shared" si="7"/>
        <v>0</v>
      </c>
      <c r="P86" s="37">
        <v>0</v>
      </c>
      <c r="Q86" s="37">
        <f t="shared" si="8"/>
        <v>42175</v>
      </c>
      <c r="R86" s="37">
        <v>0</v>
      </c>
      <c r="S86" s="37">
        <v>153950</v>
      </c>
      <c r="T86" s="37">
        <v>4218</v>
      </c>
      <c r="U86" s="37">
        <v>-45</v>
      </c>
      <c r="V86" s="37">
        <f t="shared" si="9"/>
        <v>4173</v>
      </c>
      <c r="W86" s="37">
        <f t="shared" si="10"/>
        <v>4173</v>
      </c>
      <c r="X86" s="37">
        <f t="shared" si="11"/>
        <v>0</v>
      </c>
      <c r="Y86" s="37">
        <f t="shared" si="12"/>
        <v>38002</v>
      </c>
    </row>
    <row r="87" spans="1:25">
      <c r="A87" s="37">
        <v>85</v>
      </c>
      <c r="B87" s="3">
        <v>105</v>
      </c>
      <c r="C87" s="4" t="s">
        <v>88</v>
      </c>
      <c r="D87" s="3">
        <v>1</v>
      </c>
      <c r="E87" s="3">
        <v>0</v>
      </c>
      <c r="F87" s="3">
        <v>291</v>
      </c>
      <c r="G87" s="3">
        <v>0</v>
      </c>
      <c r="H87" s="3">
        <v>79</v>
      </c>
      <c r="I87" s="3">
        <v>89</v>
      </c>
      <c r="J87" s="3" t="s">
        <v>895</v>
      </c>
      <c r="K87" s="3">
        <v>0</v>
      </c>
      <c r="L87" s="37">
        <f t="shared" si="0"/>
        <v>18800</v>
      </c>
      <c r="M87" s="37">
        <v>0</v>
      </c>
      <c r="N87" s="37">
        <v>0</v>
      </c>
      <c r="O87" s="37">
        <f t="shared" si="7"/>
        <v>0</v>
      </c>
      <c r="P87" s="37">
        <v>0</v>
      </c>
      <c r="Q87" s="37">
        <f t="shared" si="8"/>
        <v>18800</v>
      </c>
      <c r="R87" s="37">
        <v>0</v>
      </c>
      <c r="S87" s="37">
        <v>81500</v>
      </c>
      <c r="T87" s="37">
        <v>1880</v>
      </c>
      <c r="U87" s="37">
        <v>0</v>
      </c>
      <c r="V87" s="37">
        <f t="shared" si="9"/>
        <v>1880</v>
      </c>
      <c r="W87" s="37">
        <f t="shared" si="10"/>
        <v>1880</v>
      </c>
      <c r="X87" s="37">
        <f t="shared" si="11"/>
        <v>0</v>
      </c>
      <c r="Y87" s="37">
        <f t="shared" si="12"/>
        <v>16920</v>
      </c>
    </row>
    <row r="88" spans="1:25">
      <c r="A88" s="37">
        <v>86</v>
      </c>
      <c r="B88" s="3">
        <v>635</v>
      </c>
      <c r="C88" s="4" t="s">
        <v>89</v>
      </c>
      <c r="D88" s="3">
        <v>10</v>
      </c>
      <c r="E88" s="3">
        <v>0</v>
      </c>
      <c r="F88" s="3">
        <v>8808</v>
      </c>
      <c r="G88" s="3">
        <v>0</v>
      </c>
      <c r="H88" s="3">
        <v>930</v>
      </c>
      <c r="I88" s="3">
        <v>2753</v>
      </c>
      <c r="J88" s="3" t="s">
        <v>894</v>
      </c>
      <c r="K88" s="3">
        <v>0</v>
      </c>
      <c r="L88" s="37">
        <f>(D88*50-E88*23)+(F88*100-G88*73)+(H88*100+I88*100)+K88</f>
        <v>1249600</v>
      </c>
      <c r="M88" s="37">
        <v>0</v>
      </c>
      <c r="N88" s="37">
        <v>0</v>
      </c>
      <c r="O88" s="37">
        <f t="shared" si="7"/>
        <v>0</v>
      </c>
      <c r="P88" s="37">
        <v>0</v>
      </c>
      <c r="Q88" s="37">
        <f t="shared" si="8"/>
        <v>1249600</v>
      </c>
      <c r="R88" s="37">
        <v>0</v>
      </c>
      <c r="S88" s="37">
        <v>256675</v>
      </c>
      <c r="T88" s="37">
        <v>124960</v>
      </c>
      <c r="U88" s="37">
        <v>0</v>
      </c>
      <c r="V88" s="37">
        <f t="shared" si="9"/>
        <v>124960</v>
      </c>
      <c r="W88" s="37">
        <f t="shared" si="10"/>
        <v>124960</v>
      </c>
      <c r="X88" s="37">
        <f t="shared" si="11"/>
        <v>0</v>
      </c>
      <c r="Y88" s="37">
        <f t="shared" si="12"/>
        <v>1124640</v>
      </c>
    </row>
    <row r="89" spans="1:25">
      <c r="A89" s="37">
        <v>87</v>
      </c>
      <c r="B89" s="3">
        <v>977</v>
      </c>
      <c r="C89" s="4" t="s">
        <v>90</v>
      </c>
      <c r="D89" s="3">
        <v>0</v>
      </c>
      <c r="E89" s="3">
        <v>0</v>
      </c>
      <c r="F89" s="3">
        <v>348</v>
      </c>
      <c r="G89" s="3">
        <v>348</v>
      </c>
      <c r="H89" s="3">
        <v>0</v>
      </c>
      <c r="I89" s="3">
        <v>0</v>
      </c>
      <c r="J89" s="3" t="s">
        <v>895</v>
      </c>
      <c r="K89" s="3">
        <v>0</v>
      </c>
      <c r="L89" s="37">
        <f t="shared" si="0"/>
        <v>9396</v>
      </c>
      <c r="M89" s="37">
        <v>0</v>
      </c>
      <c r="N89" s="37">
        <v>0</v>
      </c>
      <c r="O89" s="37">
        <f t="shared" si="7"/>
        <v>0</v>
      </c>
      <c r="P89" s="37">
        <v>0</v>
      </c>
      <c r="Q89" s="37">
        <f t="shared" si="8"/>
        <v>9396</v>
      </c>
      <c r="R89" s="37">
        <v>0</v>
      </c>
      <c r="S89" s="37">
        <v>20375</v>
      </c>
      <c r="T89" s="37">
        <v>940</v>
      </c>
      <c r="U89" s="37">
        <v>0</v>
      </c>
      <c r="V89" s="37">
        <f t="shared" si="9"/>
        <v>940</v>
      </c>
      <c r="W89" s="37">
        <f t="shared" si="10"/>
        <v>940</v>
      </c>
      <c r="X89" s="37">
        <f t="shared" si="11"/>
        <v>0</v>
      </c>
      <c r="Y89" s="37">
        <f t="shared" si="12"/>
        <v>8456</v>
      </c>
    </row>
    <row r="90" spans="1:25">
      <c r="A90" s="37">
        <v>88</v>
      </c>
      <c r="B90" s="3">
        <v>174</v>
      </c>
      <c r="C90" s="4" t="s">
        <v>91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 t="s">
        <v>895</v>
      </c>
      <c r="K90" s="3">
        <v>0</v>
      </c>
      <c r="L90" s="37">
        <f t="shared" si="0"/>
        <v>0</v>
      </c>
      <c r="M90" s="37">
        <v>0</v>
      </c>
      <c r="N90" s="37">
        <v>0</v>
      </c>
      <c r="O90" s="37">
        <f t="shared" si="7"/>
        <v>0</v>
      </c>
      <c r="P90" s="37">
        <v>0</v>
      </c>
      <c r="Q90" s="37">
        <f t="shared" si="8"/>
        <v>0</v>
      </c>
      <c r="R90" s="37">
        <v>0</v>
      </c>
      <c r="S90" s="37">
        <v>25151775</v>
      </c>
      <c r="T90" s="37">
        <v>0</v>
      </c>
      <c r="U90" s="37">
        <v>0</v>
      </c>
      <c r="V90" s="37">
        <f t="shared" si="9"/>
        <v>0</v>
      </c>
      <c r="W90" s="37">
        <f t="shared" si="10"/>
        <v>0</v>
      </c>
      <c r="X90" s="37">
        <f t="shared" si="11"/>
        <v>0</v>
      </c>
      <c r="Y90" s="37">
        <f t="shared" si="12"/>
        <v>0</v>
      </c>
    </row>
    <row r="91" spans="1:25">
      <c r="A91" s="37">
        <v>89</v>
      </c>
      <c r="B91" s="3">
        <v>636</v>
      </c>
      <c r="C91" s="4" t="s">
        <v>92</v>
      </c>
      <c r="D91" s="3">
        <v>18</v>
      </c>
      <c r="E91" s="3">
        <v>0</v>
      </c>
      <c r="F91" s="3">
        <v>22469</v>
      </c>
      <c r="G91" s="3">
        <v>0</v>
      </c>
      <c r="H91" s="3">
        <v>2564</v>
      </c>
      <c r="I91" s="3">
        <v>7964</v>
      </c>
      <c r="J91" s="3" t="s">
        <v>894</v>
      </c>
      <c r="K91" s="3">
        <v>0</v>
      </c>
      <c r="L91" s="37">
        <f>(D91*50-E91*23)+(F91*100-G91*73)+(H91*100+I91*100)+K91</f>
        <v>3300600</v>
      </c>
      <c r="M91" s="37">
        <v>0</v>
      </c>
      <c r="N91" s="37">
        <v>0</v>
      </c>
      <c r="O91" s="37">
        <f t="shared" si="7"/>
        <v>0</v>
      </c>
      <c r="P91" s="37">
        <v>0</v>
      </c>
      <c r="Q91" s="37">
        <f t="shared" si="8"/>
        <v>3300600</v>
      </c>
      <c r="R91" s="37">
        <v>0</v>
      </c>
      <c r="S91" s="37">
        <v>773125</v>
      </c>
      <c r="T91" s="37">
        <v>330060</v>
      </c>
      <c r="U91" s="37">
        <v>0</v>
      </c>
      <c r="V91" s="37">
        <f t="shared" si="9"/>
        <v>330060</v>
      </c>
      <c r="W91" s="37">
        <f t="shared" si="10"/>
        <v>330060</v>
      </c>
      <c r="X91" s="37">
        <f t="shared" si="11"/>
        <v>0</v>
      </c>
      <c r="Y91" s="37">
        <f t="shared" si="12"/>
        <v>2970540</v>
      </c>
    </row>
    <row r="92" spans="1:25">
      <c r="A92" s="37">
        <v>90</v>
      </c>
      <c r="B92" s="3">
        <v>667</v>
      </c>
      <c r="C92" s="4" t="s">
        <v>93</v>
      </c>
      <c r="D92" s="3">
        <v>2</v>
      </c>
      <c r="E92" s="3">
        <v>0</v>
      </c>
      <c r="F92" s="3">
        <v>1066</v>
      </c>
      <c r="G92" s="3">
        <v>0</v>
      </c>
      <c r="H92" s="3">
        <v>91</v>
      </c>
      <c r="I92" s="3">
        <v>346</v>
      </c>
      <c r="J92" s="3" t="s">
        <v>894</v>
      </c>
      <c r="K92" s="3">
        <v>0</v>
      </c>
      <c r="L92" s="37">
        <f>(D92*50-E92*23)+(F92*100-G92*73)+(H92*100+I92*100)+K92</f>
        <v>150400</v>
      </c>
      <c r="M92" s="37">
        <v>185642</v>
      </c>
      <c r="N92" s="37">
        <v>15040</v>
      </c>
      <c r="O92" s="82">
        <f t="shared" si="7"/>
        <v>170602</v>
      </c>
      <c r="P92" s="37">
        <v>0</v>
      </c>
      <c r="Q92" s="37">
        <f t="shared" si="8"/>
        <v>135360</v>
      </c>
      <c r="R92" s="37">
        <v>0</v>
      </c>
      <c r="S92" s="37">
        <v>174850</v>
      </c>
      <c r="T92" s="37">
        <v>15040</v>
      </c>
      <c r="U92" s="37">
        <v>0</v>
      </c>
      <c r="V92" s="37">
        <f t="shared" si="9"/>
        <v>15040</v>
      </c>
      <c r="W92" s="37">
        <f t="shared" si="10"/>
        <v>15040</v>
      </c>
      <c r="X92" s="37">
        <f t="shared" si="11"/>
        <v>0</v>
      </c>
      <c r="Y92" s="37">
        <f t="shared" si="12"/>
        <v>120320</v>
      </c>
    </row>
    <row r="93" spans="1:25">
      <c r="A93" s="37">
        <v>91</v>
      </c>
      <c r="B93" s="3">
        <v>637</v>
      </c>
      <c r="C93" s="4" t="s">
        <v>94</v>
      </c>
      <c r="D93" s="3">
        <v>0</v>
      </c>
      <c r="E93" s="3">
        <v>0</v>
      </c>
      <c r="F93" s="3">
        <v>785</v>
      </c>
      <c r="G93" s="3">
        <v>0</v>
      </c>
      <c r="H93" s="3">
        <v>147</v>
      </c>
      <c r="I93" s="3">
        <v>337</v>
      </c>
      <c r="J93" s="3" t="s">
        <v>895</v>
      </c>
      <c r="K93" s="3">
        <v>0</v>
      </c>
      <c r="L93" s="37">
        <f t="shared" ref="L93:L145" si="13">(D93*50-E93*23)+(F93*50-G93*23)+(H93*25+I93*25)+K93</f>
        <v>51350</v>
      </c>
      <c r="M93" s="37">
        <v>0</v>
      </c>
      <c r="N93" s="37">
        <v>0</v>
      </c>
      <c r="O93" s="37">
        <f t="shared" si="7"/>
        <v>0</v>
      </c>
      <c r="P93" s="37">
        <v>0</v>
      </c>
      <c r="Q93" s="37">
        <f t="shared" si="8"/>
        <v>51350</v>
      </c>
      <c r="R93" s="37">
        <v>0</v>
      </c>
      <c r="S93" s="37">
        <v>13075</v>
      </c>
      <c r="T93" s="37">
        <v>5135</v>
      </c>
      <c r="U93" s="37">
        <v>0</v>
      </c>
      <c r="V93" s="37">
        <f t="shared" si="9"/>
        <v>5135</v>
      </c>
      <c r="W93" s="37">
        <f t="shared" si="10"/>
        <v>5135</v>
      </c>
      <c r="X93" s="37">
        <f t="shared" si="11"/>
        <v>0</v>
      </c>
      <c r="Y93" s="37">
        <f t="shared" si="12"/>
        <v>46215</v>
      </c>
    </row>
    <row r="94" spans="1:25">
      <c r="A94" s="37">
        <v>92</v>
      </c>
      <c r="B94" s="3">
        <v>651</v>
      </c>
      <c r="C94" s="4" t="s">
        <v>95</v>
      </c>
      <c r="D94" s="3">
        <v>17</v>
      </c>
      <c r="E94" s="3">
        <v>0</v>
      </c>
      <c r="F94" s="3">
        <v>12736</v>
      </c>
      <c r="G94" s="3">
        <v>0</v>
      </c>
      <c r="H94" s="3">
        <v>1041</v>
      </c>
      <c r="I94" s="3">
        <v>4657</v>
      </c>
      <c r="J94" s="3" t="s">
        <v>895</v>
      </c>
      <c r="K94" s="3">
        <v>0</v>
      </c>
      <c r="L94" s="37">
        <f t="shared" si="13"/>
        <v>780100</v>
      </c>
      <c r="M94" s="37">
        <v>0</v>
      </c>
      <c r="N94" s="37">
        <v>0</v>
      </c>
      <c r="O94" s="37">
        <f t="shared" si="7"/>
        <v>0</v>
      </c>
      <c r="P94" s="37">
        <v>0</v>
      </c>
      <c r="Q94" s="37">
        <f t="shared" si="8"/>
        <v>780100</v>
      </c>
      <c r="R94" s="37">
        <v>0</v>
      </c>
      <c r="S94" s="37">
        <v>646400</v>
      </c>
      <c r="T94" s="37">
        <v>78010</v>
      </c>
      <c r="U94" s="37">
        <v>0</v>
      </c>
      <c r="V94" s="37">
        <f t="shared" si="9"/>
        <v>78010</v>
      </c>
      <c r="W94" s="37">
        <f t="shared" si="10"/>
        <v>78010</v>
      </c>
      <c r="X94" s="37">
        <f t="shared" si="11"/>
        <v>0</v>
      </c>
      <c r="Y94" s="37">
        <f t="shared" si="12"/>
        <v>702090</v>
      </c>
    </row>
    <row r="95" spans="1:25">
      <c r="A95" s="37">
        <v>93</v>
      </c>
      <c r="B95" s="3">
        <v>659</v>
      </c>
      <c r="C95" s="4" t="s">
        <v>96</v>
      </c>
      <c r="D95" s="3">
        <v>1</v>
      </c>
      <c r="E95" s="3">
        <v>0</v>
      </c>
      <c r="F95" s="3">
        <v>2116</v>
      </c>
      <c r="G95" s="3">
        <v>0</v>
      </c>
      <c r="H95" s="3">
        <v>146</v>
      </c>
      <c r="I95" s="3">
        <v>556</v>
      </c>
      <c r="J95" s="3" t="s">
        <v>895</v>
      </c>
      <c r="K95" s="3">
        <v>0</v>
      </c>
      <c r="L95" s="37">
        <f t="shared" si="13"/>
        <v>123400</v>
      </c>
      <c r="M95" s="37">
        <v>0</v>
      </c>
      <c r="N95" s="37">
        <v>0</v>
      </c>
      <c r="O95" s="37">
        <f t="shared" si="7"/>
        <v>0</v>
      </c>
      <c r="P95" s="37">
        <v>0</v>
      </c>
      <c r="Q95" s="37">
        <f t="shared" si="8"/>
        <v>123400</v>
      </c>
      <c r="R95" s="37">
        <v>0</v>
      </c>
      <c r="S95" s="37">
        <v>573700</v>
      </c>
      <c r="T95" s="37">
        <v>12340</v>
      </c>
      <c r="U95" s="37">
        <v>0</v>
      </c>
      <c r="V95" s="37">
        <f t="shared" si="9"/>
        <v>12340</v>
      </c>
      <c r="W95" s="37">
        <f t="shared" si="10"/>
        <v>12340</v>
      </c>
      <c r="X95" s="37">
        <f t="shared" si="11"/>
        <v>0</v>
      </c>
      <c r="Y95" s="37">
        <f t="shared" si="12"/>
        <v>111060</v>
      </c>
    </row>
    <row r="96" spans="1:25">
      <c r="A96" s="37">
        <v>94</v>
      </c>
      <c r="B96" s="3">
        <v>804</v>
      </c>
      <c r="C96" s="4" t="s">
        <v>97</v>
      </c>
      <c r="D96" s="3">
        <v>68</v>
      </c>
      <c r="E96" s="3">
        <v>0</v>
      </c>
      <c r="F96" s="3">
        <v>97506</v>
      </c>
      <c r="G96" s="3">
        <v>0</v>
      </c>
      <c r="H96" s="3">
        <v>18214</v>
      </c>
      <c r="I96" s="3">
        <v>29624</v>
      </c>
      <c r="J96" s="3" t="s">
        <v>894</v>
      </c>
      <c r="K96" s="3">
        <v>0</v>
      </c>
      <c r="L96" s="37">
        <f>(D96*50-E96*23)+(F96*100-G96*73)+(H96*100+I96*100)+K96</f>
        <v>14537800</v>
      </c>
      <c r="M96" s="37">
        <v>0</v>
      </c>
      <c r="N96" s="37">
        <v>0</v>
      </c>
      <c r="O96" s="37">
        <f t="shared" si="7"/>
        <v>0</v>
      </c>
      <c r="P96" s="37">
        <v>0</v>
      </c>
      <c r="Q96" s="37">
        <f t="shared" si="8"/>
        <v>14537800</v>
      </c>
      <c r="R96" s="37">
        <v>0</v>
      </c>
      <c r="S96" s="37">
        <v>2290325</v>
      </c>
      <c r="T96" s="37">
        <v>1196455</v>
      </c>
      <c r="U96" s="37">
        <v>0</v>
      </c>
      <c r="V96" s="37">
        <f t="shared" si="9"/>
        <v>1196455</v>
      </c>
      <c r="W96" s="37">
        <f t="shared" si="10"/>
        <v>1196455</v>
      </c>
      <c r="X96" s="37">
        <f t="shared" si="11"/>
        <v>0</v>
      </c>
      <c r="Y96" s="37">
        <f t="shared" si="12"/>
        <v>13341345</v>
      </c>
    </row>
    <row r="97" spans="1:25">
      <c r="A97" s="37">
        <v>95</v>
      </c>
      <c r="B97" s="3">
        <v>638</v>
      </c>
      <c r="C97" s="4" t="s">
        <v>98</v>
      </c>
      <c r="D97" s="3">
        <v>4</v>
      </c>
      <c r="E97" s="3">
        <v>0</v>
      </c>
      <c r="F97" s="3">
        <v>703</v>
      </c>
      <c r="G97" s="3">
        <v>0</v>
      </c>
      <c r="H97" s="3">
        <v>51</v>
      </c>
      <c r="I97" s="3">
        <v>146</v>
      </c>
      <c r="J97" s="3" t="s">
        <v>894</v>
      </c>
      <c r="K97" s="3">
        <v>0</v>
      </c>
      <c r="L97" s="37">
        <f>(D97*50-E97*23)+(F97*100-G97*73)+(H97*100+I97*100)+K97</f>
        <v>90200</v>
      </c>
      <c r="M97" s="37">
        <v>0</v>
      </c>
      <c r="N97" s="37">
        <v>0</v>
      </c>
      <c r="O97" s="37">
        <f t="shared" si="7"/>
        <v>0</v>
      </c>
      <c r="P97" s="37">
        <v>0</v>
      </c>
      <c r="Q97" s="37">
        <f t="shared" si="8"/>
        <v>90200</v>
      </c>
      <c r="R97" s="37">
        <v>0</v>
      </c>
      <c r="S97" s="37">
        <v>10900</v>
      </c>
      <c r="T97" s="37">
        <v>9020</v>
      </c>
      <c r="U97" s="37">
        <v>0</v>
      </c>
      <c r="V97" s="37">
        <f t="shared" si="9"/>
        <v>9020</v>
      </c>
      <c r="W97" s="37">
        <f t="shared" si="10"/>
        <v>9020</v>
      </c>
      <c r="X97" s="37">
        <f t="shared" si="11"/>
        <v>0</v>
      </c>
      <c r="Y97" s="37">
        <f t="shared" si="12"/>
        <v>81180</v>
      </c>
    </row>
    <row r="98" spans="1:25">
      <c r="A98" s="37">
        <v>96</v>
      </c>
      <c r="B98" s="3">
        <v>816</v>
      </c>
      <c r="C98" s="4" t="s">
        <v>99</v>
      </c>
      <c r="D98" s="3">
        <v>8</v>
      </c>
      <c r="E98" s="3">
        <v>0</v>
      </c>
      <c r="F98" s="3">
        <v>16273</v>
      </c>
      <c r="G98" s="3">
        <v>0</v>
      </c>
      <c r="H98" s="3">
        <v>5459</v>
      </c>
      <c r="I98" s="3">
        <v>16567</v>
      </c>
      <c r="J98" s="3" t="s">
        <v>895</v>
      </c>
      <c r="K98" s="3">
        <v>0</v>
      </c>
      <c r="L98" s="37">
        <f t="shared" si="13"/>
        <v>1364700</v>
      </c>
      <c r="M98" s="37">
        <v>0</v>
      </c>
      <c r="N98" s="37">
        <v>0</v>
      </c>
      <c r="O98" s="37">
        <f t="shared" si="7"/>
        <v>0</v>
      </c>
      <c r="P98" s="37">
        <v>0</v>
      </c>
      <c r="Q98" s="37">
        <f t="shared" si="8"/>
        <v>1364700</v>
      </c>
      <c r="R98" s="37">
        <v>0</v>
      </c>
      <c r="S98" s="37">
        <v>291625</v>
      </c>
      <c r="T98" s="37">
        <v>136470</v>
      </c>
      <c r="U98" s="37">
        <v>0</v>
      </c>
      <c r="V98" s="37">
        <f t="shared" si="9"/>
        <v>136470</v>
      </c>
      <c r="W98" s="37">
        <f t="shared" si="10"/>
        <v>136470</v>
      </c>
      <c r="X98" s="37">
        <f t="shared" si="11"/>
        <v>0</v>
      </c>
      <c r="Y98" s="37">
        <f t="shared" si="12"/>
        <v>1228230</v>
      </c>
    </row>
    <row r="99" spans="1:25">
      <c r="A99" s="37">
        <v>97</v>
      </c>
      <c r="B99" s="3">
        <v>818</v>
      </c>
      <c r="C99" s="4" t="s">
        <v>100</v>
      </c>
      <c r="D99" s="3">
        <v>6</v>
      </c>
      <c r="E99" s="3">
        <v>0</v>
      </c>
      <c r="F99" s="3">
        <v>19895</v>
      </c>
      <c r="G99" s="3">
        <v>0</v>
      </c>
      <c r="H99" s="3">
        <v>5788</v>
      </c>
      <c r="I99" s="3">
        <v>13570</v>
      </c>
      <c r="J99" s="3" t="s">
        <v>895</v>
      </c>
      <c r="K99" s="3">
        <v>0</v>
      </c>
      <c r="L99" s="37">
        <f t="shared" si="13"/>
        <v>1479000</v>
      </c>
      <c r="M99" s="37">
        <v>0</v>
      </c>
      <c r="N99" s="37">
        <v>0</v>
      </c>
      <c r="O99" s="37">
        <f t="shared" si="7"/>
        <v>0</v>
      </c>
      <c r="P99" s="37">
        <v>0</v>
      </c>
      <c r="Q99" s="37">
        <f t="shared" si="8"/>
        <v>1479000</v>
      </c>
      <c r="R99" s="37">
        <v>0</v>
      </c>
      <c r="S99" s="37">
        <v>427000</v>
      </c>
      <c r="T99" s="37">
        <v>147900</v>
      </c>
      <c r="U99" s="37">
        <v>0</v>
      </c>
      <c r="V99" s="37">
        <f t="shared" si="9"/>
        <v>147900</v>
      </c>
      <c r="W99" s="37">
        <f t="shared" si="10"/>
        <v>147900</v>
      </c>
      <c r="X99" s="37">
        <f t="shared" si="11"/>
        <v>0</v>
      </c>
      <c r="Y99" s="37">
        <f t="shared" si="12"/>
        <v>1331100</v>
      </c>
    </row>
    <row r="100" spans="1:25">
      <c r="A100" s="37">
        <v>98</v>
      </c>
      <c r="B100" s="3">
        <v>989</v>
      </c>
      <c r="C100" s="4" t="s">
        <v>101</v>
      </c>
      <c r="D100" s="3">
        <v>0</v>
      </c>
      <c r="E100" s="3">
        <v>0</v>
      </c>
      <c r="F100" s="3">
        <v>27275</v>
      </c>
      <c r="G100" s="3">
        <v>27275</v>
      </c>
      <c r="H100" s="3">
        <v>0</v>
      </c>
      <c r="I100" s="3">
        <v>0</v>
      </c>
      <c r="J100" s="3" t="s">
        <v>895</v>
      </c>
      <c r="K100" s="3">
        <v>0</v>
      </c>
      <c r="L100" s="37">
        <f t="shared" si="13"/>
        <v>736425</v>
      </c>
      <c r="M100" s="37">
        <v>0</v>
      </c>
      <c r="N100" s="37">
        <v>0</v>
      </c>
      <c r="O100" s="37">
        <f t="shared" si="7"/>
        <v>0</v>
      </c>
      <c r="P100" s="37">
        <v>0</v>
      </c>
      <c r="Q100" s="37">
        <f t="shared" si="8"/>
        <v>736425</v>
      </c>
      <c r="R100" s="37">
        <v>0</v>
      </c>
      <c r="S100" s="37">
        <v>966350</v>
      </c>
      <c r="T100" s="37">
        <v>73643</v>
      </c>
      <c r="U100" s="37">
        <v>0</v>
      </c>
      <c r="V100" s="37">
        <f t="shared" si="9"/>
        <v>73643</v>
      </c>
      <c r="W100" s="37">
        <f t="shared" si="10"/>
        <v>73643</v>
      </c>
      <c r="X100" s="37">
        <f t="shared" si="11"/>
        <v>0</v>
      </c>
      <c r="Y100" s="37">
        <f t="shared" si="12"/>
        <v>662782</v>
      </c>
    </row>
    <row r="101" spans="1:25">
      <c r="A101" s="37">
        <v>99</v>
      </c>
      <c r="B101" s="3">
        <v>101</v>
      </c>
      <c r="C101" s="4" t="s">
        <v>102</v>
      </c>
      <c r="D101" s="3">
        <v>3</v>
      </c>
      <c r="E101" s="3">
        <v>0</v>
      </c>
      <c r="F101" s="3">
        <v>1710</v>
      </c>
      <c r="G101" s="3">
        <v>0</v>
      </c>
      <c r="H101" s="3">
        <v>17</v>
      </c>
      <c r="I101" s="3">
        <v>109</v>
      </c>
      <c r="J101" s="3" t="s">
        <v>894</v>
      </c>
      <c r="K101" s="3">
        <v>0</v>
      </c>
      <c r="L101" s="37">
        <f>(D101*50-E101*23)+(F101*100-G101*73)+(H101*100+I101*100)+K101</f>
        <v>183750</v>
      </c>
      <c r="M101" s="37">
        <v>0</v>
      </c>
      <c r="N101" s="37">
        <v>0</v>
      </c>
      <c r="O101" s="37">
        <f t="shared" si="7"/>
        <v>0</v>
      </c>
      <c r="P101" s="37">
        <v>0</v>
      </c>
      <c r="Q101" s="37">
        <f t="shared" si="8"/>
        <v>183750</v>
      </c>
      <c r="R101" s="37">
        <v>0</v>
      </c>
      <c r="S101" s="37">
        <v>57000</v>
      </c>
      <c r="T101" s="37">
        <v>18375</v>
      </c>
      <c r="U101" s="37">
        <v>0</v>
      </c>
      <c r="V101" s="37">
        <f t="shared" si="9"/>
        <v>18375</v>
      </c>
      <c r="W101" s="37">
        <f t="shared" si="10"/>
        <v>18375</v>
      </c>
      <c r="X101" s="37">
        <f t="shared" si="11"/>
        <v>0</v>
      </c>
      <c r="Y101" s="37">
        <f t="shared" si="12"/>
        <v>165375</v>
      </c>
    </row>
    <row r="102" spans="1:25">
      <c r="A102" s="37">
        <v>100</v>
      </c>
      <c r="B102" s="3">
        <v>639</v>
      </c>
      <c r="C102" s="4" t="s">
        <v>103</v>
      </c>
      <c r="D102" s="3">
        <v>0</v>
      </c>
      <c r="E102" s="3">
        <v>0</v>
      </c>
      <c r="F102" s="3">
        <v>108</v>
      </c>
      <c r="G102" s="3">
        <v>0</v>
      </c>
      <c r="H102" s="3">
        <v>22</v>
      </c>
      <c r="I102" s="3">
        <v>40</v>
      </c>
      <c r="J102" s="3" t="s">
        <v>894</v>
      </c>
      <c r="K102" s="3">
        <v>0</v>
      </c>
      <c r="L102" s="37">
        <f>(D102*50-E102*23)+(F102*100-G102*73)+(H102*100+I102*100)+K102</f>
        <v>17000</v>
      </c>
      <c r="M102" s="37">
        <v>0</v>
      </c>
      <c r="N102" s="37">
        <v>0</v>
      </c>
      <c r="O102" s="37">
        <f t="shared" si="7"/>
        <v>0</v>
      </c>
      <c r="P102" s="37">
        <v>0</v>
      </c>
      <c r="Q102" s="37">
        <f t="shared" si="8"/>
        <v>17000</v>
      </c>
      <c r="R102" s="37">
        <v>0</v>
      </c>
      <c r="S102" s="37">
        <v>725</v>
      </c>
      <c r="T102" s="37">
        <v>725</v>
      </c>
      <c r="U102" s="37">
        <v>0</v>
      </c>
      <c r="V102" s="37">
        <f t="shared" si="9"/>
        <v>725</v>
      </c>
      <c r="W102" s="37">
        <f t="shared" si="10"/>
        <v>725</v>
      </c>
      <c r="X102" s="37">
        <f t="shared" si="11"/>
        <v>0</v>
      </c>
      <c r="Y102" s="37">
        <f t="shared" si="12"/>
        <v>16275</v>
      </c>
    </row>
    <row r="103" spans="1:25">
      <c r="A103" s="37">
        <v>101</v>
      </c>
      <c r="B103" s="3">
        <v>640</v>
      </c>
      <c r="C103" s="4" t="s">
        <v>104</v>
      </c>
      <c r="D103" s="3">
        <v>3</v>
      </c>
      <c r="E103" s="3">
        <v>0</v>
      </c>
      <c r="F103" s="3">
        <v>1594</v>
      </c>
      <c r="G103" s="3">
        <v>0</v>
      </c>
      <c r="H103" s="3">
        <v>188</v>
      </c>
      <c r="I103" s="3">
        <v>777</v>
      </c>
      <c r="J103" s="3" t="s">
        <v>895</v>
      </c>
      <c r="K103" s="3">
        <v>0</v>
      </c>
      <c r="L103" s="37">
        <f t="shared" si="13"/>
        <v>103975</v>
      </c>
      <c r="M103" s="37">
        <v>0</v>
      </c>
      <c r="N103" s="37">
        <v>0</v>
      </c>
      <c r="O103" s="37">
        <f t="shared" si="7"/>
        <v>0</v>
      </c>
      <c r="P103" s="37">
        <v>0</v>
      </c>
      <c r="Q103" s="37">
        <f t="shared" si="8"/>
        <v>103975</v>
      </c>
      <c r="R103" s="37">
        <v>0</v>
      </c>
      <c r="S103" s="37">
        <v>472875</v>
      </c>
      <c r="T103" s="37">
        <v>10398</v>
      </c>
      <c r="U103" s="37">
        <v>0</v>
      </c>
      <c r="V103" s="37">
        <f t="shared" si="9"/>
        <v>10398</v>
      </c>
      <c r="W103" s="37">
        <f t="shared" si="10"/>
        <v>10398</v>
      </c>
      <c r="X103" s="37">
        <f t="shared" si="11"/>
        <v>0</v>
      </c>
      <c r="Y103" s="37">
        <f t="shared" si="12"/>
        <v>93577</v>
      </c>
    </row>
    <row r="104" spans="1:25">
      <c r="A104" s="37">
        <v>102</v>
      </c>
      <c r="B104" s="3">
        <v>628</v>
      </c>
      <c r="C104" s="4" t="s">
        <v>105</v>
      </c>
      <c r="D104" s="3">
        <v>4</v>
      </c>
      <c r="E104" s="3">
        <v>0</v>
      </c>
      <c r="F104" s="3">
        <v>4399</v>
      </c>
      <c r="G104" s="3">
        <v>0</v>
      </c>
      <c r="H104" s="3">
        <v>578</v>
      </c>
      <c r="I104" s="3">
        <v>1819</v>
      </c>
      <c r="J104" s="3" t="s">
        <v>895</v>
      </c>
      <c r="K104" s="3">
        <v>0</v>
      </c>
      <c r="L104" s="37">
        <f t="shared" si="13"/>
        <v>280075</v>
      </c>
      <c r="M104" s="37">
        <v>0</v>
      </c>
      <c r="N104" s="37">
        <v>0</v>
      </c>
      <c r="O104" s="37">
        <f t="shared" si="7"/>
        <v>0</v>
      </c>
      <c r="P104" s="37">
        <v>0</v>
      </c>
      <c r="Q104" s="37">
        <f t="shared" si="8"/>
        <v>280075</v>
      </c>
      <c r="R104" s="37">
        <v>0</v>
      </c>
      <c r="S104" s="37">
        <v>339625</v>
      </c>
      <c r="T104" s="37">
        <v>28008</v>
      </c>
      <c r="U104" s="37">
        <v>0</v>
      </c>
      <c r="V104" s="37">
        <f t="shared" si="9"/>
        <v>28008</v>
      </c>
      <c r="W104" s="37">
        <f t="shared" si="10"/>
        <v>28008</v>
      </c>
      <c r="X104" s="37">
        <f t="shared" si="11"/>
        <v>0</v>
      </c>
      <c r="Y104" s="37">
        <f t="shared" si="12"/>
        <v>252067</v>
      </c>
    </row>
    <row r="105" spans="1:25">
      <c r="A105" s="37">
        <v>103</v>
      </c>
      <c r="B105" s="3">
        <v>629</v>
      </c>
      <c r="C105" s="4" t="s">
        <v>106</v>
      </c>
      <c r="D105" s="3">
        <v>3</v>
      </c>
      <c r="E105" s="3">
        <v>0</v>
      </c>
      <c r="F105" s="3">
        <v>856</v>
      </c>
      <c r="G105" s="3">
        <v>0</v>
      </c>
      <c r="H105" s="3">
        <v>126</v>
      </c>
      <c r="I105" s="3">
        <v>487</v>
      </c>
      <c r="J105" s="3" t="s">
        <v>895</v>
      </c>
      <c r="K105" s="3">
        <v>0</v>
      </c>
      <c r="L105" s="37">
        <f t="shared" si="13"/>
        <v>58275</v>
      </c>
      <c r="M105" s="37">
        <v>0</v>
      </c>
      <c r="N105" s="37">
        <v>0</v>
      </c>
      <c r="O105" s="37">
        <f t="shared" si="7"/>
        <v>0</v>
      </c>
      <c r="P105" s="37">
        <v>0</v>
      </c>
      <c r="Q105" s="37">
        <f t="shared" si="8"/>
        <v>58275</v>
      </c>
      <c r="R105" s="37">
        <v>0</v>
      </c>
      <c r="S105" s="37">
        <v>23700</v>
      </c>
      <c r="T105" s="37">
        <v>5828</v>
      </c>
      <c r="U105" s="37">
        <v>0</v>
      </c>
      <c r="V105" s="37">
        <f t="shared" si="9"/>
        <v>5828</v>
      </c>
      <c r="W105" s="37">
        <f t="shared" si="10"/>
        <v>5828</v>
      </c>
      <c r="X105" s="37">
        <f t="shared" si="11"/>
        <v>0</v>
      </c>
      <c r="Y105" s="37">
        <f t="shared" si="12"/>
        <v>52447</v>
      </c>
    </row>
    <row r="106" spans="1:25">
      <c r="A106" s="37">
        <v>104</v>
      </c>
      <c r="B106" s="3">
        <v>820</v>
      </c>
      <c r="C106" s="4" t="s">
        <v>107</v>
      </c>
      <c r="D106" s="3">
        <v>17</v>
      </c>
      <c r="E106" s="3">
        <v>0</v>
      </c>
      <c r="F106" s="3">
        <v>59483</v>
      </c>
      <c r="G106" s="3">
        <v>447</v>
      </c>
      <c r="H106" s="3">
        <v>17452</v>
      </c>
      <c r="I106" s="3">
        <v>34064</v>
      </c>
      <c r="J106" s="3" t="s">
        <v>895</v>
      </c>
      <c r="K106" s="3">
        <v>0</v>
      </c>
      <c r="L106" s="37">
        <f t="shared" si="13"/>
        <v>4252619</v>
      </c>
      <c r="M106" s="37">
        <v>337968</v>
      </c>
      <c r="N106" s="37">
        <v>337968</v>
      </c>
      <c r="O106" s="37">
        <f t="shared" si="7"/>
        <v>0</v>
      </c>
      <c r="P106" s="37">
        <v>-1000</v>
      </c>
      <c r="Q106" s="37">
        <f t="shared" si="8"/>
        <v>3913651</v>
      </c>
      <c r="R106" s="37">
        <v>0</v>
      </c>
      <c r="S106" s="37">
        <v>3954450</v>
      </c>
      <c r="T106" s="37">
        <v>425262</v>
      </c>
      <c r="U106" s="37">
        <v>0</v>
      </c>
      <c r="V106" s="37">
        <f t="shared" si="9"/>
        <v>425262</v>
      </c>
      <c r="W106" s="37">
        <f t="shared" si="10"/>
        <v>425262</v>
      </c>
      <c r="X106" s="37">
        <f t="shared" si="11"/>
        <v>0</v>
      </c>
      <c r="Y106" s="37">
        <f t="shared" si="12"/>
        <v>3488389</v>
      </c>
    </row>
    <row r="107" spans="1:25">
      <c r="A107" s="37">
        <v>105</v>
      </c>
      <c r="B107" s="3">
        <v>954</v>
      </c>
      <c r="C107" s="4" t="s">
        <v>900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 t="s">
        <v>895</v>
      </c>
      <c r="K107" s="3">
        <v>0</v>
      </c>
      <c r="L107" s="37">
        <f t="shared" si="13"/>
        <v>0</v>
      </c>
      <c r="M107" s="37">
        <v>3052</v>
      </c>
      <c r="N107" s="37">
        <v>0</v>
      </c>
      <c r="O107" s="82">
        <f t="shared" si="7"/>
        <v>3052</v>
      </c>
      <c r="P107" s="37">
        <v>0</v>
      </c>
      <c r="Q107" s="37">
        <f t="shared" si="8"/>
        <v>0</v>
      </c>
      <c r="R107" s="37">
        <v>1168870</v>
      </c>
      <c r="S107" s="37">
        <v>0</v>
      </c>
      <c r="T107" s="37">
        <v>0</v>
      </c>
      <c r="U107" s="37">
        <v>0</v>
      </c>
      <c r="V107" s="37">
        <f t="shared" si="9"/>
        <v>1168870</v>
      </c>
      <c r="W107" s="37">
        <f t="shared" si="10"/>
        <v>0</v>
      </c>
      <c r="X107" s="37">
        <f t="shared" si="11"/>
        <v>1168870</v>
      </c>
      <c r="Y107" s="37">
        <f t="shared" si="12"/>
        <v>0</v>
      </c>
    </row>
    <row r="108" spans="1:25">
      <c r="A108" s="37">
        <v>106</v>
      </c>
      <c r="B108" s="3">
        <v>814</v>
      </c>
      <c r="C108" s="4" t="s">
        <v>108</v>
      </c>
      <c r="D108" s="3">
        <v>4</v>
      </c>
      <c r="E108" s="3">
        <v>0</v>
      </c>
      <c r="F108" s="3">
        <v>2055</v>
      </c>
      <c r="G108" s="3">
        <v>0</v>
      </c>
      <c r="H108" s="3">
        <v>469</v>
      </c>
      <c r="I108" s="3">
        <v>1531</v>
      </c>
      <c r="J108" s="3" t="s">
        <v>895</v>
      </c>
      <c r="K108" s="3">
        <v>0</v>
      </c>
      <c r="L108" s="37">
        <f t="shared" si="13"/>
        <v>152950</v>
      </c>
      <c r="M108" s="37">
        <v>0</v>
      </c>
      <c r="N108" s="37">
        <v>0</v>
      </c>
      <c r="O108" s="37">
        <f t="shared" si="7"/>
        <v>0</v>
      </c>
      <c r="P108" s="37">
        <v>0</v>
      </c>
      <c r="Q108" s="37">
        <f t="shared" si="8"/>
        <v>152950</v>
      </c>
      <c r="R108" s="37">
        <v>0</v>
      </c>
      <c r="S108" s="37">
        <v>14600</v>
      </c>
      <c r="T108" s="37">
        <v>14600</v>
      </c>
      <c r="U108" s="37">
        <v>0</v>
      </c>
      <c r="V108" s="37">
        <f t="shared" si="9"/>
        <v>14600</v>
      </c>
      <c r="W108" s="37">
        <f t="shared" si="10"/>
        <v>14600</v>
      </c>
      <c r="X108" s="37">
        <f t="shared" si="11"/>
        <v>0</v>
      </c>
      <c r="Y108" s="37">
        <f t="shared" si="12"/>
        <v>138350</v>
      </c>
    </row>
    <row r="109" spans="1:25">
      <c r="A109" s="37">
        <v>107</v>
      </c>
      <c r="B109" s="3">
        <v>143</v>
      </c>
      <c r="C109" s="4" t="s">
        <v>109</v>
      </c>
      <c r="D109" s="3">
        <v>14</v>
      </c>
      <c r="E109" s="3">
        <v>0</v>
      </c>
      <c r="F109" s="3">
        <v>22524</v>
      </c>
      <c r="G109" s="3">
        <v>0</v>
      </c>
      <c r="H109" s="3">
        <v>1524</v>
      </c>
      <c r="I109" s="3">
        <v>11902</v>
      </c>
      <c r="J109" s="3" t="s">
        <v>895</v>
      </c>
      <c r="K109" s="3">
        <v>0</v>
      </c>
      <c r="L109" s="37">
        <f t="shared" si="13"/>
        <v>1462550</v>
      </c>
      <c r="M109" s="37">
        <v>0</v>
      </c>
      <c r="N109" s="37">
        <v>0</v>
      </c>
      <c r="O109" s="37">
        <f t="shared" si="7"/>
        <v>0</v>
      </c>
      <c r="P109" s="37">
        <v>0</v>
      </c>
      <c r="Q109" s="37">
        <f t="shared" si="8"/>
        <v>1462550</v>
      </c>
      <c r="R109" s="37">
        <v>0</v>
      </c>
      <c r="S109" s="37">
        <v>232800</v>
      </c>
      <c r="T109" s="37">
        <v>146255</v>
      </c>
      <c r="U109" s="37">
        <v>0</v>
      </c>
      <c r="V109" s="37">
        <f t="shared" si="9"/>
        <v>146255</v>
      </c>
      <c r="W109" s="37">
        <f t="shared" si="10"/>
        <v>146255</v>
      </c>
      <c r="X109" s="37">
        <f t="shared" si="11"/>
        <v>0</v>
      </c>
      <c r="Y109" s="37">
        <f t="shared" si="12"/>
        <v>1316295</v>
      </c>
    </row>
    <row r="110" spans="1:25">
      <c r="A110" s="37">
        <v>108</v>
      </c>
      <c r="B110" s="3">
        <v>652</v>
      </c>
      <c r="C110" s="4" t="s">
        <v>110</v>
      </c>
      <c r="D110" s="3">
        <v>1</v>
      </c>
      <c r="E110" s="3">
        <v>0</v>
      </c>
      <c r="F110" s="3">
        <v>9309</v>
      </c>
      <c r="G110" s="3">
        <v>0</v>
      </c>
      <c r="H110" s="3">
        <v>609</v>
      </c>
      <c r="I110" s="3">
        <v>1543</v>
      </c>
      <c r="J110" s="3" t="s">
        <v>895</v>
      </c>
      <c r="K110" s="3">
        <v>0</v>
      </c>
      <c r="L110" s="37">
        <f t="shared" si="13"/>
        <v>519300</v>
      </c>
      <c r="M110" s="37">
        <v>0</v>
      </c>
      <c r="N110" s="37">
        <v>0</v>
      </c>
      <c r="O110" s="37">
        <f t="shared" si="7"/>
        <v>0</v>
      </c>
      <c r="P110" s="37">
        <v>0</v>
      </c>
      <c r="Q110" s="37">
        <f t="shared" si="8"/>
        <v>519300</v>
      </c>
      <c r="R110" s="37">
        <v>0</v>
      </c>
      <c r="S110" s="37">
        <v>1021900</v>
      </c>
      <c r="T110" s="37">
        <v>51930</v>
      </c>
      <c r="U110" s="37">
        <v>0</v>
      </c>
      <c r="V110" s="37">
        <f t="shared" si="9"/>
        <v>51930</v>
      </c>
      <c r="W110" s="37">
        <f t="shared" si="10"/>
        <v>51930</v>
      </c>
      <c r="X110" s="37">
        <f t="shared" si="11"/>
        <v>0</v>
      </c>
      <c r="Y110" s="37">
        <f t="shared" si="12"/>
        <v>467370</v>
      </c>
    </row>
    <row r="111" spans="1:25">
      <c r="A111" s="37">
        <v>109</v>
      </c>
      <c r="B111" s="3">
        <v>660</v>
      </c>
      <c r="C111" s="4" t="s">
        <v>111</v>
      </c>
      <c r="D111" s="3">
        <v>6</v>
      </c>
      <c r="E111" s="3">
        <v>0</v>
      </c>
      <c r="F111" s="3">
        <v>2417</v>
      </c>
      <c r="G111" s="3">
        <v>0</v>
      </c>
      <c r="H111" s="3">
        <v>348</v>
      </c>
      <c r="I111" s="3">
        <v>1209</v>
      </c>
      <c r="J111" s="3" t="s">
        <v>894</v>
      </c>
      <c r="K111" s="3">
        <v>0</v>
      </c>
      <c r="L111" s="37">
        <f>(D111*50-E111*23)+(F111*100-G111*73)+(H111*100+I111*100)+K111</f>
        <v>397700</v>
      </c>
      <c r="M111" s="37">
        <v>0</v>
      </c>
      <c r="N111" s="37">
        <v>0</v>
      </c>
      <c r="O111" s="37">
        <f t="shared" si="7"/>
        <v>0</v>
      </c>
      <c r="P111" s="37">
        <v>0</v>
      </c>
      <c r="Q111" s="37">
        <f t="shared" si="8"/>
        <v>397700</v>
      </c>
      <c r="R111" s="37">
        <v>1619154</v>
      </c>
      <c r="S111" s="37">
        <v>210200</v>
      </c>
      <c r="T111" s="37">
        <v>39770</v>
      </c>
      <c r="U111" s="37">
        <v>0</v>
      </c>
      <c r="V111" s="37">
        <f t="shared" si="9"/>
        <v>1658924</v>
      </c>
      <c r="W111" s="37">
        <f t="shared" si="10"/>
        <v>397700</v>
      </c>
      <c r="X111" s="37">
        <f t="shared" si="11"/>
        <v>1261224</v>
      </c>
      <c r="Y111" s="37">
        <f t="shared" si="12"/>
        <v>0</v>
      </c>
    </row>
    <row r="112" spans="1:25">
      <c r="A112" s="37">
        <v>110</v>
      </c>
      <c r="B112" s="3">
        <v>653</v>
      </c>
      <c r="C112" s="4" t="s">
        <v>112</v>
      </c>
      <c r="D112" s="3">
        <v>20</v>
      </c>
      <c r="E112" s="3">
        <v>0</v>
      </c>
      <c r="F112" s="3">
        <v>38174</v>
      </c>
      <c r="G112" s="3">
        <v>0</v>
      </c>
      <c r="H112" s="3">
        <v>2927</v>
      </c>
      <c r="I112" s="3">
        <v>7301</v>
      </c>
      <c r="J112" s="3" t="s">
        <v>895</v>
      </c>
      <c r="K112" s="3">
        <v>0</v>
      </c>
      <c r="L112" s="37">
        <f t="shared" si="13"/>
        <v>2165400</v>
      </c>
      <c r="M112" s="37">
        <v>0</v>
      </c>
      <c r="N112" s="37">
        <v>0</v>
      </c>
      <c r="O112" s="37">
        <f t="shared" si="7"/>
        <v>0</v>
      </c>
      <c r="P112" s="37">
        <v>0</v>
      </c>
      <c r="Q112" s="37">
        <f t="shared" si="8"/>
        <v>2165400</v>
      </c>
      <c r="R112" s="37">
        <v>0</v>
      </c>
      <c r="S112" s="37">
        <v>3637475</v>
      </c>
      <c r="T112" s="37">
        <v>216540</v>
      </c>
      <c r="U112" s="37">
        <v>0</v>
      </c>
      <c r="V112" s="37">
        <f t="shared" si="9"/>
        <v>216540</v>
      </c>
      <c r="W112" s="37">
        <f t="shared" si="10"/>
        <v>216540</v>
      </c>
      <c r="X112" s="37">
        <f t="shared" si="11"/>
        <v>0</v>
      </c>
      <c r="Y112" s="37">
        <f t="shared" si="12"/>
        <v>1948860</v>
      </c>
    </row>
    <row r="113" spans="1:25">
      <c r="A113" s="37">
        <v>111</v>
      </c>
      <c r="B113" s="3">
        <v>642</v>
      </c>
      <c r="C113" s="4" t="s">
        <v>113</v>
      </c>
      <c r="D113" s="3">
        <v>0</v>
      </c>
      <c r="E113" s="3">
        <v>0</v>
      </c>
      <c r="F113" s="3">
        <v>381</v>
      </c>
      <c r="G113" s="3">
        <v>0</v>
      </c>
      <c r="H113" s="3">
        <v>32</v>
      </c>
      <c r="I113" s="3">
        <v>179</v>
      </c>
      <c r="J113" s="3" t="s">
        <v>894</v>
      </c>
      <c r="K113" s="3">
        <v>0</v>
      </c>
      <c r="L113" s="37">
        <f>(D113*50-E113*23)+(F113*100-G113*73)+(H113*100+I113*100)+K113</f>
        <v>59200</v>
      </c>
      <c r="M113" s="37">
        <v>0</v>
      </c>
      <c r="N113" s="37">
        <v>0</v>
      </c>
      <c r="O113" s="37">
        <f t="shared" si="7"/>
        <v>0</v>
      </c>
      <c r="P113" s="37">
        <v>0</v>
      </c>
      <c r="Q113" s="37">
        <f t="shared" si="8"/>
        <v>59200</v>
      </c>
      <c r="R113" s="37">
        <v>0</v>
      </c>
      <c r="S113" s="37">
        <v>128425</v>
      </c>
      <c r="T113" s="37">
        <v>5920</v>
      </c>
      <c r="U113" s="37">
        <v>0</v>
      </c>
      <c r="V113" s="37">
        <f t="shared" si="9"/>
        <v>5920</v>
      </c>
      <c r="W113" s="37">
        <f t="shared" si="10"/>
        <v>5920</v>
      </c>
      <c r="X113" s="37">
        <f t="shared" si="11"/>
        <v>0</v>
      </c>
      <c r="Y113" s="37">
        <f t="shared" si="12"/>
        <v>53280</v>
      </c>
    </row>
    <row r="114" spans="1:25">
      <c r="A114" s="37">
        <v>112</v>
      </c>
      <c r="B114" s="3">
        <v>116</v>
      </c>
      <c r="C114" s="4" t="s">
        <v>114</v>
      </c>
      <c r="D114" s="3">
        <v>0</v>
      </c>
      <c r="E114" s="3">
        <v>0</v>
      </c>
      <c r="F114" s="3">
        <v>1344</v>
      </c>
      <c r="G114" s="3">
        <v>0</v>
      </c>
      <c r="H114" s="3">
        <v>503</v>
      </c>
      <c r="I114" s="3">
        <v>863</v>
      </c>
      <c r="J114" s="3" t="s">
        <v>895</v>
      </c>
      <c r="K114" s="3">
        <v>0</v>
      </c>
      <c r="L114" s="37">
        <f t="shared" si="13"/>
        <v>101350</v>
      </c>
      <c r="M114" s="37">
        <v>0</v>
      </c>
      <c r="N114" s="37">
        <v>0</v>
      </c>
      <c r="O114" s="37">
        <f t="shared" si="7"/>
        <v>0</v>
      </c>
      <c r="P114" s="37">
        <v>0</v>
      </c>
      <c r="Q114" s="37">
        <f t="shared" si="8"/>
        <v>101350</v>
      </c>
      <c r="R114" s="37">
        <v>0</v>
      </c>
      <c r="S114" s="37">
        <v>40650</v>
      </c>
      <c r="T114" s="37">
        <v>10135</v>
      </c>
      <c r="U114" s="37">
        <v>0</v>
      </c>
      <c r="V114" s="37">
        <f t="shared" si="9"/>
        <v>10135</v>
      </c>
      <c r="W114" s="37">
        <f t="shared" si="10"/>
        <v>10135</v>
      </c>
      <c r="X114" s="37">
        <f t="shared" si="11"/>
        <v>0</v>
      </c>
      <c r="Y114" s="37">
        <f t="shared" si="12"/>
        <v>91215</v>
      </c>
    </row>
    <row r="115" spans="1:25">
      <c r="A115" s="37">
        <v>113</v>
      </c>
      <c r="B115" s="3">
        <v>172</v>
      </c>
      <c r="C115" s="4" t="s">
        <v>115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 t="s">
        <v>895</v>
      </c>
      <c r="K115" s="3">
        <v>0</v>
      </c>
      <c r="L115" s="37">
        <f t="shared" si="13"/>
        <v>0</v>
      </c>
      <c r="M115" s="37">
        <v>0</v>
      </c>
      <c r="N115" s="37">
        <v>0</v>
      </c>
      <c r="O115" s="37">
        <f t="shared" si="7"/>
        <v>0</v>
      </c>
      <c r="P115" s="37">
        <v>0</v>
      </c>
      <c r="Q115" s="37">
        <f t="shared" si="8"/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f t="shared" si="9"/>
        <v>0</v>
      </c>
      <c r="W115" s="37">
        <f t="shared" si="10"/>
        <v>0</v>
      </c>
      <c r="X115" s="37">
        <f t="shared" si="11"/>
        <v>0</v>
      </c>
      <c r="Y115" s="37">
        <f t="shared" si="12"/>
        <v>0</v>
      </c>
    </row>
    <row r="116" spans="1:25">
      <c r="A116" s="37">
        <v>114</v>
      </c>
      <c r="B116" s="3">
        <v>169</v>
      </c>
      <c r="C116" s="4" t="s">
        <v>116</v>
      </c>
      <c r="D116" s="3">
        <v>45</v>
      </c>
      <c r="E116" s="3">
        <v>0</v>
      </c>
      <c r="F116" s="3">
        <v>57749</v>
      </c>
      <c r="G116" s="3">
        <v>0</v>
      </c>
      <c r="H116" s="3">
        <v>3639</v>
      </c>
      <c r="I116" s="3">
        <v>8103</v>
      </c>
      <c r="J116" s="3" t="s">
        <v>895</v>
      </c>
      <c r="K116" s="3">
        <v>0</v>
      </c>
      <c r="L116" s="37">
        <f t="shared" si="13"/>
        <v>3183250</v>
      </c>
      <c r="M116" s="37">
        <v>0</v>
      </c>
      <c r="N116" s="37">
        <v>0</v>
      </c>
      <c r="O116" s="37">
        <f t="shared" si="7"/>
        <v>0</v>
      </c>
      <c r="P116" s="37">
        <v>0</v>
      </c>
      <c r="Q116" s="37">
        <f t="shared" si="8"/>
        <v>3183250</v>
      </c>
      <c r="R116" s="37">
        <v>0</v>
      </c>
      <c r="S116" s="37">
        <v>1189325</v>
      </c>
      <c r="T116" s="37">
        <v>318325</v>
      </c>
      <c r="U116" s="37">
        <v>0</v>
      </c>
      <c r="V116" s="37">
        <f t="shared" si="9"/>
        <v>318325</v>
      </c>
      <c r="W116" s="37">
        <f t="shared" si="10"/>
        <v>318325</v>
      </c>
      <c r="X116" s="37">
        <f t="shared" si="11"/>
        <v>0</v>
      </c>
      <c r="Y116" s="37">
        <f t="shared" si="12"/>
        <v>2864925</v>
      </c>
    </row>
    <row r="117" spans="1:25">
      <c r="A117" s="37">
        <v>115</v>
      </c>
      <c r="B117" s="3">
        <v>871</v>
      </c>
      <c r="C117" s="4" t="s">
        <v>117</v>
      </c>
      <c r="D117" s="3">
        <v>7</v>
      </c>
      <c r="E117" s="3">
        <v>0</v>
      </c>
      <c r="F117" s="3">
        <v>11620</v>
      </c>
      <c r="G117" s="3">
        <v>0</v>
      </c>
      <c r="H117" s="3">
        <v>144</v>
      </c>
      <c r="I117" s="3">
        <v>835</v>
      </c>
      <c r="J117" s="3" t="s">
        <v>895</v>
      </c>
      <c r="K117" s="3">
        <v>0</v>
      </c>
      <c r="L117" s="37">
        <f t="shared" si="13"/>
        <v>605825</v>
      </c>
      <c r="M117" s="37">
        <v>0</v>
      </c>
      <c r="N117" s="37">
        <v>0</v>
      </c>
      <c r="O117" s="37">
        <f t="shared" si="7"/>
        <v>0</v>
      </c>
      <c r="P117" s="37">
        <v>0</v>
      </c>
      <c r="Q117" s="37">
        <f t="shared" si="8"/>
        <v>605825</v>
      </c>
      <c r="R117" s="37">
        <v>0</v>
      </c>
      <c r="S117" s="37">
        <v>377450</v>
      </c>
      <c r="T117" s="37">
        <v>60583</v>
      </c>
      <c r="U117" s="37">
        <v>0</v>
      </c>
      <c r="V117" s="37">
        <f t="shared" si="9"/>
        <v>60583</v>
      </c>
      <c r="W117" s="37">
        <f t="shared" si="10"/>
        <v>60583</v>
      </c>
      <c r="X117" s="37">
        <f t="shared" si="11"/>
        <v>0</v>
      </c>
      <c r="Y117" s="37">
        <f t="shared" si="12"/>
        <v>545242</v>
      </c>
    </row>
    <row r="118" spans="1:25">
      <c r="A118" s="37">
        <v>116</v>
      </c>
      <c r="B118" s="3">
        <v>873</v>
      </c>
      <c r="C118" s="4" t="s">
        <v>118</v>
      </c>
      <c r="D118" s="3">
        <v>0</v>
      </c>
      <c r="E118" s="3">
        <v>0</v>
      </c>
      <c r="F118" s="3">
        <v>90</v>
      </c>
      <c r="G118" s="3">
        <v>0</v>
      </c>
      <c r="H118" s="3">
        <v>20</v>
      </c>
      <c r="I118" s="3">
        <v>32</v>
      </c>
      <c r="J118" s="3" t="s">
        <v>894</v>
      </c>
      <c r="K118" s="3">
        <v>0</v>
      </c>
      <c r="L118" s="37">
        <f>(D118*50-E118*23)+(F118*100-G118*73)+(H118*100+I118*100)+K118</f>
        <v>14200</v>
      </c>
      <c r="M118" s="37">
        <v>0</v>
      </c>
      <c r="N118" s="37">
        <v>0</v>
      </c>
      <c r="O118" s="37">
        <f t="shared" si="7"/>
        <v>0</v>
      </c>
      <c r="P118" s="37">
        <v>0</v>
      </c>
      <c r="Q118" s="37">
        <f t="shared" si="8"/>
        <v>14200</v>
      </c>
      <c r="R118" s="37">
        <v>0</v>
      </c>
      <c r="S118" s="37">
        <v>10975</v>
      </c>
      <c r="T118" s="37">
        <v>1420</v>
      </c>
      <c r="U118" s="37">
        <v>0</v>
      </c>
      <c r="V118" s="37">
        <f t="shared" si="9"/>
        <v>1420</v>
      </c>
      <c r="W118" s="37">
        <f t="shared" si="10"/>
        <v>1420</v>
      </c>
      <c r="X118" s="37">
        <f t="shared" si="11"/>
        <v>0</v>
      </c>
      <c r="Y118" s="37">
        <f t="shared" si="12"/>
        <v>12780</v>
      </c>
    </row>
    <row r="119" spans="1:25">
      <c r="A119" s="37">
        <v>117</v>
      </c>
      <c r="B119" s="3">
        <v>141</v>
      </c>
      <c r="C119" s="4" t="s">
        <v>119</v>
      </c>
      <c r="D119" s="3">
        <v>0</v>
      </c>
      <c r="E119" s="3">
        <v>0</v>
      </c>
      <c r="F119" s="3">
        <v>1</v>
      </c>
      <c r="G119" s="3">
        <v>0</v>
      </c>
      <c r="H119" s="3">
        <v>0</v>
      </c>
      <c r="I119" s="3">
        <v>0</v>
      </c>
      <c r="J119" s="3" t="s">
        <v>895</v>
      </c>
      <c r="K119" s="3">
        <v>0</v>
      </c>
      <c r="L119" s="37">
        <f t="shared" si="13"/>
        <v>50</v>
      </c>
      <c r="M119" s="37">
        <v>0</v>
      </c>
      <c r="N119" s="37">
        <v>0</v>
      </c>
      <c r="O119" s="37">
        <f t="shared" si="7"/>
        <v>0</v>
      </c>
      <c r="P119" s="37">
        <v>0</v>
      </c>
      <c r="Q119" s="37">
        <f t="shared" si="8"/>
        <v>50</v>
      </c>
      <c r="R119" s="37">
        <v>0</v>
      </c>
      <c r="S119" s="37">
        <v>0</v>
      </c>
      <c r="T119" s="37">
        <v>0</v>
      </c>
      <c r="U119" s="37">
        <v>0</v>
      </c>
      <c r="V119" s="37">
        <f t="shared" si="9"/>
        <v>0</v>
      </c>
      <c r="W119" s="37">
        <f t="shared" si="10"/>
        <v>0</v>
      </c>
      <c r="X119" s="37">
        <f t="shared" si="11"/>
        <v>0</v>
      </c>
      <c r="Y119" s="37">
        <f t="shared" si="12"/>
        <v>50</v>
      </c>
    </row>
    <row r="120" spans="1:25">
      <c r="A120" s="37">
        <v>118</v>
      </c>
      <c r="B120" s="3">
        <v>830</v>
      </c>
      <c r="C120" s="4" t="s">
        <v>120</v>
      </c>
      <c r="D120" s="3">
        <v>4</v>
      </c>
      <c r="E120" s="3">
        <v>4</v>
      </c>
      <c r="F120" s="3">
        <v>1070</v>
      </c>
      <c r="G120" s="3">
        <v>1070</v>
      </c>
      <c r="H120" s="3">
        <v>0</v>
      </c>
      <c r="I120" s="3">
        <v>0</v>
      </c>
      <c r="J120" s="3" t="s">
        <v>895</v>
      </c>
      <c r="K120" s="3">
        <v>0</v>
      </c>
      <c r="L120" s="37">
        <f t="shared" si="13"/>
        <v>28998</v>
      </c>
      <c r="M120" s="37">
        <v>0</v>
      </c>
      <c r="N120" s="37">
        <v>0</v>
      </c>
      <c r="O120" s="37">
        <f t="shared" si="7"/>
        <v>0</v>
      </c>
      <c r="P120" s="37">
        <v>0</v>
      </c>
      <c r="Q120" s="37">
        <f t="shared" si="8"/>
        <v>28998</v>
      </c>
      <c r="R120" s="37">
        <v>0</v>
      </c>
      <c r="S120" s="37">
        <v>925</v>
      </c>
      <c r="T120" s="37">
        <v>925</v>
      </c>
      <c r="U120" s="37">
        <v>0</v>
      </c>
      <c r="V120" s="37">
        <f t="shared" si="9"/>
        <v>925</v>
      </c>
      <c r="W120" s="37">
        <f t="shared" si="10"/>
        <v>925</v>
      </c>
      <c r="X120" s="37">
        <f t="shared" si="11"/>
        <v>0</v>
      </c>
      <c r="Y120" s="37">
        <f t="shared" si="12"/>
        <v>28073</v>
      </c>
    </row>
    <row r="121" spans="1:25">
      <c r="A121" s="37">
        <v>119</v>
      </c>
      <c r="B121" s="3">
        <v>928</v>
      </c>
      <c r="C121" s="4" t="s">
        <v>901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 t="s">
        <v>895</v>
      </c>
      <c r="K121" s="3">
        <v>0</v>
      </c>
      <c r="L121" s="37">
        <f t="shared" si="13"/>
        <v>0</v>
      </c>
      <c r="M121" s="37">
        <v>13476</v>
      </c>
      <c r="N121" s="37">
        <v>0</v>
      </c>
      <c r="O121" s="82">
        <f t="shared" si="7"/>
        <v>13476</v>
      </c>
      <c r="P121" s="37">
        <v>0</v>
      </c>
      <c r="Q121" s="37">
        <f t="shared" si="8"/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f t="shared" si="9"/>
        <v>0</v>
      </c>
      <c r="W121" s="37">
        <f t="shared" si="10"/>
        <v>0</v>
      </c>
      <c r="X121" s="37">
        <f t="shared" si="11"/>
        <v>0</v>
      </c>
      <c r="Y121" s="37">
        <f t="shared" si="12"/>
        <v>0</v>
      </c>
    </row>
    <row r="122" spans="1:25">
      <c r="A122" s="37">
        <v>120</v>
      </c>
      <c r="B122" s="3">
        <v>643</v>
      </c>
      <c r="C122" s="4" t="s">
        <v>121</v>
      </c>
      <c r="D122" s="3">
        <v>2</v>
      </c>
      <c r="E122" s="3">
        <v>0</v>
      </c>
      <c r="F122" s="3">
        <v>1703</v>
      </c>
      <c r="G122" s="3">
        <v>0</v>
      </c>
      <c r="H122" s="3">
        <v>171</v>
      </c>
      <c r="I122" s="3">
        <v>857</v>
      </c>
      <c r="J122" s="3" t="s">
        <v>895</v>
      </c>
      <c r="K122" s="3">
        <v>0</v>
      </c>
      <c r="L122" s="37">
        <f t="shared" si="13"/>
        <v>110950</v>
      </c>
      <c r="M122" s="37">
        <v>0</v>
      </c>
      <c r="N122" s="37">
        <v>0</v>
      </c>
      <c r="O122" s="37">
        <f t="shared" si="7"/>
        <v>0</v>
      </c>
      <c r="P122" s="37">
        <v>0</v>
      </c>
      <c r="Q122" s="37">
        <f t="shared" si="8"/>
        <v>110950</v>
      </c>
      <c r="R122" s="37">
        <v>0</v>
      </c>
      <c r="S122" s="37">
        <v>78425</v>
      </c>
      <c r="T122" s="37">
        <v>11095</v>
      </c>
      <c r="U122" s="37">
        <v>0</v>
      </c>
      <c r="V122" s="37">
        <f t="shared" si="9"/>
        <v>11095</v>
      </c>
      <c r="W122" s="37">
        <f t="shared" si="10"/>
        <v>11095</v>
      </c>
      <c r="X122" s="37">
        <f t="shared" si="11"/>
        <v>0</v>
      </c>
      <c r="Y122" s="37">
        <f t="shared" si="12"/>
        <v>99855</v>
      </c>
    </row>
    <row r="123" spans="1:25">
      <c r="A123" s="37">
        <v>121</v>
      </c>
      <c r="B123" s="3">
        <v>213</v>
      </c>
      <c r="C123" s="4" t="s">
        <v>122</v>
      </c>
      <c r="D123" s="3">
        <v>0</v>
      </c>
      <c r="E123" s="3">
        <v>0</v>
      </c>
      <c r="F123" s="3">
        <v>1545</v>
      </c>
      <c r="G123" s="3">
        <v>0</v>
      </c>
      <c r="H123" s="3">
        <v>49</v>
      </c>
      <c r="I123" s="3">
        <v>479</v>
      </c>
      <c r="J123" s="3" t="s">
        <v>895</v>
      </c>
      <c r="K123" s="3">
        <v>0</v>
      </c>
      <c r="L123" s="37">
        <f t="shared" si="13"/>
        <v>90450</v>
      </c>
      <c r="M123" s="37">
        <v>0</v>
      </c>
      <c r="N123" s="37">
        <v>0</v>
      </c>
      <c r="O123" s="37">
        <f t="shared" si="7"/>
        <v>0</v>
      </c>
      <c r="P123" s="37">
        <v>0</v>
      </c>
      <c r="Q123" s="37">
        <f t="shared" si="8"/>
        <v>90450</v>
      </c>
      <c r="R123" s="37">
        <v>0</v>
      </c>
      <c r="S123" s="37">
        <v>42275</v>
      </c>
      <c r="T123" s="37">
        <v>9045</v>
      </c>
      <c r="U123" s="37">
        <v>0</v>
      </c>
      <c r="V123" s="37">
        <f t="shared" si="9"/>
        <v>9045</v>
      </c>
      <c r="W123" s="37">
        <f t="shared" si="10"/>
        <v>9045</v>
      </c>
      <c r="X123" s="37">
        <f t="shared" si="11"/>
        <v>0</v>
      </c>
      <c r="Y123" s="37">
        <f t="shared" si="12"/>
        <v>81405</v>
      </c>
    </row>
    <row r="124" spans="1:25">
      <c r="A124" s="37">
        <v>122</v>
      </c>
      <c r="B124" s="3">
        <v>654</v>
      </c>
      <c r="C124" s="4" t="s">
        <v>123</v>
      </c>
      <c r="D124" s="3">
        <v>86</v>
      </c>
      <c r="E124" s="3">
        <v>0</v>
      </c>
      <c r="F124" s="3">
        <v>74441</v>
      </c>
      <c r="G124" s="3">
        <v>0</v>
      </c>
      <c r="H124" s="3">
        <v>9828</v>
      </c>
      <c r="I124" s="3">
        <v>30594</v>
      </c>
      <c r="J124" s="3" t="s">
        <v>895</v>
      </c>
      <c r="K124" s="3">
        <v>0</v>
      </c>
      <c r="L124" s="37">
        <f t="shared" si="13"/>
        <v>4736900</v>
      </c>
      <c r="M124" s="37">
        <v>0</v>
      </c>
      <c r="N124" s="37">
        <v>0</v>
      </c>
      <c r="O124" s="37">
        <f t="shared" si="7"/>
        <v>0</v>
      </c>
      <c r="P124" s="37">
        <v>0</v>
      </c>
      <c r="Q124" s="37">
        <f t="shared" si="8"/>
        <v>4736900</v>
      </c>
      <c r="R124" s="37">
        <v>0</v>
      </c>
      <c r="S124" s="37">
        <v>3927575</v>
      </c>
      <c r="T124" s="37">
        <v>473690</v>
      </c>
      <c r="U124" s="37">
        <v>0</v>
      </c>
      <c r="V124" s="37">
        <f t="shared" si="9"/>
        <v>473690</v>
      </c>
      <c r="W124" s="37">
        <f t="shared" si="10"/>
        <v>473690</v>
      </c>
      <c r="X124" s="37">
        <f t="shared" si="11"/>
        <v>0</v>
      </c>
      <c r="Y124" s="37">
        <f t="shared" si="12"/>
        <v>4263210</v>
      </c>
    </row>
    <row r="125" spans="1:25">
      <c r="A125" s="37">
        <v>123</v>
      </c>
      <c r="B125" s="3">
        <v>985</v>
      </c>
      <c r="C125" s="4" t="s">
        <v>124</v>
      </c>
      <c r="D125" s="3">
        <v>5</v>
      </c>
      <c r="E125" s="3">
        <v>2</v>
      </c>
      <c r="F125" s="3">
        <v>24459</v>
      </c>
      <c r="G125" s="3">
        <v>15280</v>
      </c>
      <c r="H125" s="3">
        <v>10</v>
      </c>
      <c r="I125" s="3">
        <v>192</v>
      </c>
      <c r="J125" s="3" t="s">
        <v>895</v>
      </c>
      <c r="K125" s="3">
        <v>0</v>
      </c>
      <c r="L125" s="37">
        <f t="shared" si="13"/>
        <v>876764</v>
      </c>
      <c r="M125" s="37">
        <v>0</v>
      </c>
      <c r="N125" s="37">
        <v>0</v>
      </c>
      <c r="O125" s="37">
        <f t="shared" si="7"/>
        <v>0</v>
      </c>
      <c r="P125" s="37">
        <v>0</v>
      </c>
      <c r="Q125" s="37">
        <f t="shared" si="8"/>
        <v>876764</v>
      </c>
      <c r="R125" s="37">
        <v>0</v>
      </c>
      <c r="S125" s="37">
        <v>409575</v>
      </c>
      <c r="T125" s="37">
        <v>87676</v>
      </c>
      <c r="U125" s="37">
        <v>0</v>
      </c>
      <c r="V125" s="37">
        <f t="shared" si="9"/>
        <v>87676</v>
      </c>
      <c r="W125" s="37">
        <f t="shared" si="10"/>
        <v>87676</v>
      </c>
      <c r="X125" s="37">
        <f t="shared" si="11"/>
        <v>0</v>
      </c>
      <c r="Y125" s="37">
        <f t="shared" si="12"/>
        <v>789088</v>
      </c>
    </row>
    <row r="126" spans="1:25">
      <c r="A126" s="37">
        <v>124</v>
      </c>
      <c r="B126" s="3">
        <v>984</v>
      </c>
      <c r="C126" s="4" t="s">
        <v>125</v>
      </c>
      <c r="D126" s="3">
        <v>5</v>
      </c>
      <c r="E126" s="3">
        <v>0</v>
      </c>
      <c r="F126" s="3">
        <v>3793</v>
      </c>
      <c r="G126" s="3">
        <v>0</v>
      </c>
      <c r="H126" s="3">
        <v>15</v>
      </c>
      <c r="I126" s="3">
        <v>137</v>
      </c>
      <c r="J126" s="3" t="s">
        <v>894</v>
      </c>
      <c r="K126" s="3">
        <v>0</v>
      </c>
      <c r="L126" s="37">
        <f>(D126*50-E126*23)+(F126*100-G126*73)+(H126*100+I126*100)+K126</f>
        <v>394750</v>
      </c>
      <c r="M126" s="37">
        <v>0</v>
      </c>
      <c r="N126" s="37">
        <v>0</v>
      </c>
      <c r="O126" s="37">
        <f t="shared" si="7"/>
        <v>0</v>
      </c>
      <c r="P126" s="37">
        <v>0</v>
      </c>
      <c r="Q126" s="37">
        <f t="shared" si="8"/>
        <v>394750</v>
      </c>
      <c r="R126" s="37">
        <v>0</v>
      </c>
      <c r="S126" s="37">
        <v>61550</v>
      </c>
      <c r="T126" s="37">
        <v>39475</v>
      </c>
      <c r="U126" s="37">
        <v>0</v>
      </c>
      <c r="V126" s="37">
        <f t="shared" si="9"/>
        <v>39475</v>
      </c>
      <c r="W126" s="37">
        <f t="shared" si="10"/>
        <v>39475</v>
      </c>
      <c r="X126" s="37">
        <f t="shared" si="11"/>
        <v>0</v>
      </c>
      <c r="Y126" s="37">
        <f t="shared" si="12"/>
        <v>355275</v>
      </c>
    </row>
    <row r="127" spans="1:25">
      <c r="A127" s="37">
        <v>125</v>
      </c>
      <c r="B127" s="3">
        <v>658</v>
      </c>
      <c r="C127" s="4" t="s">
        <v>126</v>
      </c>
      <c r="D127" s="3">
        <v>17</v>
      </c>
      <c r="E127" s="3">
        <v>0</v>
      </c>
      <c r="F127" s="3">
        <v>32409</v>
      </c>
      <c r="G127" s="3">
        <v>0</v>
      </c>
      <c r="H127" s="3">
        <v>4227</v>
      </c>
      <c r="I127" s="3">
        <v>12892</v>
      </c>
      <c r="J127" s="3" t="s">
        <v>895</v>
      </c>
      <c r="K127" s="3">
        <v>0</v>
      </c>
      <c r="L127" s="37">
        <f t="shared" si="13"/>
        <v>2049275</v>
      </c>
      <c r="M127" s="37">
        <v>0</v>
      </c>
      <c r="N127" s="37">
        <v>0</v>
      </c>
      <c r="O127" s="37">
        <f t="shared" si="7"/>
        <v>0</v>
      </c>
      <c r="P127" s="37">
        <v>0</v>
      </c>
      <c r="Q127" s="37">
        <f t="shared" si="8"/>
        <v>2049275</v>
      </c>
      <c r="R127" s="37">
        <v>0</v>
      </c>
      <c r="S127" s="37">
        <v>5445975</v>
      </c>
      <c r="T127" s="37">
        <v>204928</v>
      </c>
      <c r="U127" s="37">
        <v>0</v>
      </c>
      <c r="V127" s="37">
        <f t="shared" si="9"/>
        <v>204928</v>
      </c>
      <c r="W127" s="37">
        <f t="shared" si="10"/>
        <v>204928</v>
      </c>
      <c r="X127" s="37">
        <f t="shared" si="11"/>
        <v>0</v>
      </c>
      <c r="Y127" s="37">
        <f t="shared" si="12"/>
        <v>1844347</v>
      </c>
    </row>
    <row r="128" spans="1:25">
      <c r="A128" s="37">
        <v>126</v>
      </c>
      <c r="B128" s="3">
        <v>208</v>
      </c>
      <c r="C128" s="4" t="s">
        <v>127</v>
      </c>
      <c r="D128" s="3">
        <v>36</v>
      </c>
      <c r="E128" s="3">
        <v>0</v>
      </c>
      <c r="F128" s="3">
        <v>35130</v>
      </c>
      <c r="G128" s="3">
        <v>0</v>
      </c>
      <c r="H128" s="3">
        <v>2491</v>
      </c>
      <c r="I128" s="3">
        <v>21974</v>
      </c>
      <c r="J128" s="3" t="s">
        <v>894</v>
      </c>
      <c r="K128" s="3">
        <v>0</v>
      </c>
      <c r="L128" s="37">
        <f>(D128*50-E128*23)+(F128*100-G128*73)+(H128*100+I128*100)+K128</f>
        <v>5961300</v>
      </c>
      <c r="M128" s="37">
        <v>0</v>
      </c>
      <c r="N128" s="37">
        <v>0</v>
      </c>
      <c r="O128" s="37">
        <f t="shared" si="7"/>
        <v>0</v>
      </c>
      <c r="P128" s="37">
        <v>0</v>
      </c>
      <c r="Q128" s="37">
        <f t="shared" si="8"/>
        <v>5961300</v>
      </c>
      <c r="R128" s="37">
        <v>0</v>
      </c>
      <c r="S128" s="37">
        <v>1125550</v>
      </c>
      <c r="T128" s="37">
        <v>596130</v>
      </c>
      <c r="U128" s="37">
        <v>0</v>
      </c>
      <c r="V128" s="37">
        <f t="shared" si="9"/>
        <v>596130</v>
      </c>
      <c r="W128" s="37">
        <f t="shared" si="10"/>
        <v>596130</v>
      </c>
      <c r="X128" s="37">
        <f t="shared" si="11"/>
        <v>0</v>
      </c>
      <c r="Y128" s="37">
        <f t="shared" si="12"/>
        <v>5365170</v>
      </c>
    </row>
    <row r="129" spans="1:25">
      <c r="A129" s="37">
        <v>127</v>
      </c>
      <c r="B129" s="3">
        <v>644</v>
      </c>
      <c r="C129" s="4" t="s">
        <v>128</v>
      </c>
      <c r="D129" s="3">
        <v>0</v>
      </c>
      <c r="E129" s="3">
        <v>0</v>
      </c>
      <c r="F129" s="3">
        <v>271</v>
      </c>
      <c r="G129" s="3">
        <v>0</v>
      </c>
      <c r="H129" s="3">
        <v>19</v>
      </c>
      <c r="I129" s="3">
        <v>118</v>
      </c>
      <c r="J129" s="3" t="s">
        <v>894</v>
      </c>
      <c r="K129" s="3">
        <v>0</v>
      </c>
      <c r="L129" s="37">
        <f>(D129*50-E129*23)+(F129*100-G129*73)+(H129*100+I129*100)+K129</f>
        <v>40800</v>
      </c>
      <c r="M129" s="37">
        <v>0</v>
      </c>
      <c r="N129" s="37">
        <v>0</v>
      </c>
      <c r="O129" s="37">
        <f t="shared" si="7"/>
        <v>0</v>
      </c>
      <c r="P129" s="37">
        <v>0</v>
      </c>
      <c r="Q129" s="37">
        <f t="shared" si="8"/>
        <v>40800</v>
      </c>
      <c r="R129" s="37">
        <v>0</v>
      </c>
      <c r="S129" s="37">
        <v>1900</v>
      </c>
      <c r="T129" s="37">
        <v>1900</v>
      </c>
      <c r="U129" s="37">
        <v>0</v>
      </c>
      <c r="V129" s="37">
        <f t="shared" si="9"/>
        <v>1900</v>
      </c>
      <c r="W129" s="37">
        <f t="shared" si="10"/>
        <v>1900</v>
      </c>
      <c r="X129" s="37">
        <f t="shared" si="11"/>
        <v>0</v>
      </c>
      <c r="Y129" s="37">
        <f t="shared" si="12"/>
        <v>38900</v>
      </c>
    </row>
    <row r="130" spans="1:25">
      <c r="A130" s="37">
        <v>128</v>
      </c>
      <c r="B130" s="3">
        <v>641</v>
      </c>
      <c r="C130" s="4" t="s">
        <v>129</v>
      </c>
      <c r="D130" s="3">
        <v>3</v>
      </c>
      <c r="E130" s="3">
        <v>0</v>
      </c>
      <c r="F130" s="3">
        <v>1363</v>
      </c>
      <c r="G130" s="3">
        <v>0</v>
      </c>
      <c r="H130" s="3">
        <v>130</v>
      </c>
      <c r="I130" s="3">
        <v>314</v>
      </c>
      <c r="J130" s="3" t="s">
        <v>895</v>
      </c>
      <c r="K130" s="3">
        <v>0</v>
      </c>
      <c r="L130" s="37">
        <f t="shared" si="13"/>
        <v>79400</v>
      </c>
      <c r="M130" s="37">
        <v>0</v>
      </c>
      <c r="N130" s="37">
        <v>0</v>
      </c>
      <c r="O130" s="37">
        <f t="shared" si="7"/>
        <v>0</v>
      </c>
      <c r="P130" s="37">
        <v>0</v>
      </c>
      <c r="Q130" s="37">
        <f t="shared" si="8"/>
        <v>79400</v>
      </c>
      <c r="R130" s="37">
        <v>0</v>
      </c>
      <c r="S130" s="37">
        <v>105875</v>
      </c>
      <c r="T130" s="37">
        <v>7940</v>
      </c>
      <c r="U130" s="37">
        <v>0</v>
      </c>
      <c r="V130" s="37">
        <f t="shared" si="9"/>
        <v>7940</v>
      </c>
      <c r="W130" s="37">
        <f t="shared" si="10"/>
        <v>7940</v>
      </c>
      <c r="X130" s="37">
        <f t="shared" si="11"/>
        <v>0</v>
      </c>
      <c r="Y130" s="37">
        <f t="shared" si="12"/>
        <v>71460</v>
      </c>
    </row>
    <row r="131" spans="1:25">
      <c r="A131" s="37">
        <v>129</v>
      </c>
      <c r="B131" s="3">
        <v>620</v>
      </c>
      <c r="C131" s="4" t="s">
        <v>130</v>
      </c>
      <c r="D131" s="3">
        <v>14</v>
      </c>
      <c r="E131" s="3">
        <v>0</v>
      </c>
      <c r="F131" s="3">
        <v>4261</v>
      </c>
      <c r="G131" s="3">
        <v>0</v>
      </c>
      <c r="H131" s="3">
        <v>496</v>
      </c>
      <c r="I131" s="3">
        <v>1608</v>
      </c>
      <c r="J131" s="3" t="s">
        <v>894</v>
      </c>
      <c r="K131" s="3">
        <v>0</v>
      </c>
      <c r="L131" s="37">
        <f>(D131*50-E131*23)+(F131*100-G131*73)+(H131*100+I131*100)+K131</f>
        <v>637200</v>
      </c>
      <c r="M131" s="37">
        <v>0</v>
      </c>
      <c r="N131" s="37">
        <v>0</v>
      </c>
      <c r="O131" s="37">
        <f t="shared" si="7"/>
        <v>0</v>
      </c>
      <c r="P131" s="37">
        <v>0</v>
      </c>
      <c r="Q131" s="37">
        <f t="shared" si="8"/>
        <v>637200</v>
      </c>
      <c r="R131" s="37">
        <v>0</v>
      </c>
      <c r="S131" s="37">
        <v>92300</v>
      </c>
      <c r="T131" s="37">
        <v>63720</v>
      </c>
      <c r="U131" s="37">
        <v>0</v>
      </c>
      <c r="V131" s="37">
        <f t="shared" si="9"/>
        <v>63720</v>
      </c>
      <c r="W131" s="37">
        <f t="shared" si="10"/>
        <v>63720</v>
      </c>
      <c r="X131" s="37">
        <f t="shared" si="11"/>
        <v>0</v>
      </c>
      <c r="Y131" s="37">
        <f t="shared" si="12"/>
        <v>573480</v>
      </c>
    </row>
    <row r="132" spans="1:25">
      <c r="A132" s="37">
        <v>130</v>
      </c>
      <c r="B132" s="3">
        <v>696</v>
      </c>
      <c r="C132" s="4" t="s">
        <v>132</v>
      </c>
      <c r="D132" s="3">
        <v>0</v>
      </c>
      <c r="E132" s="3">
        <v>0</v>
      </c>
      <c r="F132" s="3">
        <v>2263</v>
      </c>
      <c r="G132" s="3">
        <v>0</v>
      </c>
      <c r="H132" s="3">
        <v>57</v>
      </c>
      <c r="I132" s="3">
        <v>109</v>
      </c>
      <c r="J132" s="3" t="s">
        <v>894</v>
      </c>
      <c r="K132" s="3">
        <v>0</v>
      </c>
      <c r="L132" s="37">
        <f>(D132*50-E132*23)+(F132*100-G132*73)+(H132*100+I132*100)+K132</f>
        <v>242900</v>
      </c>
      <c r="M132" s="37">
        <v>0</v>
      </c>
      <c r="N132" s="37">
        <v>0</v>
      </c>
      <c r="O132" s="37">
        <f t="shared" ref="O132:O145" si="14">+M132-N132</f>
        <v>0</v>
      </c>
      <c r="P132" s="37">
        <v>0</v>
      </c>
      <c r="Q132" s="37">
        <f t="shared" ref="Q132:Q145" si="15">+L132-N132+P132</f>
        <v>242900</v>
      </c>
      <c r="R132" s="37">
        <v>0</v>
      </c>
      <c r="S132" s="37">
        <v>842300</v>
      </c>
      <c r="T132" s="37">
        <v>24290</v>
      </c>
      <c r="U132" s="37">
        <v>0</v>
      </c>
      <c r="V132" s="37">
        <f t="shared" ref="V132:V145" si="16">+R132+T132+U132</f>
        <v>24290</v>
      </c>
      <c r="W132" s="37">
        <f t="shared" ref="W132:W145" si="17">+IF(V132&gt;Q132,Q132,V132)</f>
        <v>24290</v>
      </c>
      <c r="X132" s="37">
        <f t="shared" ref="X132:X145" si="18">+V132-W132</f>
        <v>0</v>
      </c>
      <c r="Y132" s="37">
        <f t="shared" ref="Y132:Y145" si="19">+Q132-W132</f>
        <v>218610</v>
      </c>
    </row>
    <row r="133" spans="1:25">
      <c r="A133" s="37">
        <v>131</v>
      </c>
      <c r="B133" s="3">
        <v>610</v>
      </c>
      <c r="C133" s="4" t="s">
        <v>133</v>
      </c>
      <c r="D133" s="3">
        <v>0</v>
      </c>
      <c r="E133" s="3">
        <v>0</v>
      </c>
      <c r="F133" s="3">
        <v>68</v>
      </c>
      <c r="G133" s="3">
        <v>0</v>
      </c>
      <c r="H133" s="3">
        <v>6</v>
      </c>
      <c r="I133" s="3">
        <v>44</v>
      </c>
      <c r="J133" s="3" t="s">
        <v>895</v>
      </c>
      <c r="K133" s="3">
        <v>0</v>
      </c>
      <c r="L133" s="37">
        <f t="shared" si="13"/>
        <v>4650</v>
      </c>
      <c r="M133" s="37">
        <v>0</v>
      </c>
      <c r="N133" s="37">
        <v>0</v>
      </c>
      <c r="O133" s="37">
        <f t="shared" si="14"/>
        <v>0</v>
      </c>
      <c r="P133" s="37">
        <v>0</v>
      </c>
      <c r="Q133" s="37">
        <f t="shared" si="15"/>
        <v>4650</v>
      </c>
      <c r="R133" s="37">
        <v>0</v>
      </c>
      <c r="S133" s="37">
        <v>75</v>
      </c>
      <c r="T133" s="37">
        <v>75</v>
      </c>
      <c r="U133" s="37">
        <v>0</v>
      </c>
      <c r="V133" s="37">
        <f t="shared" si="16"/>
        <v>75</v>
      </c>
      <c r="W133" s="37">
        <f t="shared" si="17"/>
        <v>75</v>
      </c>
      <c r="X133" s="37">
        <f t="shared" si="18"/>
        <v>0</v>
      </c>
      <c r="Y133" s="37">
        <f t="shared" si="19"/>
        <v>4575</v>
      </c>
    </row>
    <row r="134" spans="1:25">
      <c r="A134" s="37">
        <v>132</v>
      </c>
      <c r="B134" s="3">
        <v>656</v>
      </c>
      <c r="C134" s="4" t="s">
        <v>134</v>
      </c>
      <c r="D134" s="3">
        <v>15</v>
      </c>
      <c r="E134" s="3">
        <v>0</v>
      </c>
      <c r="F134" s="3">
        <v>25976</v>
      </c>
      <c r="G134" s="3">
        <v>0</v>
      </c>
      <c r="H134" s="3">
        <v>1881</v>
      </c>
      <c r="I134" s="3">
        <v>5796</v>
      </c>
      <c r="J134" s="3" t="s">
        <v>895</v>
      </c>
      <c r="K134" s="3">
        <v>0</v>
      </c>
      <c r="L134" s="37">
        <f t="shared" si="13"/>
        <v>1491475</v>
      </c>
      <c r="M134" s="37">
        <v>0</v>
      </c>
      <c r="N134" s="37">
        <v>0</v>
      </c>
      <c r="O134" s="37">
        <f t="shared" si="14"/>
        <v>0</v>
      </c>
      <c r="P134" s="37">
        <v>0</v>
      </c>
      <c r="Q134" s="37">
        <f t="shared" si="15"/>
        <v>1491475</v>
      </c>
      <c r="R134" s="37">
        <v>0</v>
      </c>
      <c r="S134" s="37">
        <v>1421625</v>
      </c>
      <c r="T134" s="37">
        <v>149148</v>
      </c>
      <c r="U134" s="37">
        <v>0</v>
      </c>
      <c r="V134" s="37">
        <f t="shared" si="16"/>
        <v>149148</v>
      </c>
      <c r="W134" s="37">
        <f t="shared" si="17"/>
        <v>149148</v>
      </c>
      <c r="X134" s="37">
        <f t="shared" si="18"/>
        <v>0</v>
      </c>
      <c r="Y134" s="37">
        <f t="shared" si="19"/>
        <v>1342327</v>
      </c>
    </row>
    <row r="135" spans="1:25">
      <c r="A135" s="37">
        <v>133</v>
      </c>
      <c r="B135" s="3">
        <v>655</v>
      </c>
      <c r="C135" s="4" t="s">
        <v>135</v>
      </c>
      <c r="D135" s="3">
        <v>4</v>
      </c>
      <c r="E135" s="3">
        <v>0</v>
      </c>
      <c r="F135" s="3">
        <v>1449</v>
      </c>
      <c r="G135" s="3">
        <v>0</v>
      </c>
      <c r="H135" s="3">
        <v>63</v>
      </c>
      <c r="I135" s="3">
        <v>341</v>
      </c>
      <c r="J135" s="3" t="s">
        <v>894</v>
      </c>
      <c r="K135" s="3">
        <v>0</v>
      </c>
      <c r="L135" s="37">
        <f>(D135*50-E135*23)+(F135*100-G135*73)+(H135*100+I135*100)+K135</f>
        <v>185500</v>
      </c>
      <c r="M135" s="37">
        <v>0</v>
      </c>
      <c r="N135" s="37">
        <v>0</v>
      </c>
      <c r="O135" s="37">
        <f t="shared" si="14"/>
        <v>0</v>
      </c>
      <c r="P135" s="37">
        <v>0</v>
      </c>
      <c r="Q135" s="37">
        <f t="shared" si="15"/>
        <v>185500</v>
      </c>
      <c r="R135" s="37">
        <v>0</v>
      </c>
      <c r="S135" s="37">
        <v>141800</v>
      </c>
      <c r="T135" s="37">
        <v>18550</v>
      </c>
      <c r="U135" s="37">
        <v>0</v>
      </c>
      <c r="V135" s="37">
        <f t="shared" si="16"/>
        <v>18550</v>
      </c>
      <c r="W135" s="37">
        <f t="shared" si="17"/>
        <v>18550</v>
      </c>
      <c r="X135" s="37">
        <f t="shared" si="18"/>
        <v>0</v>
      </c>
      <c r="Y135" s="37">
        <f t="shared" si="19"/>
        <v>166950</v>
      </c>
    </row>
    <row r="136" spans="1:25">
      <c r="A136" s="37">
        <v>134</v>
      </c>
      <c r="B136" s="3">
        <v>126</v>
      </c>
      <c r="C136" s="4" t="s">
        <v>136</v>
      </c>
      <c r="D136" s="3">
        <v>0</v>
      </c>
      <c r="E136" s="3">
        <v>0</v>
      </c>
      <c r="F136" s="3">
        <v>1161</v>
      </c>
      <c r="G136" s="3">
        <v>319</v>
      </c>
      <c r="H136" s="3">
        <v>92</v>
      </c>
      <c r="I136" s="3">
        <v>148</v>
      </c>
      <c r="J136" s="3" t="s">
        <v>895</v>
      </c>
      <c r="K136" s="3">
        <v>0</v>
      </c>
      <c r="L136" s="37">
        <f t="shared" si="13"/>
        <v>56713</v>
      </c>
      <c r="M136" s="37">
        <v>595</v>
      </c>
      <c r="N136" s="37">
        <v>595</v>
      </c>
      <c r="O136" s="37">
        <f t="shared" si="14"/>
        <v>0</v>
      </c>
      <c r="P136" s="37">
        <v>0</v>
      </c>
      <c r="Q136" s="37">
        <f t="shared" si="15"/>
        <v>56118</v>
      </c>
      <c r="R136" s="37">
        <v>0</v>
      </c>
      <c r="S136" s="37">
        <v>52325</v>
      </c>
      <c r="T136" s="37">
        <v>5671</v>
      </c>
      <c r="U136" s="37">
        <v>0</v>
      </c>
      <c r="V136" s="37">
        <f t="shared" si="16"/>
        <v>5671</v>
      </c>
      <c r="W136" s="37">
        <f t="shared" si="17"/>
        <v>5671</v>
      </c>
      <c r="X136" s="37">
        <f t="shared" si="18"/>
        <v>0</v>
      </c>
      <c r="Y136" s="37">
        <f t="shared" si="19"/>
        <v>50447</v>
      </c>
    </row>
    <row r="137" spans="1:25">
      <c r="A137" s="37">
        <v>135</v>
      </c>
      <c r="B137" s="3">
        <v>125</v>
      </c>
      <c r="C137" s="4" t="s">
        <v>137</v>
      </c>
      <c r="D137" s="3">
        <v>0</v>
      </c>
      <c r="E137" s="3">
        <v>0</v>
      </c>
      <c r="F137" s="3">
        <v>250</v>
      </c>
      <c r="G137" s="3">
        <v>17</v>
      </c>
      <c r="H137" s="3">
        <v>174</v>
      </c>
      <c r="I137" s="3">
        <v>189</v>
      </c>
      <c r="J137" s="3" t="s">
        <v>895</v>
      </c>
      <c r="K137" s="3">
        <v>0</v>
      </c>
      <c r="L137" s="37">
        <f t="shared" si="13"/>
        <v>21184</v>
      </c>
      <c r="M137" s="37">
        <v>0</v>
      </c>
      <c r="N137" s="37">
        <v>0</v>
      </c>
      <c r="O137" s="37">
        <f t="shared" si="14"/>
        <v>0</v>
      </c>
      <c r="P137" s="37">
        <v>0</v>
      </c>
      <c r="Q137" s="37">
        <f t="shared" si="15"/>
        <v>21184</v>
      </c>
      <c r="R137" s="37">
        <v>0</v>
      </c>
      <c r="S137" s="37">
        <v>13450</v>
      </c>
      <c r="T137" s="37">
        <v>2118</v>
      </c>
      <c r="U137" s="37">
        <v>0</v>
      </c>
      <c r="V137" s="37">
        <f t="shared" si="16"/>
        <v>2118</v>
      </c>
      <c r="W137" s="37">
        <f t="shared" si="17"/>
        <v>2118</v>
      </c>
      <c r="X137" s="37">
        <f t="shared" si="18"/>
        <v>0</v>
      </c>
      <c r="Y137" s="37">
        <f t="shared" si="19"/>
        <v>19066</v>
      </c>
    </row>
    <row r="138" spans="1:25">
      <c r="A138" s="37">
        <v>136</v>
      </c>
      <c r="B138" s="3">
        <v>134</v>
      </c>
      <c r="C138" s="4" t="s">
        <v>138</v>
      </c>
      <c r="D138" s="3">
        <v>3</v>
      </c>
      <c r="E138" s="3">
        <v>1</v>
      </c>
      <c r="F138" s="3">
        <v>2558</v>
      </c>
      <c r="G138" s="3">
        <v>1437</v>
      </c>
      <c r="H138" s="3">
        <v>270</v>
      </c>
      <c r="I138" s="3">
        <v>1457</v>
      </c>
      <c r="J138" s="3" t="s">
        <v>895</v>
      </c>
      <c r="K138" s="3">
        <v>0</v>
      </c>
      <c r="L138" s="37">
        <f t="shared" si="13"/>
        <v>138151</v>
      </c>
      <c r="M138" s="37">
        <v>0</v>
      </c>
      <c r="N138" s="37">
        <v>0</v>
      </c>
      <c r="O138" s="37">
        <f t="shared" si="14"/>
        <v>0</v>
      </c>
      <c r="P138" s="37">
        <v>0</v>
      </c>
      <c r="Q138" s="37">
        <f t="shared" si="15"/>
        <v>138151</v>
      </c>
      <c r="R138" s="37">
        <v>0</v>
      </c>
      <c r="S138" s="37">
        <v>2125</v>
      </c>
      <c r="T138" s="37">
        <v>2125</v>
      </c>
      <c r="U138" s="37">
        <v>0</v>
      </c>
      <c r="V138" s="37">
        <f t="shared" si="16"/>
        <v>2125</v>
      </c>
      <c r="W138" s="37">
        <f t="shared" si="17"/>
        <v>2125</v>
      </c>
      <c r="X138" s="37">
        <f t="shared" si="18"/>
        <v>0</v>
      </c>
      <c r="Y138" s="37">
        <f t="shared" si="19"/>
        <v>136026</v>
      </c>
    </row>
    <row r="139" spans="1:25">
      <c r="A139" s="37">
        <v>137</v>
      </c>
      <c r="B139" s="3">
        <v>207</v>
      </c>
      <c r="C139" s="4" t="s">
        <v>902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 t="s">
        <v>895</v>
      </c>
      <c r="K139" s="3">
        <v>13257</v>
      </c>
      <c r="L139" s="37">
        <f t="shared" si="13"/>
        <v>13257</v>
      </c>
      <c r="M139" s="37">
        <v>406402</v>
      </c>
      <c r="N139" s="37">
        <v>13257</v>
      </c>
      <c r="O139" s="82">
        <f t="shared" si="14"/>
        <v>393145</v>
      </c>
      <c r="P139" s="37">
        <v>0</v>
      </c>
      <c r="Q139" s="37">
        <f t="shared" si="15"/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f t="shared" si="17"/>
        <v>0</v>
      </c>
      <c r="X139" s="37">
        <f t="shared" si="18"/>
        <v>0</v>
      </c>
      <c r="Y139" s="37">
        <f t="shared" si="19"/>
        <v>0</v>
      </c>
    </row>
    <row r="140" spans="1:25">
      <c r="A140" s="37">
        <v>138</v>
      </c>
      <c r="B140" s="3">
        <v>619</v>
      </c>
      <c r="C140" s="4" t="s">
        <v>139</v>
      </c>
      <c r="D140" s="3">
        <v>0</v>
      </c>
      <c r="E140" s="3">
        <v>0</v>
      </c>
      <c r="F140" s="3">
        <v>1184</v>
      </c>
      <c r="G140" s="3">
        <v>0</v>
      </c>
      <c r="H140" s="3">
        <v>23</v>
      </c>
      <c r="I140" s="3">
        <v>119</v>
      </c>
      <c r="J140" s="3" t="s">
        <v>895</v>
      </c>
      <c r="K140" s="3">
        <v>0</v>
      </c>
      <c r="L140" s="37">
        <f t="shared" si="13"/>
        <v>62750</v>
      </c>
      <c r="M140" s="37">
        <v>0</v>
      </c>
      <c r="N140" s="37">
        <v>0</v>
      </c>
      <c r="O140" s="37">
        <f t="shared" si="14"/>
        <v>0</v>
      </c>
      <c r="P140" s="37">
        <v>0</v>
      </c>
      <c r="Q140" s="37">
        <f t="shared" si="15"/>
        <v>62750</v>
      </c>
      <c r="R140" s="37">
        <v>0</v>
      </c>
      <c r="S140" s="37">
        <v>145025</v>
      </c>
      <c r="T140" s="37">
        <v>6275</v>
      </c>
      <c r="U140" s="37">
        <v>0</v>
      </c>
      <c r="V140" s="37">
        <f t="shared" si="16"/>
        <v>6275</v>
      </c>
      <c r="W140" s="37">
        <f t="shared" si="17"/>
        <v>6275</v>
      </c>
      <c r="X140" s="37">
        <f t="shared" si="18"/>
        <v>0</v>
      </c>
      <c r="Y140" s="37">
        <f t="shared" si="19"/>
        <v>56475</v>
      </c>
    </row>
    <row r="141" spans="1:25">
      <c r="A141" s="37">
        <v>139</v>
      </c>
      <c r="B141" s="3">
        <v>852</v>
      </c>
      <c r="C141" s="4" t="s">
        <v>140</v>
      </c>
      <c r="D141" s="3">
        <v>0</v>
      </c>
      <c r="E141" s="3">
        <v>0</v>
      </c>
      <c r="F141" s="3">
        <v>12</v>
      </c>
      <c r="G141" s="3">
        <v>12</v>
      </c>
      <c r="H141" s="3">
        <v>0</v>
      </c>
      <c r="I141" s="3">
        <v>0</v>
      </c>
      <c r="J141" s="3" t="s">
        <v>895</v>
      </c>
      <c r="K141" s="3">
        <v>0</v>
      </c>
      <c r="L141" s="37">
        <f t="shared" si="13"/>
        <v>324</v>
      </c>
      <c r="M141" s="37">
        <v>0</v>
      </c>
      <c r="N141" s="37">
        <v>0</v>
      </c>
      <c r="O141" s="37">
        <f t="shared" si="14"/>
        <v>0</v>
      </c>
      <c r="P141" s="37">
        <v>0</v>
      </c>
      <c r="Q141" s="37">
        <f t="shared" si="15"/>
        <v>324</v>
      </c>
      <c r="R141" s="37">
        <v>0</v>
      </c>
      <c r="S141" s="37">
        <v>25</v>
      </c>
      <c r="T141" s="37">
        <v>25</v>
      </c>
      <c r="U141" s="37">
        <v>0</v>
      </c>
      <c r="V141" s="37">
        <f t="shared" si="16"/>
        <v>25</v>
      </c>
      <c r="W141" s="37">
        <f t="shared" si="17"/>
        <v>25</v>
      </c>
      <c r="X141" s="37">
        <f t="shared" si="18"/>
        <v>0</v>
      </c>
      <c r="Y141" s="37">
        <f t="shared" si="19"/>
        <v>299</v>
      </c>
    </row>
    <row r="142" spans="1:25">
      <c r="A142" s="37">
        <v>140</v>
      </c>
      <c r="B142" s="3">
        <v>856</v>
      </c>
      <c r="C142" s="4" t="s">
        <v>141</v>
      </c>
      <c r="D142" s="3">
        <v>2</v>
      </c>
      <c r="E142" s="3">
        <v>2</v>
      </c>
      <c r="F142" s="3">
        <v>1250</v>
      </c>
      <c r="G142" s="3">
        <v>1250</v>
      </c>
      <c r="H142" s="3">
        <v>0</v>
      </c>
      <c r="I142" s="3">
        <v>0</v>
      </c>
      <c r="J142" s="3" t="s">
        <v>895</v>
      </c>
      <c r="K142" s="3">
        <v>0</v>
      </c>
      <c r="L142" s="37">
        <f t="shared" si="13"/>
        <v>33804</v>
      </c>
      <c r="M142" s="37">
        <v>0</v>
      </c>
      <c r="N142" s="37">
        <v>0</v>
      </c>
      <c r="O142" s="37">
        <f t="shared" si="14"/>
        <v>0</v>
      </c>
      <c r="P142" s="37">
        <v>0</v>
      </c>
      <c r="Q142" s="37">
        <f t="shared" si="15"/>
        <v>33804</v>
      </c>
      <c r="R142" s="37">
        <v>0</v>
      </c>
      <c r="S142" s="37">
        <v>10125</v>
      </c>
      <c r="T142" s="37">
        <v>3380</v>
      </c>
      <c r="U142" s="37">
        <v>0</v>
      </c>
      <c r="V142" s="37">
        <f t="shared" si="16"/>
        <v>3380</v>
      </c>
      <c r="W142" s="37">
        <f t="shared" si="17"/>
        <v>3380</v>
      </c>
      <c r="X142" s="37">
        <f t="shared" si="18"/>
        <v>0</v>
      </c>
      <c r="Y142" s="37">
        <f t="shared" si="19"/>
        <v>30424</v>
      </c>
    </row>
    <row r="143" spans="1:25">
      <c r="A143" s="37">
        <v>141</v>
      </c>
      <c r="B143" s="3">
        <v>854</v>
      </c>
      <c r="C143" s="4" t="s">
        <v>142</v>
      </c>
      <c r="D143" s="3">
        <v>0</v>
      </c>
      <c r="E143" s="3">
        <v>0</v>
      </c>
      <c r="F143" s="3">
        <v>568</v>
      </c>
      <c r="G143" s="3">
        <v>568</v>
      </c>
      <c r="H143" s="3">
        <v>0</v>
      </c>
      <c r="I143" s="3">
        <v>0</v>
      </c>
      <c r="J143" s="3" t="s">
        <v>895</v>
      </c>
      <c r="K143" s="3">
        <v>0</v>
      </c>
      <c r="L143" s="37">
        <f t="shared" si="13"/>
        <v>15336</v>
      </c>
      <c r="M143" s="37">
        <v>0</v>
      </c>
      <c r="N143" s="37">
        <v>0</v>
      </c>
      <c r="O143" s="37">
        <f t="shared" si="14"/>
        <v>0</v>
      </c>
      <c r="P143" s="37">
        <v>0</v>
      </c>
      <c r="Q143" s="37">
        <f t="shared" si="15"/>
        <v>15336</v>
      </c>
      <c r="R143" s="37">
        <v>0</v>
      </c>
      <c r="S143" s="37">
        <v>2000</v>
      </c>
      <c r="T143" s="37">
        <v>1534</v>
      </c>
      <c r="U143" s="37">
        <v>0</v>
      </c>
      <c r="V143" s="37">
        <f t="shared" si="16"/>
        <v>1534</v>
      </c>
      <c r="W143" s="37">
        <f t="shared" si="17"/>
        <v>1534</v>
      </c>
      <c r="X143" s="37">
        <f t="shared" si="18"/>
        <v>0</v>
      </c>
      <c r="Y143" s="37">
        <f t="shared" si="19"/>
        <v>13802</v>
      </c>
    </row>
    <row r="144" spans="1:25">
      <c r="A144" s="37">
        <v>142</v>
      </c>
      <c r="B144" s="3">
        <v>840</v>
      </c>
      <c r="C144" s="4" t="s">
        <v>143</v>
      </c>
      <c r="D144" s="3">
        <v>1</v>
      </c>
      <c r="E144" s="3">
        <v>1</v>
      </c>
      <c r="F144" s="3">
        <v>13985</v>
      </c>
      <c r="G144" s="3">
        <v>13985</v>
      </c>
      <c r="H144" s="3">
        <v>0</v>
      </c>
      <c r="I144" s="3">
        <v>0</v>
      </c>
      <c r="J144" s="3" t="s">
        <v>895</v>
      </c>
      <c r="K144" s="3">
        <v>0</v>
      </c>
      <c r="L144" s="37">
        <f t="shared" si="13"/>
        <v>377622</v>
      </c>
      <c r="M144" s="37">
        <v>0</v>
      </c>
      <c r="N144" s="37">
        <v>0</v>
      </c>
      <c r="O144" s="37">
        <f t="shared" si="14"/>
        <v>0</v>
      </c>
      <c r="P144" s="37">
        <v>0</v>
      </c>
      <c r="Q144" s="37">
        <f t="shared" si="15"/>
        <v>377622</v>
      </c>
      <c r="R144" s="37">
        <v>0</v>
      </c>
      <c r="S144" s="37">
        <v>44700</v>
      </c>
      <c r="T144" s="37">
        <v>37762</v>
      </c>
      <c r="U144" s="37">
        <v>0</v>
      </c>
      <c r="V144" s="37">
        <f t="shared" si="16"/>
        <v>37762</v>
      </c>
      <c r="W144" s="37">
        <f t="shared" si="17"/>
        <v>37762</v>
      </c>
      <c r="X144" s="37">
        <f t="shared" si="18"/>
        <v>0</v>
      </c>
      <c r="Y144" s="37">
        <f t="shared" si="19"/>
        <v>339860</v>
      </c>
    </row>
    <row r="145" spans="1:25">
      <c r="A145" s="37">
        <v>143</v>
      </c>
      <c r="B145" s="3">
        <v>646</v>
      </c>
      <c r="C145" s="4" t="s">
        <v>144</v>
      </c>
      <c r="D145" s="3">
        <v>2</v>
      </c>
      <c r="E145" s="3">
        <v>0</v>
      </c>
      <c r="F145" s="3">
        <v>3898</v>
      </c>
      <c r="G145" s="3">
        <v>0</v>
      </c>
      <c r="H145" s="3">
        <v>384</v>
      </c>
      <c r="I145" s="3">
        <v>1257</v>
      </c>
      <c r="J145" s="3" t="s">
        <v>895</v>
      </c>
      <c r="K145" s="3">
        <v>0</v>
      </c>
      <c r="L145" s="37">
        <f t="shared" si="13"/>
        <v>236025</v>
      </c>
      <c r="M145" s="37">
        <v>0</v>
      </c>
      <c r="N145" s="37">
        <v>0</v>
      </c>
      <c r="O145" s="37">
        <f t="shared" si="14"/>
        <v>0</v>
      </c>
      <c r="P145" s="37">
        <v>0</v>
      </c>
      <c r="Q145" s="37">
        <f t="shared" si="15"/>
        <v>236025</v>
      </c>
      <c r="R145" s="37">
        <v>0</v>
      </c>
      <c r="S145" s="37">
        <v>50025</v>
      </c>
      <c r="T145" s="37">
        <v>23603</v>
      </c>
      <c r="U145" s="37">
        <v>0</v>
      </c>
      <c r="V145" s="37">
        <f t="shared" si="16"/>
        <v>23603</v>
      </c>
      <c r="W145" s="37">
        <f t="shared" si="17"/>
        <v>23603</v>
      </c>
      <c r="X145" s="37">
        <f t="shared" si="18"/>
        <v>0</v>
      </c>
      <c r="Y145" s="37">
        <f t="shared" si="19"/>
        <v>212422</v>
      </c>
    </row>
    <row r="146" spans="1:25" ht="17.25" thickBot="1">
      <c r="B146" s="5"/>
      <c r="C146" s="6" t="s">
        <v>145</v>
      </c>
      <c r="D146" s="7">
        <f>SUM(D3:D145)</f>
        <v>993</v>
      </c>
      <c r="E146" s="7">
        <f>SUM(E3:E145)</f>
        <v>44</v>
      </c>
      <c r="F146" s="7">
        <f t="shared" ref="F146:Y146" si="20">SUM(F3:F145)</f>
        <v>1209908</v>
      </c>
      <c r="G146" s="7">
        <f t="shared" si="20"/>
        <v>83085</v>
      </c>
      <c r="H146" s="7">
        <f t="shared" si="20"/>
        <v>161050</v>
      </c>
      <c r="I146" s="7">
        <f t="shared" si="20"/>
        <v>442765</v>
      </c>
      <c r="J146" s="7" t="s">
        <v>896</v>
      </c>
      <c r="K146" s="7">
        <f t="shared" si="20"/>
        <v>16144</v>
      </c>
      <c r="L146" s="7">
        <f t="shared" si="20"/>
        <v>91822227</v>
      </c>
      <c r="M146" s="7">
        <f t="shared" si="20"/>
        <v>3641659</v>
      </c>
      <c r="N146" s="7">
        <f t="shared" si="20"/>
        <v>590565</v>
      </c>
      <c r="O146" s="7">
        <f t="shared" si="20"/>
        <v>3051094</v>
      </c>
      <c r="P146" s="7">
        <f t="shared" si="20"/>
        <v>-5200</v>
      </c>
      <c r="Q146" s="7">
        <f t="shared" si="20"/>
        <v>91226462</v>
      </c>
      <c r="R146" s="7">
        <f t="shared" si="20"/>
        <v>2788024</v>
      </c>
      <c r="S146" s="7">
        <f t="shared" si="20"/>
        <v>81918675</v>
      </c>
      <c r="T146" s="7">
        <f t="shared" si="20"/>
        <v>8853665</v>
      </c>
      <c r="U146" s="7">
        <f t="shared" si="20"/>
        <v>-2575</v>
      </c>
      <c r="V146" s="7">
        <f t="shared" si="20"/>
        <v>11639114</v>
      </c>
      <c r="W146" s="7">
        <f t="shared" si="20"/>
        <v>9209020</v>
      </c>
      <c r="X146" s="7">
        <f t="shared" si="20"/>
        <v>2430094</v>
      </c>
      <c r="Y146" s="7">
        <f t="shared" si="20"/>
        <v>82017442</v>
      </c>
    </row>
    <row r="147" spans="1:25" ht="17.25" thickTop="1"/>
  </sheetData>
  <pageMargins left="0.70866141732283472" right="0.2" top="0.9" bottom="0.74803149606299213" header="0.31496062992125984" footer="0.31496062992125984"/>
  <pageSetup paperSize="5" scale="51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E27"/>
  <sheetViews>
    <sheetView workbookViewId="0"/>
  </sheetViews>
  <sheetFormatPr defaultRowHeight="15"/>
  <cols>
    <col min="2" max="2" width="7.42578125" bestFit="1" customWidth="1"/>
    <col min="3" max="3" width="12.28515625" bestFit="1" customWidth="1"/>
    <col min="4" max="4" width="42.85546875" bestFit="1" customWidth="1"/>
    <col min="5" max="5" width="14.7109375" bestFit="1" customWidth="1"/>
  </cols>
  <sheetData>
    <row r="2" spans="2:5" ht="16.5">
      <c r="B2" s="30" t="s">
        <v>892</v>
      </c>
      <c r="C2" s="30" t="s">
        <v>149</v>
      </c>
      <c r="D2" s="31" t="s">
        <v>1</v>
      </c>
      <c r="E2" s="31" t="s">
        <v>893</v>
      </c>
    </row>
    <row r="3" spans="2:5" ht="16.5">
      <c r="B3" s="32">
        <v>1</v>
      </c>
      <c r="C3" s="33">
        <v>647</v>
      </c>
      <c r="D3" s="5" t="s">
        <v>10</v>
      </c>
      <c r="E3" s="5" t="s">
        <v>894</v>
      </c>
    </row>
    <row r="4" spans="2:5" ht="16.5">
      <c r="B4" s="32">
        <v>2</v>
      </c>
      <c r="C4" s="34">
        <v>630</v>
      </c>
      <c r="D4" s="5" t="s">
        <v>11</v>
      </c>
      <c r="E4" s="5" t="s">
        <v>894</v>
      </c>
    </row>
    <row r="5" spans="2:5" ht="16.5">
      <c r="B5" s="32">
        <v>3</v>
      </c>
      <c r="C5" s="34">
        <v>648</v>
      </c>
      <c r="D5" s="5" t="s">
        <v>12</v>
      </c>
      <c r="E5" s="5" t="s">
        <v>894</v>
      </c>
    </row>
    <row r="6" spans="2:5" ht="16.5">
      <c r="B6" s="32">
        <v>4</v>
      </c>
      <c r="C6" s="34">
        <v>657</v>
      </c>
      <c r="D6" s="5" t="s">
        <v>18</v>
      </c>
      <c r="E6" s="5" t="s">
        <v>894</v>
      </c>
    </row>
    <row r="7" spans="2:5" ht="16.5">
      <c r="B7" s="32">
        <v>5</v>
      </c>
      <c r="C7" s="34">
        <v>631</v>
      </c>
      <c r="D7" s="35" t="s">
        <v>19</v>
      </c>
      <c r="E7" s="35" t="s">
        <v>894</v>
      </c>
    </row>
    <row r="8" spans="2:5" ht="16.5">
      <c r="B8" s="32">
        <v>6</v>
      </c>
      <c r="C8" s="34">
        <v>604</v>
      </c>
      <c r="D8" s="5" t="s">
        <v>24</v>
      </c>
      <c r="E8" s="5" t="s">
        <v>894</v>
      </c>
    </row>
    <row r="9" spans="2:5" ht="16.5">
      <c r="B9" s="32">
        <v>7</v>
      </c>
      <c r="C9" s="34">
        <v>633</v>
      </c>
      <c r="D9" s="5" t="s">
        <v>44</v>
      </c>
      <c r="E9" s="5" t="s">
        <v>894</v>
      </c>
    </row>
    <row r="10" spans="2:5" ht="16.5">
      <c r="B10" s="32">
        <v>8</v>
      </c>
      <c r="C10" s="34">
        <v>645</v>
      </c>
      <c r="D10" s="5" t="s">
        <v>61</v>
      </c>
      <c r="E10" s="5" t="s">
        <v>894</v>
      </c>
    </row>
    <row r="11" spans="2:5" ht="16.5">
      <c r="B11" s="32">
        <v>9</v>
      </c>
      <c r="C11" s="34">
        <v>130</v>
      </c>
      <c r="D11" s="5" t="s">
        <v>79</v>
      </c>
      <c r="E11" s="5" t="s">
        <v>894</v>
      </c>
    </row>
    <row r="12" spans="2:5" ht="16.5">
      <c r="B12" s="32">
        <v>10</v>
      </c>
      <c r="C12" s="34">
        <v>635</v>
      </c>
      <c r="D12" s="5" t="s">
        <v>89</v>
      </c>
      <c r="E12" s="5" t="s">
        <v>894</v>
      </c>
    </row>
    <row r="13" spans="2:5" ht="16.5">
      <c r="B13" s="32">
        <v>11</v>
      </c>
      <c r="C13" s="34">
        <v>636</v>
      </c>
      <c r="D13" s="5" t="s">
        <v>92</v>
      </c>
      <c r="E13" s="5" t="s">
        <v>894</v>
      </c>
    </row>
    <row r="14" spans="2:5" ht="16.5">
      <c r="B14" s="32">
        <v>12</v>
      </c>
      <c r="C14" s="34">
        <v>667</v>
      </c>
      <c r="D14" s="5" t="s">
        <v>93</v>
      </c>
      <c r="E14" s="5" t="s">
        <v>894</v>
      </c>
    </row>
    <row r="15" spans="2:5" ht="16.5">
      <c r="B15" s="32">
        <v>13</v>
      </c>
      <c r="C15" s="34">
        <v>638</v>
      </c>
      <c r="D15" s="5" t="s">
        <v>98</v>
      </c>
      <c r="E15" s="5" t="s">
        <v>894</v>
      </c>
    </row>
    <row r="16" spans="2:5" ht="16.5">
      <c r="B16" s="32">
        <v>14</v>
      </c>
      <c r="C16" s="34">
        <v>101</v>
      </c>
      <c r="D16" s="5" t="s">
        <v>102</v>
      </c>
      <c r="E16" s="5" t="s">
        <v>894</v>
      </c>
    </row>
    <row r="17" spans="2:5" ht="16.5">
      <c r="B17" s="32">
        <v>15</v>
      </c>
      <c r="C17" s="34">
        <v>639</v>
      </c>
      <c r="D17" s="5" t="s">
        <v>103</v>
      </c>
      <c r="E17" s="5" t="s">
        <v>894</v>
      </c>
    </row>
    <row r="18" spans="2:5" ht="16.5">
      <c r="B18" s="32">
        <v>16</v>
      </c>
      <c r="C18" s="34">
        <v>660</v>
      </c>
      <c r="D18" s="5" t="s">
        <v>111</v>
      </c>
      <c r="E18" s="5" t="s">
        <v>894</v>
      </c>
    </row>
    <row r="19" spans="2:5" ht="16.5">
      <c r="B19" s="32">
        <v>17</v>
      </c>
      <c r="C19" s="34">
        <v>642</v>
      </c>
      <c r="D19" s="5" t="s">
        <v>113</v>
      </c>
      <c r="E19" s="5" t="s">
        <v>894</v>
      </c>
    </row>
    <row r="20" spans="2:5" ht="16.5">
      <c r="B20" s="32">
        <v>18</v>
      </c>
      <c r="C20" s="34">
        <v>873</v>
      </c>
      <c r="D20" s="5" t="s">
        <v>118</v>
      </c>
      <c r="E20" s="5" t="s">
        <v>894</v>
      </c>
    </row>
    <row r="21" spans="2:5" ht="16.5">
      <c r="B21" s="32">
        <v>19</v>
      </c>
      <c r="C21" s="34">
        <v>984</v>
      </c>
      <c r="D21" s="5" t="s">
        <v>125</v>
      </c>
      <c r="E21" s="5" t="s">
        <v>894</v>
      </c>
    </row>
    <row r="22" spans="2:5" ht="16.5">
      <c r="B22" s="32">
        <v>20</v>
      </c>
      <c r="C22" s="34">
        <v>208</v>
      </c>
      <c r="D22" s="5" t="s">
        <v>127</v>
      </c>
      <c r="E22" s="5" t="s">
        <v>894</v>
      </c>
    </row>
    <row r="23" spans="2:5" ht="16.5">
      <c r="B23" s="32">
        <v>21</v>
      </c>
      <c r="C23" s="34">
        <v>644</v>
      </c>
      <c r="D23" s="5" t="s">
        <v>128</v>
      </c>
      <c r="E23" s="5" t="s">
        <v>894</v>
      </c>
    </row>
    <row r="24" spans="2:5" ht="16.5">
      <c r="B24" s="32">
        <v>22</v>
      </c>
      <c r="C24" s="34">
        <v>620</v>
      </c>
      <c r="D24" s="5" t="s">
        <v>130</v>
      </c>
      <c r="E24" s="5" t="s">
        <v>894</v>
      </c>
    </row>
    <row r="25" spans="2:5" ht="16.5">
      <c r="B25" s="32">
        <v>23</v>
      </c>
      <c r="C25" s="34">
        <v>696</v>
      </c>
      <c r="D25" s="5" t="s">
        <v>132</v>
      </c>
      <c r="E25" s="5" t="s">
        <v>894</v>
      </c>
    </row>
    <row r="26" spans="2:5" ht="16.5">
      <c r="B26" s="32">
        <v>24</v>
      </c>
      <c r="C26" s="34">
        <v>655</v>
      </c>
      <c r="D26" s="5" t="s">
        <v>135</v>
      </c>
      <c r="E26" s="5" t="s">
        <v>894</v>
      </c>
    </row>
    <row r="27" spans="2:5" ht="16.5">
      <c r="B27" s="32">
        <v>25</v>
      </c>
      <c r="C27" s="34">
        <v>804</v>
      </c>
      <c r="D27" s="5" t="s">
        <v>97</v>
      </c>
      <c r="E27" s="5" t="s">
        <v>894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12"/>
  <sheetViews>
    <sheetView workbookViewId="0"/>
  </sheetViews>
  <sheetFormatPr defaultRowHeight="16.5"/>
  <cols>
    <col min="1" max="3" width="9.140625" style="38"/>
    <col min="4" max="4" width="33" style="38" customWidth="1"/>
    <col min="5" max="5" width="24.85546875" style="38" hidden="1" customWidth="1"/>
    <col min="6" max="7" width="9.140625" style="38" hidden="1" customWidth="1"/>
    <col min="8" max="8" width="22.42578125" style="38" hidden="1" customWidth="1"/>
    <col min="9" max="11" width="9.140625" style="38" hidden="1" customWidth="1"/>
    <col min="12" max="12" width="11.28515625" style="38" customWidth="1"/>
    <col min="13" max="16384" width="9.140625" style="38"/>
  </cols>
  <sheetData>
    <row r="1" spans="3:12">
      <c r="D1" s="38" t="s">
        <v>905</v>
      </c>
    </row>
    <row r="2" spans="3:12">
      <c r="D2" s="39" t="s">
        <v>906</v>
      </c>
    </row>
    <row r="3" spans="3:12">
      <c r="C3" s="39" t="s">
        <v>907</v>
      </c>
    </row>
    <row r="5" spans="3:12">
      <c r="C5" s="1" t="s">
        <v>0</v>
      </c>
      <c r="D5" s="1" t="s">
        <v>1</v>
      </c>
      <c r="E5" s="1" t="s">
        <v>908</v>
      </c>
      <c r="F5" s="1" t="s">
        <v>909</v>
      </c>
      <c r="G5" s="1" t="s">
        <v>910</v>
      </c>
      <c r="H5" s="1" t="s">
        <v>911</v>
      </c>
      <c r="I5" s="40" t="s">
        <v>912</v>
      </c>
      <c r="J5" s="40" t="s">
        <v>913</v>
      </c>
      <c r="K5" s="40" t="s">
        <v>914</v>
      </c>
      <c r="L5" s="40" t="s">
        <v>915</v>
      </c>
    </row>
    <row r="6" spans="3:12">
      <c r="C6" s="4">
        <v>809</v>
      </c>
      <c r="D6" s="4" t="s">
        <v>916</v>
      </c>
      <c r="E6" s="41">
        <v>0</v>
      </c>
      <c r="F6" s="41">
        <v>0</v>
      </c>
      <c r="G6" s="3">
        <v>-5</v>
      </c>
      <c r="H6" s="41">
        <v>0</v>
      </c>
      <c r="I6" s="41">
        <v>0</v>
      </c>
      <c r="J6" s="41">
        <v>-5</v>
      </c>
      <c r="K6" s="41">
        <v>0</v>
      </c>
      <c r="L6" s="41">
        <v>-250</v>
      </c>
    </row>
    <row r="7" spans="3:12">
      <c r="C7" s="4">
        <v>803</v>
      </c>
      <c r="D7" s="4" t="s">
        <v>917</v>
      </c>
      <c r="E7" s="41">
        <v>0</v>
      </c>
      <c r="F7" s="41">
        <v>0</v>
      </c>
      <c r="G7" s="3">
        <v>-7</v>
      </c>
      <c r="H7" s="41">
        <v>0</v>
      </c>
      <c r="I7" s="41">
        <v>0</v>
      </c>
      <c r="J7" s="41">
        <v>-7</v>
      </c>
      <c r="K7" s="41">
        <v>0</v>
      </c>
      <c r="L7" s="41">
        <v>-350</v>
      </c>
    </row>
    <row r="8" spans="3:12">
      <c r="C8" s="4">
        <v>811</v>
      </c>
      <c r="D8" s="4" t="s">
        <v>918</v>
      </c>
      <c r="E8" s="41">
        <v>0</v>
      </c>
      <c r="F8" s="41">
        <v>0</v>
      </c>
      <c r="G8" s="3">
        <v>-8</v>
      </c>
      <c r="H8" s="41">
        <v>0</v>
      </c>
      <c r="I8" s="41">
        <v>0</v>
      </c>
      <c r="J8" s="41">
        <v>-8</v>
      </c>
      <c r="K8" s="41">
        <v>0</v>
      </c>
      <c r="L8" s="41">
        <v>-400</v>
      </c>
    </row>
    <row r="9" spans="3:12">
      <c r="C9" s="4">
        <v>512</v>
      </c>
      <c r="D9" s="4" t="s">
        <v>919</v>
      </c>
      <c r="E9" s="41">
        <v>-1</v>
      </c>
      <c r="F9" s="41">
        <v>0</v>
      </c>
      <c r="G9" s="3">
        <v>-2</v>
      </c>
      <c r="H9" s="41">
        <v>0</v>
      </c>
      <c r="I9" s="41">
        <v>0</v>
      </c>
      <c r="J9" s="41">
        <v>-3</v>
      </c>
      <c r="K9" s="41">
        <v>0</v>
      </c>
      <c r="L9" s="41">
        <v>-150</v>
      </c>
    </row>
    <row r="10" spans="3:12">
      <c r="C10" s="4">
        <v>107</v>
      </c>
      <c r="D10" s="4" t="s">
        <v>920</v>
      </c>
      <c r="E10" s="41">
        <v>0</v>
      </c>
      <c r="F10" s="41">
        <v>0</v>
      </c>
      <c r="G10" s="3">
        <v>-2</v>
      </c>
      <c r="H10" s="41">
        <v>0</v>
      </c>
      <c r="I10" s="41">
        <v>0</v>
      </c>
      <c r="J10" s="41">
        <v>-2</v>
      </c>
      <c r="K10" s="41">
        <v>0</v>
      </c>
      <c r="L10" s="41">
        <v>-100</v>
      </c>
    </row>
    <row r="11" spans="3:12" ht="17.25" thickBot="1">
      <c r="C11" s="84" t="s">
        <v>921</v>
      </c>
      <c r="D11" s="84"/>
      <c r="E11" s="42">
        <f t="shared" ref="E11:L11" si="0">SUM(E6:E10)</f>
        <v>-1</v>
      </c>
      <c r="F11" s="43">
        <f t="shared" si="0"/>
        <v>0</v>
      </c>
      <c r="G11" s="43">
        <f t="shared" si="0"/>
        <v>-24</v>
      </c>
      <c r="H11" s="43">
        <f t="shared" si="0"/>
        <v>0</v>
      </c>
      <c r="I11" s="43">
        <f t="shared" si="0"/>
        <v>0</v>
      </c>
      <c r="J11" s="43">
        <f t="shared" si="0"/>
        <v>-25</v>
      </c>
      <c r="K11" s="43">
        <f t="shared" si="0"/>
        <v>0</v>
      </c>
      <c r="L11" s="43">
        <f t="shared" si="0"/>
        <v>-1250</v>
      </c>
    </row>
    <row r="12" spans="3:12" ht="17.25" thickTop="1"/>
  </sheetData>
  <mergeCells count="1">
    <mergeCell ref="C11:D11"/>
  </mergeCells>
  <pageMargins left="0.7" right="0.7" top="0.75" bottom="0.75" header="0.3" footer="0.3"/>
  <pageSetup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G60"/>
  <sheetViews>
    <sheetView workbookViewId="0"/>
  </sheetViews>
  <sheetFormatPr defaultRowHeight="16.5"/>
  <cols>
    <col min="1" max="1" width="9.140625" style="38"/>
    <col min="2" max="2" width="7.28515625" style="38" customWidth="1"/>
    <col min="3" max="3" width="32.85546875" style="38" bestFit="1" customWidth="1"/>
    <col min="4" max="4" width="27.85546875" style="38" customWidth="1"/>
    <col min="5" max="5" width="9.140625" style="38" customWidth="1"/>
    <col min="6" max="6" width="10.28515625" style="38" customWidth="1"/>
    <col min="7" max="7" width="10.28515625" style="38" bestFit="1" customWidth="1"/>
    <col min="8" max="16384" width="9.140625" style="38"/>
  </cols>
  <sheetData>
    <row r="2" spans="2:6">
      <c r="B2" s="38" t="s">
        <v>959</v>
      </c>
    </row>
    <row r="4" spans="2:6">
      <c r="B4" s="86" t="s">
        <v>960</v>
      </c>
      <c r="C4" s="86"/>
      <c r="D4" s="86"/>
      <c r="E4" s="86"/>
      <c r="F4" s="86"/>
    </row>
    <row r="5" spans="2:6">
      <c r="B5" s="86"/>
      <c r="C5" s="86"/>
      <c r="D5" s="86"/>
      <c r="E5" s="86"/>
      <c r="F5" s="86"/>
    </row>
    <row r="7" spans="2:6">
      <c r="B7" s="86" t="s">
        <v>961</v>
      </c>
      <c r="C7" s="86"/>
      <c r="D7" s="86"/>
      <c r="E7" s="86"/>
      <c r="F7" s="86"/>
    </row>
    <row r="8" spans="2:6">
      <c r="B8" s="86"/>
      <c r="C8" s="86"/>
      <c r="D8" s="86"/>
      <c r="E8" s="86"/>
      <c r="F8" s="86"/>
    </row>
    <row r="10" spans="2:6">
      <c r="B10" s="38" t="s">
        <v>962</v>
      </c>
    </row>
    <row r="12" spans="2:6">
      <c r="B12" s="1" t="s">
        <v>0</v>
      </c>
      <c r="C12" s="1" t="s">
        <v>1</v>
      </c>
      <c r="D12" s="1" t="s">
        <v>151</v>
      </c>
      <c r="E12" s="71" t="s">
        <v>963</v>
      </c>
      <c r="F12" s="1" t="s">
        <v>915</v>
      </c>
    </row>
    <row r="13" spans="2:6">
      <c r="B13" s="5">
        <v>206</v>
      </c>
      <c r="C13" s="5" t="s">
        <v>964</v>
      </c>
      <c r="D13" s="5" t="s">
        <v>965</v>
      </c>
      <c r="E13" s="72">
        <v>3</v>
      </c>
      <c r="F13" s="5">
        <f>+E13*50000</f>
        <v>150000</v>
      </c>
    </row>
    <row r="14" spans="2:6">
      <c r="B14" s="5">
        <v>108</v>
      </c>
      <c r="C14" s="5" t="s">
        <v>966</v>
      </c>
      <c r="D14" s="5" t="s">
        <v>967</v>
      </c>
      <c r="E14" s="5">
        <v>23</v>
      </c>
      <c r="F14" s="5">
        <f>+E14*50000</f>
        <v>1150000</v>
      </c>
    </row>
    <row r="15" spans="2:6">
      <c r="B15" s="5">
        <v>653</v>
      </c>
      <c r="C15" s="5" t="s">
        <v>350</v>
      </c>
      <c r="D15" s="5" t="s">
        <v>350</v>
      </c>
      <c r="E15" s="72">
        <v>11</v>
      </c>
      <c r="F15" s="5">
        <f>+E15*50000</f>
        <v>550000</v>
      </c>
    </row>
    <row r="16" spans="2:6">
      <c r="B16" s="5">
        <v>820</v>
      </c>
      <c r="C16" s="5" t="s">
        <v>968</v>
      </c>
      <c r="D16" s="5" t="s">
        <v>969</v>
      </c>
      <c r="E16" s="72">
        <v>3</v>
      </c>
      <c r="F16" s="5">
        <f>+E16*50000</f>
        <v>150000</v>
      </c>
    </row>
    <row r="17" spans="2:6">
      <c r="B17" s="1"/>
      <c r="C17" s="85" t="s">
        <v>921</v>
      </c>
      <c r="D17" s="85"/>
      <c r="E17" s="1">
        <f>SUM(E13:E16)</f>
        <v>40</v>
      </c>
      <c r="F17" s="1">
        <f>SUM(F13:F16)</f>
        <v>2000000</v>
      </c>
    </row>
    <row r="19" spans="2:6">
      <c r="B19" s="86" t="s">
        <v>970</v>
      </c>
      <c r="C19" s="86"/>
      <c r="D19" s="86"/>
      <c r="E19" s="86"/>
      <c r="F19" s="86"/>
    </row>
    <row r="20" spans="2:6">
      <c r="B20" s="86"/>
      <c r="C20" s="86"/>
      <c r="D20" s="86"/>
      <c r="E20" s="86"/>
      <c r="F20" s="86"/>
    </row>
    <row r="22" spans="2:6">
      <c r="B22" s="86" t="s">
        <v>971</v>
      </c>
      <c r="C22" s="86"/>
      <c r="D22" s="86"/>
      <c r="E22" s="86"/>
      <c r="F22" s="86"/>
    </row>
    <row r="23" spans="2:6">
      <c r="B23" s="86"/>
      <c r="C23" s="86"/>
      <c r="D23" s="86"/>
      <c r="E23" s="86"/>
      <c r="F23" s="86"/>
    </row>
    <row r="24" spans="2:6">
      <c r="B24" s="86"/>
      <c r="C24" s="86"/>
      <c r="D24" s="86"/>
      <c r="E24" s="86"/>
      <c r="F24" s="86"/>
    </row>
    <row r="26" spans="2:6">
      <c r="B26" s="86" t="s">
        <v>972</v>
      </c>
      <c r="C26" s="86"/>
      <c r="D26" s="86"/>
      <c r="E26" s="86"/>
      <c r="F26" s="86"/>
    </row>
    <row r="27" spans="2:6">
      <c r="B27" s="86"/>
      <c r="C27" s="86"/>
      <c r="D27" s="86"/>
      <c r="E27" s="86"/>
      <c r="F27" s="86"/>
    </row>
    <row r="28" spans="2:6">
      <c r="B28" s="73"/>
      <c r="C28" s="73"/>
      <c r="D28" s="73"/>
      <c r="E28" s="73"/>
      <c r="F28" s="73"/>
    </row>
    <row r="29" spans="2:6">
      <c r="B29" s="1" t="s">
        <v>0</v>
      </c>
      <c r="C29" s="1" t="s">
        <v>1</v>
      </c>
      <c r="D29" s="1" t="s">
        <v>151</v>
      </c>
      <c r="E29" s="71" t="s">
        <v>963</v>
      </c>
      <c r="F29" s="1" t="s">
        <v>915</v>
      </c>
    </row>
    <row r="30" spans="2:6">
      <c r="B30" s="5">
        <v>670</v>
      </c>
      <c r="C30" s="5" t="s">
        <v>973</v>
      </c>
      <c r="D30" s="5" t="s">
        <v>973</v>
      </c>
      <c r="E30" s="72">
        <v>2</v>
      </c>
      <c r="F30" s="5">
        <f>+E30*50000</f>
        <v>100000</v>
      </c>
    </row>
    <row r="31" spans="2:6">
      <c r="B31" s="5">
        <v>804</v>
      </c>
      <c r="C31" s="5" t="s">
        <v>97</v>
      </c>
      <c r="D31" s="5" t="s">
        <v>974</v>
      </c>
      <c r="E31" s="5">
        <v>2</v>
      </c>
      <c r="F31" s="5">
        <f>+E31*50000</f>
        <v>100000</v>
      </c>
    </row>
    <row r="32" spans="2:6">
      <c r="B32" s="5">
        <v>206</v>
      </c>
      <c r="C32" s="5" t="s">
        <v>975</v>
      </c>
      <c r="D32" s="5" t="s">
        <v>965</v>
      </c>
      <c r="E32" s="72">
        <v>1</v>
      </c>
      <c r="F32" s="5">
        <f>+E32*50000</f>
        <v>50000</v>
      </c>
    </row>
    <row r="33" spans="2:7">
      <c r="B33" s="1"/>
      <c r="C33" s="85" t="s">
        <v>921</v>
      </c>
      <c r="D33" s="85"/>
      <c r="E33" s="1">
        <f>SUM(E30:E32)</f>
        <v>5</v>
      </c>
      <c r="F33" s="1">
        <f>SUM(F30:F32)</f>
        <v>250000</v>
      </c>
    </row>
    <row r="34" spans="2:7">
      <c r="B34" s="73"/>
      <c r="C34" s="73"/>
      <c r="D34" s="73"/>
      <c r="E34" s="73"/>
      <c r="F34" s="73"/>
    </row>
    <row r="35" spans="2:7">
      <c r="B35" s="38" t="s">
        <v>976</v>
      </c>
    </row>
    <row r="37" spans="2:7">
      <c r="B37" s="5" t="s">
        <v>0</v>
      </c>
      <c r="C37" s="5" t="s">
        <v>1</v>
      </c>
      <c r="D37" s="5" t="s">
        <v>151</v>
      </c>
      <c r="E37" s="72" t="s">
        <v>977</v>
      </c>
      <c r="F37" s="72" t="s">
        <v>963</v>
      </c>
      <c r="G37" s="5" t="s">
        <v>915</v>
      </c>
    </row>
    <row r="38" spans="2:7">
      <c r="B38" s="5">
        <v>661</v>
      </c>
      <c r="C38" s="5" t="s">
        <v>7</v>
      </c>
      <c r="D38" s="5" t="s">
        <v>384</v>
      </c>
      <c r="E38" s="5">
        <v>0</v>
      </c>
      <c r="F38" s="72">
        <v>3</v>
      </c>
      <c r="G38" s="5">
        <f>+E38*100000+F38*50000</f>
        <v>150000</v>
      </c>
    </row>
    <row r="39" spans="2:7">
      <c r="B39" s="5">
        <v>623</v>
      </c>
      <c r="C39" s="5" t="s">
        <v>978</v>
      </c>
      <c r="D39" s="5" t="s">
        <v>979</v>
      </c>
      <c r="E39" s="5">
        <v>0</v>
      </c>
      <c r="F39" s="72">
        <v>1</v>
      </c>
      <c r="G39" s="5">
        <f t="shared" ref="G39:G50" si="0">+E39*100000+F39*50000</f>
        <v>50000</v>
      </c>
    </row>
    <row r="40" spans="2:7">
      <c r="B40" s="5">
        <v>649</v>
      </c>
      <c r="C40" s="5" t="s">
        <v>13</v>
      </c>
      <c r="D40" s="5" t="s">
        <v>13</v>
      </c>
      <c r="E40" s="5">
        <v>0</v>
      </c>
      <c r="F40" s="72">
        <v>3</v>
      </c>
      <c r="G40" s="5">
        <f t="shared" si="0"/>
        <v>150000</v>
      </c>
    </row>
    <row r="41" spans="2:7">
      <c r="B41" s="5">
        <v>662</v>
      </c>
      <c r="C41" s="5" t="s">
        <v>14</v>
      </c>
      <c r="D41" s="5" t="s">
        <v>14</v>
      </c>
      <c r="E41" s="5">
        <v>0</v>
      </c>
      <c r="F41" s="72">
        <v>4</v>
      </c>
      <c r="G41" s="5">
        <f t="shared" si="0"/>
        <v>200000</v>
      </c>
    </row>
    <row r="42" spans="2:7">
      <c r="B42" s="5">
        <v>664</v>
      </c>
      <c r="C42" s="5" t="s">
        <v>52</v>
      </c>
      <c r="D42" s="5" t="s">
        <v>52</v>
      </c>
      <c r="E42" s="5">
        <v>0</v>
      </c>
      <c r="F42" s="72">
        <v>4</v>
      </c>
      <c r="G42" s="5">
        <f t="shared" si="0"/>
        <v>200000</v>
      </c>
    </row>
    <row r="43" spans="2:7">
      <c r="B43" s="5">
        <v>124</v>
      </c>
      <c r="C43" s="5" t="s">
        <v>980</v>
      </c>
      <c r="D43" s="5" t="s">
        <v>234</v>
      </c>
      <c r="E43" s="5">
        <v>0</v>
      </c>
      <c r="F43" s="72">
        <v>3</v>
      </c>
      <c r="G43" s="5">
        <f t="shared" si="0"/>
        <v>150000</v>
      </c>
    </row>
    <row r="44" spans="2:7">
      <c r="B44" s="5">
        <v>127</v>
      </c>
      <c r="C44" s="5" t="s">
        <v>981</v>
      </c>
      <c r="D44" s="5" t="s">
        <v>982</v>
      </c>
      <c r="E44" s="5">
        <v>1</v>
      </c>
      <c r="F44" s="72">
        <v>10</v>
      </c>
      <c r="G44" s="5">
        <f t="shared" si="0"/>
        <v>600000</v>
      </c>
    </row>
    <row r="45" spans="2:7">
      <c r="B45" s="5">
        <v>628</v>
      </c>
      <c r="C45" s="5" t="s">
        <v>983</v>
      </c>
      <c r="D45" s="5" t="s">
        <v>984</v>
      </c>
      <c r="E45" s="5">
        <v>0</v>
      </c>
      <c r="F45" s="72">
        <v>1</v>
      </c>
      <c r="G45" s="5">
        <f t="shared" si="0"/>
        <v>50000</v>
      </c>
    </row>
    <row r="46" spans="2:7">
      <c r="B46" s="5">
        <v>652</v>
      </c>
      <c r="C46" s="5" t="s">
        <v>110</v>
      </c>
      <c r="D46" s="5" t="s">
        <v>985</v>
      </c>
      <c r="E46" s="5">
        <v>0</v>
      </c>
      <c r="F46" s="72">
        <v>1</v>
      </c>
      <c r="G46" s="5">
        <f t="shared" si="0"/>
        <v>50000</v>
      </c>
    </row>
    <row r="47" spans="2:7">
      <c r="B47" s="5">
        <v>653</v>
      </c>
      <c r="C47" s="5" t="s">
        <v>986</v>
      </c>
      <c r="D47" s="5" t="s">
        <v>986</v>
      </c>
      <c r="E47" s="5">
        <v>0</v>
      </c>
      <c r="F47" s="72">
        <v>1</v>
      </c>
      <c r="G47" s="5">
        <f t="shared" si="0"/>
        <v>50000</v>
      </c>
    </row>
    <row r="48" spans="2:7">
      <c r="B48" s="5">
        <v>654</v>
      </c>
      <c r="C48" s="5" t="s">
        <v>123</v>
      </c>
      <c r="D48" s="5" t="s">
        <v>123</v>
      </c>
      <c r="E48" s="5">
        <v>0</v>
      </c>
      <c r="F48" s="72">
        <v>2</v>
      </c>
      <c r="G48" s="5">
        <f t="shared" si="0"/>
        <v>100000</v>
      </c>
    </row>
    <row r="49" spans="2:7">
      <c r="B49" s="5">
        <v>656</v>
      </c>
      <c r="C49" s="5" t="s">
        <v>134</v>
      </c>
      <c r="D49" s="5" t="s">
        <v>770</v>
      </c>
      <c r="E49" s="5">
        <v>0</v>
      </c>
      <c r="F49" s="72">
        <v>3</v>
      </c>
      <c r="G49" s="5">
        <f t="shared" si="0"/>
        <v>150000</v>
      </c>
    </row>
    <row r="50" spans="2:7">
      <c r="B50" s="5">
        <v>126</v>
      </c>
      <c r="C50" s="5" t="s">
        <v>136</v>
      </c>
      <c r="D50" s="5" t="s">
        <v>599</v>
      </c>
      <c r="E50" s="5">
        <v>0</v>
      </c>
      <c r="F50" s="72">
        <v>1</v>
      </c>
      <c r="G50" s="5">
        <f t="shared" si="0"/>
        <v>50000</v>
      </c>
    </row>
    <row r="51" spans="2:7">
      <c r="B51" s="1"/>
      <c r="C51" s="85" t="s">
        <v>921</v>
      </c>
      <c r="D51" s="85"/>
      <c r="E51" s="1">
        <f>SUM(E38:E50)</f>
        <v>1</v>
      </c>
      <c r="F51" s="1">
        <f>SUM(F38:F50)</f>
        <v>37</v>
      </c>
      <c r="G51" s="1">
        <f>SUM(G38:G50)</f>
        <v>1950000</v>
      </c>
    </row>
    <row r="53" spans="2:7">
      <c r="B53" s="38" t="s">
        <v>987</v>
      </c>
    </row>
    <row r="55" spans="2:7">
      <c r="B55" s="5" t="s">
        <v>0</v>
      </c>
      <c r="C55" s="5" t="s">
        <v>1</v>
      </c>
      <c r="D55" s="5" t="s">
        <v>151</v>
      </c>
      <c r="E55" s="72" t="s">
        <v>963</v>
      </c>
      <c r="F55" s="5" t="s">
        <v>915</v>
      </c>
    </row>
    <row r="56" spans="2:7">
      <c r="B56" s="5">
        <v>661</v>
      </c>
      <c r="C56" s="5" t="s">
        <v>7</v>
      </c>
      <c r="D56" s="5" t="s">
        <v>384</v>
      </c>
      <c r="E56" s="72">
        <v>1</v>
      </c>
      <c r="F56" s="5">
        <f>+E56*50000</f>
        <v>50000</v>
      </c>
    </row>
    <row r="57" spans="2:7">
      <c r="B57" s="5">
        <v>169</v>
      </c>
      <c r="C57" s="5" t="s">
        <v>988</v>
      </c>
      <c r="D57" s="5" t="s">
        <v>988</v>
      </c>
      <c r="E57" s="72">
        <v>1</v>
      </c>
      <c r="F57" s="5">
        <f>+E57*50000</f>
        <v>50000</v>
      </c>
    </row>
    <row r="58" spans="2:7">
      <c r="B58" s="5">
        <v>650</v>
      </c>
      <c r="C58" s="5" t="s">
        <v>989</v>
      </c>
      <c r="D58" s="5" t="s">
        <v>990</v>
      </c>
      <c r="E58" s="72">
        <v>1</v>
      </c>
      <c r="F58" s="5">
        <f>+E58*50000</f>
        <v>50000</v>
      </c>
    </row>
    <row r="59" spans="2:7">
      <c r="B59" s="5">
        <v>206</v>
      </c>
      <c r="C59" s="5" t="s">
        <v>975</v>
      </c>
      <c r="D59" s="5" t="s">
        <v>965</v>
      </c>
      <c r="E59" s="72">
        <v>7</v>
      </c>
      <c r="F59" s="5">
        <f t="shared" ref="F59" si="1">+E59*50000</f>
        <v>350000</v>
      </c>
    </row>
    <row r="60" spans="2:7">
      <c r="B60" s="1"/>
      <c r="C60" s="85" t="s">
        <v>921</v>
      </c>
      <c r="D60" s="85"/>
      <c r="E60" s="1">
        <f>SUM(E56:E59)</f>
        <v>10</v>
      </c>
      <c r="F60" s="1">
        <f>SUM(F56:F59)</f>
        <v>500000</v>
      </c>
    </row>
  </sheetData>
  <mergeCells count="9">
    <mergeCell ref="C33:D33"/>
    <mergeCell ref="C51:D51"/>
    <mergeCell ref="C60:D60"/>
    <mergeCell ref="B4:F5"/>
    <mergeCell ref="B7:F8"/>
    <mergeCell ref="C17:D17"/>
    <mergeCell ref="B19:F20"/>
    <mergeCell ref="B22:F24"/>
    <mergeCell ref="B26:F27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G25"/>
  <sheetViews>
    <sheetView workbookViewId="0"/>
  </sheetViews>
  <sheetFormatPr defaultRowHeight="16.5"/>
  <cols>
    <col min="1" max="1" width="9.140625" style="38"/>
    <col min="2" max="2" width="7.85546875" style="38" customWidth="1"/>
    <col min="3" max="3" width="42.42578125" style="38" bestFit="1" customWidth="1"/>
    <col min="4" max="4" width="51" style="38" bestFit="1" customWidth="1"/>
    <col min="5" max="5" width="9.7109375" style="38" bestFit="1" customWidth="1"/>
    <col min="6" max="6" width="6.85546875" style="38" bestFit="1" customWidth="1"/>
    <col min="7" max="7" width="9.140625" style="38" bestFit="1" customWidth="1"/>
    <col min="8" max="16384" width="9.140625" style="38"/>
  </cols>
  <sheetData>
    <row r="2" spans="2:7">
      <c r="B2" s="38" t="s">
        <v>959</v>
      </c>
    </row>
    <row r="4" spans="2:7">
      <c r="B4" s="1" t="s">
        <v>0</v>
      </c>
      <c r="C4" s="1" t="s">
        <v>1</v>
      </c>
      <c r="D4" s="1" t="s">
        <v>151</v>
      </c>
      <c r="E4" s="71" t="s">
        <v>977</v>
      </c>
      <c r="F4" s="71" t="s">
        <v>963</v>
      </c>
      <c r="G4" s="1" t="s">
        <v>915</v>
      </c>
    </row>
    <row r="5" spans="2:7">
      <c r="B5" s="5">
        <v>661</v>
      </c>
      <c r="C5" s="5" t="s">
        <v>7</v>
      </c>
      <c r="D5" s="5" t="s">
        <v>384</v>
      </c>
      <c r="E5" s="5">
        <v>0</v>
      </c>
      <c r="F5" s="72">
        <v>4</v>
      </c>
      <c r="G5" s="5">
        <f>+E5*100000+F5*50000</f>
        <v>200000</v>
      </c>
    </row>
    <row r="6" spans="2:7">
      <c r="B6" s="5">
        <v>623</v>
      </c>
      <c r="C6" s="5" t="s">
        <v>978</v>
      </c>
      <c r="D6" s="5" t="s">
        <v>979</v>
      </c>
      <c r="E6" s="5">
        <v>0</v>
      </c>
      <c r="F6" s="72">
        <v>1</v>
      </c>
      <c r="G6" s="5">
        <f>+E6*100000+F6*50000</f>
        <v>50000</v>
      </c>
    </row>
    <row r="7" spans="2:7">
      <c r="B7" s="5">
        <v>649</v>
      </c>
      <c r="C7" s="5" t="s">
        <v>13</v>
      </c>
      <c r="D7" s="5" t="s">
        <v>13</v>
      </c>
      <c r="E7" s="5">
        <v>0</v>
      </c>
      <c r="F7" s="72">
        <v>3</v>
      </c>
      <c r="G7" s="5">
        <f>+E7*100000+F7*50000</f>
        <v>150000</v>
      </c>
    </row>
    <row r="8" spans="2:7">
      <c r="B8" s="5">
        <v>662</v>
      </c>
      <c r="C8" s="5" t="s">
        <v>14</v>
      </c>
      <c r="D8" s="5" t="s">
        <v>14</v>
      </c>
      <c r="E8" s="5">
        <v>0</v>
      </c>
      <c r="F8" s="72">
        <v>4</v>
      </c>
      <c r="G8" s="5">
        <f>+E8*100000+F8*50000</f>
        <v>200000</v>
      </c>
    </row>
    <row r="9" spans="2:7">
      <c r="B9" s="5">
        <v>670</v>
      </c>
      <c r="C9" s="5" t="s">
        <v>973</v>
      </c>
      <c r="D9" s="5" t="s">
        <v>973</v>
      </c>
      <c r="E9" s="5">
        <v>0</v>
      </c>
      <c r="F9" s="72">
        <v>2</v>
      </c>
      <c r="G9" s="5">
        <f>+F9*50000</f>
        <v>100000</v>
      </c>
    </row>
    <row r="10" spans="2:7">
      <c r="B10" s="5">
        <v>650</v>
      </c>
      <c r="C10" s="5" t="s">
        <v>989</v>
      </c>
      <c r="D10" s="5" t="s">
        <v>990</v>
      </c>
      <c r="E10" s="5">
        <v>0</v>
      </c>
      <c r="F10" s="72">
        <v>1</v>
      </c>
      <c r="G10" s="5">
        <f>+F10*50000</f>
        <v>50000</v>
      </c>
    </row>
    <row r="11" spans="2:7">
      <c r="B11" s="5">
        <v>206</v>
      </c>
      <c r="C11" s="5" t="s">
        <v>975</v>
      </c>
      <c r="D11" s="5" t="s">
        <v>965</v>
      </c>
      <c r="E11" s="5">
        <v>0</v>
      </c>
      <c r="F11" s="72">
        <v>11</v>
      </c>
      <c r="G11" s="5">
        <f>+F11*50000</f>
        <v>550000</v>
      </c>
    </row>
    <row r="12" spans="2:7">
      <c r="B12" s="5">
        <v>664</v>
      </c>
      <c r="C12" s="5" t="s">
        <v>52</v>
      </c>
      <c r="D12" s="5" t="s">
        <v>52</v>
      </c>
      <c r="E12" s="5">
        <v>0</v>
      </c>
      <c r="F12" s="72">
        <v>4</v>
      </c>
      <c r="G12" s="5">
        <f>+E12*100000+F12*50000</f>
        <v>200000</v>
      </c>
    </row>
    <row r="13" spans="2:7">
      <c r="B13" s="5">
        <v>108</v>
      </c>
      <c r="C13" s="5" t="s">
        <v>966</v>
      </c>
      <c r="D13" s="5" t="s">
        <v>967</v>
      </c>
      <c r="E13" s="5">
        <v>0</v>
      </c>
      <c r="F13" s="5">
        <v>23</v>
      </c>
      <c r="G13" s="5">
        <f>+F13*50000</f>
        <v>1150000</v>
      </c>
    </row>
    <row r="14" spans="2:7">
      <c r="B14" s="5">
        <v>124</v>
      </c>
      <c r="C14" s="5" t="s">
        <v>980</v>
      </c>
      <c r="D14" s="5" t="s">
        <v>234</v>
      </c>
      <c r="E14" s="5">
        <v>0</v>
      </c>
      <c r="F14" s="72">
        <v>3</v>
      </c>
      <c r="G14" s="5">
        <f>+E14*100000+F14*50000</f>
        <v>150000</v>
      </c>
    </row>
    <row r="15" spans="2:7">
      <c r="B15" s="5">
        <v>127</v>
      </c>
      <c r="C15" s="5" t="s">
        <v>981</v>
      </c>
      <c r="D15" s="5" t="s">
        <v>982</v>
      </c>
      <c r="E15" s="5">
        <v>1</v>
      </c>
      <c r="F15" s="72">
        <v>10</v>
      </c>
      <c r="G15" s="5">
        <f>+E15*100000+F15*50000</f>
        <v>600000</v>
      </c>
    </row>
    <row r="16" spans="2:7">
      <c r="B16" s="5">
        <v>804</v>
      </c>
      <c r="C16" s="5" t="s">
        <v>97</v>
      </c>
      <c r="D16" s="5" t="s">
        <v>974</v>
      </c>
      <c r="E16" s="5">
        <v>0</v>
      </c>
      <c r="F16" s="5">
        <v>2</v>
      </c>
      <c r="G16" s="5">
        <f>+F16*50000</f>
        <v>100000</v>
      </c>
    </row>
    <row r="17" spans="2:7">
      <c r="B17" s="5">
        <v>628</v>
      </c>
      <c r="C17" s="5" t="s">
        <v>983</v>
      </c>
      <c r="D17" s="5" t="s">
        <v>984</v>
      </c>
      <c r="E17" s="5">
        <v>0</v>
      </c>
      <c r="F17" s="72">
        <v>1</v>
      </c>
      <c r="G17" s="5">
        <f>+E17*100000+F17*50000</f>
        <v>50000</v>
      </c>
    </row>
    <row r="18" spans="2:7">
      <c r="B18" s="5">
        <v>820</v>
      </c>
      <c r="C18" s="5" t="s">
        <v>968</v>
      </c>
      <c r="D18" s="5" t="s">
        <v>969</v>
      </c>
      <c r="E18" s="5">
        <v>0</v>
      </c>
      <c r="F18" s="72">
        <v>3</v>
      </c>
      <c r="G18" s="5">
        <f>+F18*50000</f>
        <v>150000</v>
      </c>
    </row>
    <row r="19" spans="2:7">
      <c r="B19" s="5">
        <v>652</v>
      </c>
      <c r="C19" s="5" t="s">
        <v>110</v>
      </c>
      <c r="D19" s="5" t="s">
        <v>985</v>
      </c>
      <c r="E19" s="5">
        <v>0</v>
      </c>
      <c r="F19" s="72">
        <v>1</v>
      </c>
      <c r="G19" s="5">
        <f>+E19*100000+F19*50000</f>
        <v>50000</v>
      </c>
    </row>
    <row r="20" spans="2:7">
      <c r="B20" s="5">
        <v>653</v>
      </c>
      <c r="C20" s="5" t="s">
        <v>986</v>
      </c>
      <c r="D20" s="5" t="s">
        <v>986</v>
      </c>
      <c r="E20" s="5">
        <v>0</v>
      </c>
      <c r="F20" s="72">
        <v>12</v>
      </c>
      <c r="G20" s="5">
        <f>+F20*50000</f>
        <v>600000</v>
      </c>
    </row>
    <row r="21" spans="2:7">
      <c r="B21" s="5">
        <v>169</v>
      </c>
      <c r="C21" s="5" t="s">
        <v>988</v>
      </c>
      <c r="D21" s="5" t="s">
        <v>988</v>
      </c>
      <c r="E21" s="5">
        <v>0</v>
      </c>
      <c r="F21" s="72">
        <v>1</v>
      </c>
      <c r="G21" s="5">
        <f>+F21*50000</f>
        <v>50000</v>
      </c>
    </row>
    <row r="22" spans="2:7">
      <c r="B22" s="5">
        <v>654</v>
      </c>
      <c r="C22" s="5" t="s">
        <v>123</v>
      </c>
      <c r="D22" s="5" t="s">
        <v>123</v>
      </c>
      <c r="E22" s="5">
        <v>0</v>
      </c>
      <c r="F22" s="72">
        <v>2</v>
      </c>
      <c r="G22" s="5">
        <f>+E22*100000+F22*50000</f>
        <v>100000</v>
      </c>
    </row>
    <row r="23" spans="2:7">
      <c r="B23" s="5">
        <v>656</v>
      </c>
      <c r="C23" s="5" t="s">
        <v>134</v>
      </c>
      <c r="D23" s="5" t="s">
        <v>770</v>
      </c>
      <c r="E23" s="5">
        <v>0</v>
      </c>
      <c r="F23" s="72">
        <v>3</v>
      </c>
      <c r="G23" s="5">
        <f>+E23*100000+F23*50000</f>
        <v>150000</v>
      </c>
    </row>
    <row r="24" spans="2:7">
      <c r="B24" s="5">
        <v>126</v>
      </c>
      <c r="C24" s="5" t="s">
        <v>136</v>
      </c>
      <c r="D24" s="5" t="s">
        <v>599</v>
      </c>
      <c r="E24" s="5">
        <v>0</v>
      </c>
      <c r="F24" s="72">
        <v>1</v>
      </c>
      <c r="G24" s="5">
        <f>+E24*100000+F24*50000</f>
        <v>50000</v>
      </c>
    </row>
    <row r="25" spans="2:7">
      <c r="B25" s="1"/>
      <c r="C25" s="85" t="s">
        <v>921</v>
      </c>
      <c r="D25" s="85"/>
      <c r="E25" s="1">
        <f>SUM(E5:E24)</f>
        <v>1</v>
      </c>
      <c r="F25" s="1">
        <f>SUM(F5:F24)</f>
        <v>92</v>
      </c>
      <c r="G25" s="1">
        <f>SUM(G21:G24)</f>
        <v>350000</v>
      </c>
    </row>
  </sheetData>
  <mergeCells count="1">
    <mergeCell ref="C25:D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F25"/>
  <sheetViews>
    <sheetView workbookViewId="0"/>
  </sheetViews>
  <sheetFormatPr defaultRowHeight="16.5"/>
  <cols>
    <col min="1" max="1" width="9.140625" style="38"/>
    <col min="2" max="2" width="7.85546875" style="38" customWidth="1"/>
    <col min="3" max="3" width="42.42578125" style="38" bestFit="1" customWidth="1"/>
    <col min="4" max="4" width="9.7109375" style="38" bestFit="1" customWidth="1"/>
    <col min="5" max="5" width="6.85546875" style="38" bestFit="1" customWidth="1"/>
    <col min="6" max="6" width="9.140625" style="38" bestFit="1" customWidth="1"/>
    <col min="7" max="16384" width="9.140625" style="38"/>
  </cols>
  <sheetData>
    <row r="2" spans="2:6">
      <c r="B2" s="38" t="s">
        <v>959</v>
      </c>
    </row>
    <row r="4" spans="2:6">
      <c r="B4" s="1" t="s">
        <v>0</v>
      </c>
      <c r="C4" s="1" t="s">
        <v>1</v>
      </c>
      <c r="D4" s="71" t="s">
        <v>977</v>
      </c>
      <c r="E4" s="71" t="s">
        <v>963</v>
      </c>
      <c r="F4" s="1" t="s">
        <v>915</v>
      </c>
    </row>
    <row r="5" spans="2:6">
      <c r="B5" s="5">
        <v>661</v>
      </c>
      <c r="C5" s="5" t="s">
        <v>7</v>
      </c>
      <c r="D5" s="5">
        <v>0</v>
      </c>
      <c r="E5" s="72">
        <v>4</v>
      </c>
      <c r="F5" s="5">
        <f>+D5*100000+E5*50000</f>
        <v>200000</v>
      </c>
    </row>
    <row r="6" spans="2:6">
      <c r="B6" s="5">
        <v>623</v>
      </c>
      <c r="C6" s="5" t="s">
        <v>978</v>
      </c>
      <c r="D6" s="5">
        <v>0</v>
      </c>
      <c r="E6" s="72">
        <v>1</v>
      </c>
      <c r="F6" s="5">
        <f>+D6*100000+E6*50000</f>
        <v>50000</v>
      </c>
    </row>
    <row r="7" spans="2:6">
      <c r="B7" s="5">
        <v>649</v>
      </c>
      <c r="C7" s="5" t="s">
        <v>13</v>
      </c>
      <c r="D7" s="5">
        <v>0</v>
      </c>
      <c r="E7" s="72">
        <v>3</v>
      </c>
      <c r="F7" s="5">
        <f>+D7*100000+E7*50000</f>
        <v>150000</v>
      </c>
    </row>
    <row r="8" spans="2:6">
      <c r="B8" s="5">
        <v>662</v>
      </c>
      <c r="C8" s="5" t="s">
        <v>14</v>
      </c>
      <c r="D8" s="5">
        <v>0</v>
      </c>
      <c r="E8" s="72">
        <v>4</v>
      </c>
      <c r="F8" s="5">
        <f>+D8*100000+E8*50000</f>
        <v>200000</v>
      </c>
    </row>
    <row r="9" spans="2:6">
      <c r="B9" s="5">
        <v>670</v>
      </c>
      <c r="C9" s="5" t="s">
        <v>973</v>
      </c>
      <c r="D9" s="5">
        <v>0</v>
      </c>
      <c r="E9" s="72">
        <v>2</v>
      </c>
      <c r="F9" s="5">
        <f>+E9*50000</f>
        <v>100000</v>
      </c>
    </row>
    <row r="10" spans="2:6">
      <c r="B10" s="5">
        <v>650</v>
      </c>
      <c r="C10" s="5" t="s">
        <v>989</v>
      </c>
      <c r="D10" s="5">
        <v>0</v>
      </c>
      <c r="E10" s="72">
        <v>1</v>
      </c>
      <c r="F10" s="5">
        <f>+E10*50000</f>
        <v>50000</v>
      </c>
    </row>
    <row r="11" spans="2:6">
      <c r="B11" s="5">
        <v>206</v>
      </c>
      <c r="C11" s="5" t="s">
        <v>975</v>
      </c>
      <c r="D11" s="5">
        <v>0</v>
      </c>
      <c r="E11" s="72">
        <v>11</v>
      </c>
      <c r="F11" s="5">
        <f>+E11*50000</f>
        <v>550000</v>
      </c>
    </row>
    <row r="12" spans="2:6">
      <c r="B12" s="5">
        <v>664</v>
      </c>
      <c r="C12" s="5" t="s">
        <v>52</v>
      </c>
      <c r="D12" s="5">
        <v>0</v>
      </c>
      <c r="E12" s="72">
        <v>4</v>
      </c>
      <c r="F12" s="5">
        <f>+D12*100000+E12*50000</f>
        <v>200000</v>
      </c>
    </row>
    <row r="13" spans="2:6">
      <c r="B13" s="5">
        <v>108</v>
      </c>
      <c r="C13" s="5" t="s">
        <v>966</v>
      </c>
      <c r="D13" s="5">
        <v>0</v>
      </c>
      <c r="E13" s="5">
        <v>23</v>
      </c>
      <c r="F13" s="5">
        <f>+E13*50000</f>
        <v>1150000</v>
      </c>
    </row>
    <row r="14" spans="2:6">
      <c r="B14" s="5">
        <v>124</v>
      </c>
      <c r="C14" s="5" t="s">
        <v>980</v>
      </c>
      <c r="D14" s="5">
        <v>0</v>
      </c>
      <c r="E14" s="72">
        <v>3</v>
      </c>
      <c r="F14" s="5">
        <f>+D14*100000+E14*50000</f>
        <v>150000</v>
      </c>
    </row>
    <row r="15" spans="2:6">
      <c r="B15" s="5">
        <v>127</v>
      </c>
      <c r="C15" s="5" t="s">
        <v>981</v>
      </c>
      <c r="D15" s="5">
        <v>1</v>
      </c>
      <c r="E15" s="72">
        <v>10</v>
      </c>
      <c r="F15" s="5">
        <f>+D15*100000+E15*50000</f>
        <v>600000</v>
      </c>
    </row>
    <row r="16" spans="2:6">
      <c r="B16" s="5">
        <v>804</v>
      </c>
      <c r="C16" s="5" t="s">
        <v>97</v>
      </c>
      <c r="D16" s="5">
        <v>0</v>
      </c>
      <c r="E16" s="5">
        <v>2</v>
      </c>
      <c r="F16" s="5">
        <f>+E16*50000</f>
        <v>100000</v>
      </c>
    </row>
    <row r="17" spans="2:6">
      <c r="B17" s="5">
        <v>628</v>
      </c>
      <c r="C17" s="5" t="s">
        <v>983</v>
      </c>
      <c r="D17" s="5">
        <v>0</v>
      </c>
      <c r="E17" s="72">
        <v>1</v>
      </c>
      <c r="F17" s="5">
        <f>+D17*100000+E17*50000</f>
        <v>50000</v>
      </c>
    </row>
    <row r="18" spans="2:6">
      <c r="B18" s="5">
        <v>820</v>
      </c>
      <c r="C18" s="5" t="s">
        <v>968</v>
      </c>
      <c r="D18" s="5">
        <v>0</v>
      </c>
      <c r="E18" s="72">
        <v>3</v>
      </c>
      <c r="F18" s="5">
        <f>+E18*50000</f>
        <v>150000</v>
      </c>
    </row>
    <row r="19" spans="2:6">
      <c r="B19" s="5">
        <v>652</v>
      </c>
      <c r="C19" s="5" t="s">
        <v>110</v>
      </c>
      <c r="D19" s="5">
        <v>0</v>
      </c>
      <c r="E19" s="72">
        <v>1</v>
      </c>
      <c r="F19" s="5">
        <f>+D19*100000+E19*50000</f>
        <v>50000</v>
      </c>
    </row>
    <row r="20" spans="2:6">
      <c r="B20" s="5">
        <v>653</v>
      </c>
      <c r="C20" s="5" t="s">
        <v>986</v>
      </c>
      <c r="D20" s="5">
        <v>0</v>
      </c>
      <c r="E20" s="72">
        <v>12</v>
      </c>
      <c r="F20" s="5">
        <f>+E20*50000</f>
        <v>600000</v>
      </c>
    </row>
    <row r="21" spans="2:6">
      <c r="B21" s="5">
        <v>169</v>
      </c>
      <c r="C21" s="5" t="s">
        <v>988</v>
      </c>
      <c r="D21" s="5">
        <v>0</v>
      </c>
      <c r="E21" s="72">
        <v>1</v>
      </c>
      <c r="F21" s="5">
        <f>+E21*50000</f>
        <v>50000</v>
      </c>
    </row>
    <row r="22" spans="2:6">
      <c r="B22" s="5">
        <v>654</v>
      </c>
      <c r="C22" s="5" t="s">
        <v>123</v>
      </c>
      <c r="D22" s="5">
        <v>0</v>
      </c>
      <c r="E22" s="72">
        <v>2</v>
      </c>
      <c r="F22" s="5">
        <f>+D22*100000+E22*50000</f>
        <v>100000</v>
      </c>
    </row>
    <row r="23" spans="2:6">
      <c r="B23" s="5">
        <v>656</v>
      </c>
      <c r="C23" s="5" t="s">
        <v>134</v>
      </c>
      <c r="D23" s="5">
        <v>0</v>
      </c>
      <c r="E23" s="72">
        <v>3</v>
      </c>
      <c r="F23" s="5">
        <f>+D23*100000+E23*50000</f>
        <v>150000</v>
      </c>
    </row>
    <row r="24" spans="2:6">
      <c r="B24" s="5">
        <v>126</v>
      </c>
      <c r="C24" s="5" t="s">
        <v>136</v>
      </c>
      <c r="D24" s="5">
        <v>0</v>
      </c>
      <c r="E24" s="72">
        <v>1</v>
      </c>
      <c r="F24" s="5">
        <f>+D24*100000+E24*50000</f>
        <v>50000</v>
      </c>
    </row>
    <row r="25" spans="2:6">
      <c r="B25" s="1"/>
      <c r="C25" s="9" t="s">
        <v>921</v>
      </c>
      <c r="D25" s="1">
        <f>SUM(D5:D24)</f>
        <v>1</v>
      </c>
      <c r="E25" s="1">
        <f>SUM(E5:E24)</f>
        <v>92</v>
      </c>
      <c r="F25" s="1">
        <f>SUM(F21:F24)</f>
        <v>350000</v>
      </c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S145"/>
  <sheetViews>
    <sheetView zoomScale="85" zoomScaleNormal="85" workbookViewId="0"/>
  </sheetViews>
  <sheetFormatPr defaultRowHeight="15"/>
  <cols>
    <col min="2" max="2" width="9.140625" customWidth="1"/>
    <col min="3" max="3" width="40.5703125" customWidth="1"/>
    <col min="4" max="4" width="6.42578125" customWidth="1"/>
    <col min="5" max="5" width="8.28515625" bestFit="1" customWidth="1"/>
    <col min="6" max="6" width="14.5703125" customWidth="1"/>
    <col min="7" max="7" width="7.7109375" bestFit="1" customWidth="1"/>
    <col min="8" max="8" width="9.85546875" bestFit="1" customWidth="1"/>
    <col min="9" max="9" width="10.42578125" bestFit="1" customWidth="1"/>
    <col min="10" max="10" width="9.42578125" bestFit="1" customWidth="1"/>
    <col min="11" max="11" width="9.28515625" bestFit="1" customWidth="1"/>
    <col min="12" max="12" width="26" customWidth="1"/>
    <col min="13" max="13" width="10.28515625" bestFit="1" customWidth="1"/>
    <col min="14" max="14" width="7.5703125" bestFit="1" customWidth="1"/>
    <col min="15" max="15" width="9" bestFit="1" customWidth="1"/>
    <col min="16" max="16" width="9.7109375" bestFit="1" customWidth="1"/>
    <col min="17" max="17" width="15.7109375" customWidth="1"/>
    <col min="18" max="18" width="12.140625" customWidth="1"/>
    <col min="19" max="19" width="17.28515625" customWidth="1"/>
  </cols>
  <sheetData>
    <row r="3" spans="1:19" ht="115.5">
      <c r="A3" s="1" t="s">
        <v>892</v>
      </c>
      <c r="B3" s="1" t="s">
        <v>0</v>
      </c>
      <c r="C3" s="1" t="s">
        <v>1</v>
      </c>
      <c r="D3" s="2" t="s">
        <v>942</v>
      </c>
      <c r="E3" s="2" t="s">
        <v>943</v>
      </c>
      <c r="F3" s="2" t="s">
        <v>944</v>
      </c>
      <c r="G3" s="2" t="s">
        <v>945</v>
      </c>
      <c r="H3" s="2" t="s">
        <v>946</v>
      </c>
      <c r="I3" s="2" t="s">
        <v>947</v>
      </c>
      <c r="J3" s="2" t="s">
        <v>948</v>
      </c>
      <c r="K3" s="2" t="s">
        <v>949</v>
      </c>
      <c r="L3" s="2" t="s">
        <v>950</v>
      </c>
      <c r="M3" s="2" t="s">
        <v>951</v>
      </c>
      <c r="N3" s="2" t="s">
        <v>952</v>
      </c>
      <c r="O3" s="2" t="s">
        <v>953</v>
      </c>
      <c r="P3" s="2" t="s">
        <v>954</v>
      </c>
      <c r="Q3" s="2" t="s">
        <v>955</v>
      </c>
      <c r="R3" s="79" t="s">
        <v>956</v>
      </c>
      <c r="S3" s="75" t="s">
        <v>957</v>
      </c>
    </row>
    <row r="4" spans="1:19" s="36" customFormat="1" ht="16.5">
      <c r="B4" s="87" t="s">
        <v>958</v>
      </c>
      <c r="C4" s="88"/>
      <c r="D4" s="70">
        <v>25</v>
      </c>
      <c r="E4" s="70">
        <v>50</v>
      </c>
      <c r="F4" s="70">
        <v>50</v>
      </c>
      <c r="G4" s="70">
        <v>25</v>
      </c>
      <c r="H4" s="70">
        <v>10000</v>
      </c>
      <c r="I4" s="70">
        <v>25</v>
      </c>
      <c r="J4" s="70">
        <v>25</v>
      </c>
      <c r="K4" s="70">
        <v>10000</v>
      </c>
      <c r="L4" s="70">
        <v>1000</v>
      </c>
      <c r="M4" s="70">
        <v>10000</v>
      </c>
      <c r="N4" s="70">
        <v>10000</v>
      </c>
      <c r="O4" s="70">
        <v>25</v>
      </c>
      <c r="P4" s="70">
        <v>100000</v>
      </c>
      <c r="Q4" s="70">
        <v>50000</v>
      </c>
      <c r="R4" s="70">
        <v>50000</v>
      </c>
      <c r="S4" s="76"/>
    </row>
    <row r="5" spans="1:19" ht="33">
      <c r="A5" s="3">
        <v>1</v>
      </c>
      <c r="B5" s="3">
        <v>964</v>
      </c>
      <c r="C5" s="81" t="s">
        <v>6</v>
      </c>
      <c r="D5" s="3">
        <v>0</v>
      </c>
      <c r="E5" s="3">
        <v>0</v>
      </c>
      <c r="F5" s="3">
        <v>0</v>
      </c>
      <c r="G5" s="3">
        <v>11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0</v>
      </c>
      <c r="O5" s="3">
        <v>0</v>
      </c>
      <c r="P5" s="3">
        <v>0</v>
      </c>
      <c r="Q5" s="3">
        <v>0</v>
      </c>
      <c r="R5" s="80">
        <v>0</v>
      </c>
      <c r="S5" s="77">
        <f>+D5*25+E5*50+F5*50+G5*25+H5*10000+I5*25+J5*25+K5*10000+L5*1000+M5*10000+N5*10000+O5*25+P5*100000+Q5*50000+R5*50000</f>
        <v>10275</v>
      </c>
    </row>
    <row r="6" spans="1:19" ht="16.5">
      <c r="A6" s="3">
        <v>2</v>
      </c>
      <c r="B6" s="3">
        <v>661</v>
      </c>
      <c r="C6" s="81" t="s">
        <v>7</v>
      </c>
      <c r="D6" s="3">
        <v>0</v>
      </c>
      <c r="E6" s="3">
        <v>0</v>
      </c>
      <c r="F6" s="3">
        <v>690</v>
      </c>
      <c r="G6" s="3">
        <v>193</v>
      </c>
      <c r="H6" s="3">
        <v>0</v>
      </c>
      <c r="I6" s="3">
        <v>3</v>
      </c>
      <c r="J6" s="3">
        <v>25</v>
      </c>
      <c r="K6" s="3">
        <v>0</v>
      </c>
      <c r="L6" s="3">
        <v>0</v>
      </c>
      <c r="M6" s="3">
        <v>0</v>
      </c>
      <c r="N6" s="3">
        <v>55</v>
      </c>
      <c r="O6" s="3">
        <v>6884</v>
      </c>
      <c r="P6" s="3">
        <v>0</v>
      </c>
      <c r="Q6" s="3">
        <v>4</v>
      </c>
      <c r="R6" s="80">
        <v>5</v>
      </c>
      <c r="S6" s="77">
        <f t="shared" ref="S6:S69" si="0">+D6*25+E6*50+F6*50+G6*25+H6*10000+I6*25+J6*25+K6*10000+L6*1000+M6*10000+N6*10000+O6*25+P6*100000+Q6*50000+R6*50000</f>
        <v>1212125</v>
      </c>
    </row>
    <row r="7" spans="1:19" ht="16.5">
      <c r="A7" s="3">
        <v>3</v>
      </c>
      <c r="B7" s="3">
        <v>623</v>
      </c>
      <c r="C7" s="81" t="s">
        <v>8</v>
      </c>
      <c r="D7" s="3">
        <v>0</v>
      </c>
      <c r="E7" s="3">
        <v>0</v>
      </c>
      <c r="F7" s="3">
        <v>71</v>
      </c>
      <c r="G7" s="3">
        <v>117</v>
      </c>
      <c r="H7" s="3">
        <v>0</v>
      </c>
      <c r="I7" s="3">
        <v>1</v>
      </c>
      <c r="J7" s="3">
        <v>4</v>
      </c>
      <c r="K7" s="3">
        <v>0</v>
      </c>
      <c r="L7" s="3">
        <v>0</v>
      </c>
      <c r="M7" s="3">
        <v>0</v>
      </c>
      <c r="N7" s="3">
        <v>11</v>
      </c>
      <c r="O7" s="3">
        <v>1536</v>
      </c>
      <c r="P7" s="3">
        <v>0</v>
      </c>
      <c r="Q7" s="3">
        <v>1</v>
      </c>
      <c r="R7" s="80">
        <v>0</v>
      </c>
      <c r="S7" s="77">
        <f t="shared" si="0"/>
        <v>205000</v>
      </c>
    </row>
    <row r="8" spans="1:19" ht="33">
      <c r="A8" s="3">
        <v>4</v>
      </c>
      <c r="B8" s="3">
        <v>821</v>
      </c>
      <c r="C8" s="81" t="s">
        <v>9</v>
      </c>
      <c r="D8" s="3">
        <v>0</v>
      </c>
      <c r="E8" s="3">
        <v>4</v>
      </c>
      <c r="F8" s="3">
        <v>397</v>
      </c>
      <c r="G8" s="3">
        <v>23</v>
      </c>
      <c r="H8" s="3">
        <v>0</v>
      </c>
      <c r="I8" s="3">
        <v>1</v>
      </c>
      <c r="J8" s="3">
        <v>3</v>
      </c>
      <c r="K8" s="3">
        <v>0</v>
      </c>
      <c r="L8" s="3">
        <v>0</v>
      </c>
      <c r="M8" s="3">
        <v>0</v>
      </c>
      <c r="N8" s="3">
        <v>5</v>
      </c>
      <c r="O8" s="3">
        <v>1804</v>
      </c>
      <c r="P8" s="3">
        <v>0</v>
      </c>
      <c r="Q8" s="3">
        <v>0</v>
      </c>
      <c r="R8" s="80">
        <v>0</v>
      </c>
      <c r="S8" s="77">
        <f t="shared" si="0"/>
        <v>115825</v>
      </c>
    </row>
    <row r="9" spans="1:19" ht="16.5">
      <c r="A9" s="3">
        <v>5</v>
      </c>
      <c r="B9" s="3">
        <v>647</v>
      </c>
      <c r="C9" s="81" t="s">
        <v>10</v>
      </c>
      <c r="D9" s="3">
        <v>0</v>
      </c>
      <c r="E9" s="3">
        <v>1</v>
      </c>
      <c r="F9" s="3">
        <v>39</v>
      </c>
      <c r="G9" s="3">
        <v>335</v>
      </c>
      <c r="H9" s="3">
        <v>0</v>
      </c>
      <c r="I9" s="3">
        <v>11</v>
      </c>
      <c r="J9" s="3">
        <v>70</v>
      </c>
      <c r="K9" s="3">
        <v>0</v>
      </c>
      <c r="L9" s="3">
        <v>0</v>
      </c>
      <c r="M9" s="3">
        <v>0</v>
      </c>
      <c r="N9" s="3">
        <v>5</v>
      </c>
      <c r="O9" s="3">
        <v>968</v>
      </c>
      <c r="P9" s="3">
        <v>0</v>
      </c>
      <c r="Q9" s="3">
        <v>0</v>
      </c>
      <c r="R9" s="80">
        <v>0</v>
      </c>
      <c r="S9" s="77">
        <f t="shared" si="0"/>
        <v>86600</v>
      </c>
    </row>
    <row r="10" spans="1:19" ht="16.5">
      <c r="A10" s="3">
        <v>6</v>
      </c>
      <c r="B10" s="3">
        <v>630</v>
      </c>
      <c r="C10" s="81" t="s">
        <v>11</v>
      </c>
      <c r="D10" s="3">
        <v>0</v>
      </c>
      <c r="E10" s="3">
        <v>0</v>
      </c>
      <c r="F10" s="3">
        <v>7</v>
      </c>
      <c r="G10" s="3">
        <v>30</v>
      </c>
      <c r="H10" s="3">
        <v>0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26</v>
      </c>
      <c r="O10" s="3">
        <v>173</v>
      </c>
      <c r="P10" s="3">
        <v>0</v>
      </c>
      <c r="Q10" s="3">
        <v>0</v>
      </c>
      <c r="R10" s="80">
        <v>0</v>
      </c>
      <c r="S10" s="77">
        <f t="shared" si="0"/>
        <v>265450</v>
      </c>
    </row>
    <row r="11" spans="1:19" ht="16.5">
      <c r="A11" s="3">
        <v>7</v>
      </c>
      <c r="B11" s="3">
        <v>648</v>
      </c>
      <c r="C11" s="81" t="s">
        <v>12</v>
      </c>
      <c r="D11" s="3">
        <v>0</v>
      </c>
      <c r="E11" s="3">
        <v>4</v>
      </c>
      <c r="F11" s="3">
        <v>124</v>
      </c>
      <c r="G11" s="3">
        <v>132</v>
      </c>
      <c r="H11" s="3">
        <v>0</v>
      </c>
      <c r="I11" s="3">
        <v>2</v>
      </c>
      <c r="J11" s="3">
        <v>10</v>
      </c>
      <c r="K11" s="3">
        <v>0</v>
      </c>
      <c r="L11" s="3">
        <v>0</v>
      </c>
      <c r="M11" s="3">
        <v>0</v>
      </c>
      <c r="N11" s="3">
        <v>12</v>
      </c>
      <c r="O11" s="3">
        <v>1727</v>
      </c>
      <c r="P11" s="3">
        <v>0</v>
      </c>
      <c r="Q11" s="3">
        <v>0</v>
      </c>
      <c r="R11" s="80">
        <v>5</v>
      </c>
      <c r="S11" s="77">
        <f t="shared" si="0"/>
        <v>423175</v>
      </c>
    </row>
    <row r="12" spans="1:19" ht="16.5">
      <c r="A12" s="3">
        <v>8</v>
      </c>
      <c r="B12" s="3">
        <v>649</v>
      </c>
      <c r="C12" s="81" t="s">
        <v>13</v>
      </c>
      <c r="D12" s="3">
        <v>0</v>
      </c>
      <c r="E12" s="3">
        <v>13</v>
      </c>
      <c r="F12" s="3">
        <v>269</v>
      </c>
      <c r="G12" s="3">
        <v>155</v>
      </c>
      <c r="H12" s="3">
        <v>0</v>
      </c>
      <c r="I12" s="3">
        <v>4</v>
      </c>
      <c r="J12" s="3">
        <v>4</v>
      </c>
      <c r="K12" s="3">
        <v>0</v>
      </c>
      <c r="L12" s="3">
        <v>0</v>
      </c>
      <c r="M12" s="3">
        <v>0</v>
      </c>
      <c r="N12" s="3">
        <v>57</v>
      </c>
      <c r="O12" s="3">
        <v>6039</v>
      </c>
      <c r="P12" s="3">
        <v>0</v>
      </c>
      <c r="Q12" s="3">
        <v>3</v>
      </c>
      <c r="R12" s="80">
        <v>4</v>
      </c>
      <c r="S12" s="77">
        <f t="shared" si="0"/>
        <v>1089150</v>
      </c>
    </row>
    <row r="13" spans="1:19" ht="16.5">
      <c r="A13" s="3">
        <v>9</v>
      </c>
      <c r="B13" s="3">
        <v>662</v>
      </c>
      <c r="C13" s="81" t="s">
        <v>14</v>
      </c>
      <c r="D13" s="3">
        <v>0</v>
      </c>
      <c r="E13" s="3">
        <v>0</v>
      </c>
      <c r="F13" s="3">
        <v>22</v>
      </c>
      <c r="G13" s="3">
        <v>27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22</v>
      </c>
      <c r="O13" s="3">
        <v>1318</v>
      </c>
      <c r="P13" s="3">
        <v>0</v>
      </c>
      <c r="Q13" s="3">
        <v>4</v>
      </c>
      <c r="R13" s="80">
        <v>2</v>
      </c>
      <c r="S13" s="77">
        <f t="shared" si="0"/>
        <v>554725</v>
      </c>
    </row>
    <row r="14" spans="1:19" ht="33">
      <c r="A14" s="3">
        <v>10</v>
      </c>
      <c r="B14" s="3">
        <v>671</v>
      </c>
      <c r="C14" s="81" t="s">
        <v>15</v>
      </c>
      <c r="D14" s="3">
        <v>0</v>
      </c>
      <c r="E14" s="3">
        <v>0</v>
      </c>
      <c r="F14" s="3">
        <v>256</v>
      </c>
      <c r="G14" s="3">
        <v>44</v>
      </c>
      <c r="H14" s="3">
        <v>0</v>
      </c>
      <c r="I14" s="3">
        <v>1</v>
      </c>
      <c r="J14" s="3">
        <v>1</v>
      </c>
      <c r="K14" s="3">
        <v>0</v>
      </c>
      <c r="L14" s="3">
        <v>0</v>
      </c>
      <c r="M14" s="3">
        <v>0</v>
      </c>
      <c r="N14" s="3">
        <v>4</v>
      </c>
      <c r="O14" s="3">
        <v>1120</v>
      </c>
      <c r="P14" s="3">
        <v>0</v>
      </c>
      <c r="Q14" s="3">
        <v>0</v>
      </c>
      <c r="R14" s="80">
        <v>0</v>
      </c>
      <c r="S14" s="77">
        <f t="shared" si="0"/>
        <v>81950</v>
      </c>
    </row>
    <row r="15" spans="1:19" ht="16.5">
      <c r="A15" s="3">
        <v>11</v>
      </c>
      <c r="B15" s="3">
        <v>670</v>
      </c>
      <c r="C15" s="81" t="s">
        <v>16</v>
      </c>
      <c r="D15" s="3">
        <v>0</v>
      </c>
      <c r="E15" s="3">
        <v>0</v>
      </c>
      <c r="F15" s="3">
        <v>0</v>
      </c>
      <c r="G15" s="3">
        <v>94</v>
      </c>
      <c r="H15" s="3">
        <v>0</v>
      </c>
      <c r="I15" s="3">
        <v>0</v>
      </c>
      <c r="J15" s="3">
        <v>6</v>
      </c>
      <c r="K15" s="3">
        <v>0</v>
      </c>
      <c r="L15" s="3">
        <v>0</v>
      </c>
      <c r="M15" s="3">
        <v>0</v>
      </c>
      <c r="N15" s="3">
        <v>91</v>
      </c>
      <c r="O15" s="3">
        <v>2104</v>
      </c>
      <c r="P15" s="3">
        <v>0</v>
      </c>
      <c r="Q15" s="3">
        <v>2</v>
      </c>
      <c r="R15" s="80">
        <v>3</v>
      </c>
      <c r="S15" s="77">
        <f t="shared" si="0"/>
        <v>1215100</v>
      </c>
    </row>
    <row r="16" spans="1:19" ht="16.5">
      <c r="A16" s="3">
        <v>12</v>
      </c>
      <c r="B16" s="3">
        <v>983</v>
      </c>
      <c r="C16" s="81" t="s">
        <v>17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1</v>
      </c>
      <c r="P16" s="3">
        <v>0</v>
      </c>
      <c r="Q16" s="3">
        <v>0</v>
      </c>
      <c r="R16" s="80">
        <v>0</v>
      </c>
      <c r="S16" s="77">
        <f t="shared" si="0"/>
        <v>25</v>
      </c>
    </row>
    <row r="17" spans="1:19" ht="16.5">
      <c r="A17" s="3">
        <v>13</v>
      </c>
      <c r="B17" s="3">
        <v>657</v>
      </c>
      <c r="C17" s="81" t="s">
        <v>18</v>
      </c>
      <c r="D17" s="3">
        <v>0</v>
      </c>
      <c r="E17" s="3">
        <v>0</v>
      </c>
      <c r="F17" s="3">
        <v>129</v>
      </c>
      <c r="G17" s="3">
        <v>127</v>
      </c>
      <c r="H17" s="3">
        <v>0</v>
      </c>
      <c r="I17" s="3">
        <v>1</v>
      </c>
      <c r="J17" s="3">
        <v>17</v>
      </c>
      <c r="K17" s="3">
        <v>0</v>
      </c>
      <c r="L17" s="3">
        <v>0</v>
      </c>
      <c r="M17" s="3">
        <v>0</v>
      </c>
      <c r="N17" s="3">
        <v>40</v>
      </c>
      <c r="O17" s="3">
        <v>762</v>
      </c>
      <c r="P17" s="3">
        <v>0</v>
      </c>
      <c r="Q17" s="3">
        <v>0</v>
      </c>
      <c r="R17" s="80">
        <v>2</v>
      </c>
      <c r="S17" s="77">
        <f t="shared" si="0"/>
        <v>529125</v>
      </c>
    </row>
    <row r="18" spans="1:19" ht="16.5">
      <c r="A18" s="3">
        <v>14</v>
      </c>
      <c r="B18" s="3">
        <v>631</v>
      </c>
      <c r="C18" s="81" t="s">
        <v>19</v>
      </c>
      <c r="D18" s="3">
        <v>0</v>
      </c>
      <c r="E18" s="3">
        <v>0</v>
      </c>
      <c r="F18" s="3">
        <v>0</v>
      </c>
      <c r="G18" s="3">
        <v>3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4</v>
      </c>
      <c r="O18" s="3">
        <v>24</v>
      </c>
      <c r="P18" s="3">
        <v>0</v>
      </c>
      <c r="Q18" s="3">
        <v>0</v>
      </c>
      <c r="R18" s="80">
        <v>0</v>
      </c>
      <c r="S18" s="77">
        <f t="shared" si="0"/>
        <v>40675</v>
      </c>
    </row>
    <row r="19" spans="1:19" ht="16.5">
      <c r="A19" s="3">
        <v>15</v>
      </c>
      <c r="B19" s="3">
        <v>650</v>
      </c>
      <c r="C19" s="81" t="s">
        <v>20</v>
      </c>
      <c r="D19" s="3">
        <v>0</v>
      </c>
      <c r="E19" s="3">
        <v>1</v>
      </c>
      <c r="F19" s="3">
        <v>161</v>
      </c>
      <c r="G19" s="3">
        <v>94</v>
      </c>
      <c r="H19" s="3">
        <v>0</v>
      </c>
      <c r="I19" s="3">
        <v>1</v>
      </c>
      <c r="J19" s="3">
        <v>3</v>
      </c>
      <c r="K19" s="3">
        <v>0</v>
      </c>
      <c r="L19" s="3">
        <v>0</v>
      </c>
      <c r="M19" s="3">
        <v>0</v>
      </c>
      <c r="N19" s="3">
        <v>174</v>
      </c>
      <c r="O19" s="3">
        <v>3457</v>
      </c>
      <c r="P19" s="3">
        <v>0</v>
      </c>
      <c r="Q19" s="3">
        <v>1</v>
      </c>
      <c r="R19" s="80">
        <v>1</v>
      </c>
      <c r="S19" s="77">
        <f t="shared" si="0"/>
        <v>1936975</v>
      </c>
    </row>
    <row r="20" spans="1:19" ht="16.5">
      <c r="A20" s="3">
        <v>16</v>
      </c>
      <c r="B20" s="3">
        <v>632</v>
      </c>
      <c r="C20" s="81" t="s">
        <v>21</v>
      </c>
      <c r="D20" s="3">
        <v>0</v>
      </c>
      <c r="E20" s="3">
        <v>0</v>
      </c>
      <c r="F20" s="3">
        <v>12</v>
      </c>
      <c r="G20" s="3">
        <v>15</v>
      </c>
      <c r="H20" s="3">
        <v>0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10</v>
      </c>
      <c r="O20" s="3">
        <v>549</v>
      </c>
      <c r="P20" s="3">
        <v>0</v>
      </c>
      <c r="Q20" s="3">
        <v>0</v>
      </c>
      <c r="R20" s="80">
        <v>0</v>
      </c>
      <c r="S20" s="77">
        <f t="shared" si="0"/>
        <v>114725</v>
      </c>
    </row>
    <row r="21" spans="1:19" ht="16.5">
      <c r="A21" s="3">
        <v>17</v>
      </c>
      <c r="B21" s="3">
        <v>135</v>
      </c>
      <c r="C21" s="81" t="s">
        <v>22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27</v>
      </c>
      <c r="P21" s="3">
        <v>0</v>
      </c>
      <c r="Q21" s="3">
        <v>0</v>
      </c>
      <c r="R21" s="80">
        <v>0</v>
      </c>
      <c r="S21" s="77">
        <f t="shared" si="0"/>
        <v>675</v>
      </c>
    </row>
    <row r="22" spans="1:19" ht="16.5">
      <c r="A22" s="3">
        <v>18</v>
      </c>
      <c r="B22" s="3">
        <v>212</v>
      </c>
      <c r="C22" s="81" t="s">
        <v>23</v>
      </c>
      <c r="D22" s="3">
        <v>0</v>
      </c>
      <c r="E22" s="3">
        <v>0</v>
      </c>
      <c r="F22" s="3">
        <v>3</v>
      </c>
      <c r="G22" s="3">
        <v>23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311</v>
      </c>
      <c r="P22" s="3">
        <v>0</v>
      </c>
      <c r="Q22" s="3">
        <v>0</v>
      </c>
      <c r="R22" s="80">
        <v>1</v>
      </c>
      <c r="S22" s="77">
        <f t="shared" si="0"/>
        <v>58500</v>
      </c>
    </row>
    <row r="23" spans="1:19" ht="16.5">
      <c r="A23" s="3">
        <v>19</v>
      </c>
      <c r="B23" s="3">
        <v>604</v>
      </c>
      <c r="C23" s="81" t="s">
        <v>24</v>
      </c>
      <c r="D23" s="3">
        <v>0</v>
      </c>
      <c r="E23" s="3">
        <v>0</v>
      </c>
      <c r="F23" s="3">
        <v>6</v>
      </c>
      <c r="G23" s="3">
        <v>3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7</v>
      </c>
      <c r="O23" s="3">
        <v>16</v>
      </c>
      <c r="P23" s="3">
        <v>0</v>
      </c>
      <c r="Q23" s="3">
        <v>0</v>
      </c>
      <c r="R23" s="80">
        <v>0</v>
      </c>
      <c r="S23" s="77">
        <f t="shared" si="0"/>
        <v>70775</v>
      </c>
    </row>
    <row r="24" spans="1:19" ht="33">
      <c r="A24" s="3">
        <v>20</v>
      </c>
      <c r="B24" s="3">
        <v>206</v>
      </c>
      <c r="C24" s="81" t="s">
        <v>25</v>
      </c>
      <c r="D24" s="3">
        <v>0</v>
      </c>
      <c r="E24" s="3">
        <v>0</v>
      </c>
      <c r="F24" s="3">
        <v>17476</v>
      </c>
      <c r="G24" s="3">
        <v>24</v>
      </c>
      <c r="H24" s="3">
        <v>0</v>
      </c>
      <c r="I24" s="3">
        <v>1</v>
      </c>
      <c r="J24" s="3">
        <v>0</v>
      </c>
      <c r="K24" s="3">
        <v>0</v>
      </c>
      <c r="L24" s="3">
        <v>0</v>
      </c>
      <c r="M24" s="3">
        <v>0</v>
      </c>
      <c r="N24" s="3">
        <v>8</v>
      </c>
      <c r="O24" s="3">
        <v>56</v>
      </c>
      <c r="P24" s="3">
        <v>0</v>
      </c>
      <c r="Q24" s="3">
        <v>11</v>
      </c>
      <c r="R24" s="80">
        <v>9</v>
      </c>
      <c r="S24" s="77">
        <f t="shared" si="0"/>
        <v>1955825</v>
      </c>
    </row>
    <row r="25" spans="1:19" ht="16.5">
      <c r="A25" s="3">
        <v>21</v>
      </c>
      <c r="B25" s="3">
        <v>151</v>
      </c>
      <c r="C25" s="81" t="s">
        <v>26</v>
      </c>
      <c r="D25" s="3">
        <v>0</v>
      </c>
      <c r="E25" s="3">
        <v>0</v>
      </c>
      <c r="F25" s="3">
        <v>0</v>
      </c>
      <c r="G25" s="3">
        <v>3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104</v>
      </c>
      <c r="P25" s="3">
        <v>0</v>
      </c>
      <c r="Q25" s="3">
        <v>0</v>
      </c>
      <c r="R25" s="80">
        <v>0</v>
      </c>
      <c r="S25" s="77">
        <f t="shared" si="0"/>
        <v>2675</v>
      </c>
    </row>
    <row r="26" spans="1:19" ht="16.5">
      <c r="A26" s="3">
        <v>22</v>
      </c>
      <c r="B26" s="3">
        <v>164</v>
      </c>
      <c r="C26" s="81" t="s">
        <v>27</v>
      </c>
      <c r="D26" s="3">
        <v>0</v>
      </c>
      <c r="E26" s="3">
        <v>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4</v>
      </c>
      <c r="P26" s="3">
        <v>0</v>
      </c>
      <c r="Q26" s="3">
        <v>0</v>
      </c>
      <c r="R26" s="80">
        <v>0</v>
      </c>
      <c r="S26" s="77">
        <f t="shared" si="0"/>
        <v>300</v>
      </c>
    </row>
    <row r="27" spans="1:19" ht="16.5">
      <c r="A27" s="3">
        <v>23</v>
      </c>
      <c r="B27" s="3">
        <v>154</v>
      </c>
      <c r="C27" s="81" t="s">
        <v>28</v>
      </c>
      <c r="D27" s="3">
        <v>0</v>
      </c>
      <c r="E27" s="3">
        <v>0</v>
      </c>
      <c r="F27" s="3">
        <v>11</v>
      </c>
      <c r="G27" s="3">
        <v>0</v>
      </c>
      <c r="H27" s="3">
        <v>0</v>
      </c>
      <c r="I27" s="3">
        <v>0</v>
      </c>
      <c r="J27" s="3">
        <v>1</v>
      </c>
      <c r="K27" s="3">
        <v>0</v>
      </c>
      <c r="L27" s="3">
        <v>0</v>
      </c>
      <c r="M27" s="3">
        <v>0</v>
      </c>
      <c r="N27" s="3">
        <v>1</v>
      </c>
      <c r="O27" s="3">
        <v>19</v>
      </c>
      <c r="P27" s="3">
        <v>0</v>
      </c>
      <c r="Q27" s="3">
        <v>0</v>
      </c>
      <c r="R27" s="80">
        <v>0</v>
      </c>
      <c r="S27" s="77">
        <f t="shared" si="0"/>
        <v>11050</v>
      </c>
    </row>
    <row r="28" spans="1:19" ht="16.5">
      <c r="A28" s="3">
        <v>24</v>
      </c>
      <c r="B28" s="3">
        <v>158</v>
      </c>
      <c r="C28" s="81" t="s">
        <v>29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80">
        <v>0</v>
      </c>
      <c r="S28" s="77">
        <f t="shared" si="0"/>
        <v>0</v>
      </c>
    </row>
    <row r="29" spans="1:19" ht="16.5">
      <c r="A29" s="3">
        <v>25</v>
      </c>
      <c r="B29" s="3">
        <v>147</v>
      </c>
      <c r="C29" s="81" t="s">
        <v>30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3</v>
      </c>
      <c r="P29" s="3">
        <v>0</v>
      </c>
      <c r="Q29" s="3">
        <v>0</v>
      </c>
      <c r="R29" s="80">
        <v>0</v>
      </c>
      <c r="S29" s="77">
        <f t="shared" si="0"/>
        <v>75</v>
      </c>
    </row>
    <row r="30" spans="1:19" ht="16.5">
      <c r="A30" s="3">
        <v>26</v>
      </c>
      <c r="B30" s="3">
        <v>156</v>
      </c>
      <c r="C30" s="81" t="s">
        <v>31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2</v>
      </c>
      <c r="O30" s="3">
        <v>5</v>
      </c>
      <c r="P30" s="3">
        <v>0</v>
      </c>
      <c r="Q30" s="3">
        <v>0</v>
      </c>
      <c r="R30" s="80">
        <v>0</v>
      </c>
      <c r="S30" s="77">
        <f t="shared" si="0"/>
        <v>20125</v>
      </c>
    </row>
    <row r="31" spans="1:19" ht="16.5">
      <c r="A31" s="3">
        <v>27</v>
      </c>
      <c r="B31" s="3">
        <v>149</v>
      </c>
      <c r="C31" s="81" t="s">
        <v>32</v>
      </c>
      <c r="D31" s="3">
        <v>0</v>
      </c>
      <c r="E31" s="3">
        <v>0</v>
      </c>
      <c r="F31" s="3">
        <v>0</v>
      </c>
      <c r="G31" s="3">
        <v>1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1</v>
      </c>
      <c r="O31" s="3">
        <v>105</v>
      </c>
      <c r="P31" s="3">
        <v>0</v>
      </c>
      <c r="Q31" s="3">
        <v>0</v>
      </c>
      <c r="R31" s="80">
        <v>0</v>
      </c>
      <c r="S31" s="77">
        <f t="shared" si="0"/>
        <v>12650</v>
      </c>
    </row>
    <row r="32" spans="1:19" ht="16.5">
      <c r="A32" s="3">
        <v>28</v>
      </c>
      <c r="B32" s="3">
        <v>160</v>
      </c>
      <c r="C32" s="81" t="s">
        <v>33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71</v>
      </c>
      <c r="P32" s="3">
        <v>0</v>
      </c>
      <c r="Q32" s="3">
        <v>0</v>
      </c>
      <c r="R32" s="80">
        <v>0</v>
      </c>
      <c r="S32" s="77">
        <f t="shared" si="0"/>
        <v>1775</v>
      </c>
    </row>
    <row r="33" spans="1:19" ht="16.5">
      <c r="A33" s="3">
        <v>29</v>
      </c>
      <c r="B33" s="3">
        <v>165</v>
      </c>
      <c r="C33" s="81" t="s">
        <v>34</v>
      </c>
      <c r="D33" s="3">
        <v>0</v>
      </c>
      <c r="E33" s="3">
        <v>0</v>
      </c>
      <c r="F33" s="3">
        <v>0</v>
      </c>
      <c r="G33" s="3">
        <v>2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5</v>
      </c>
      <c r="P33" s="3">
        <v>0</v>
      </c>
      <c r="Q33" s="3">
        <v>0</v>
      </c>
      <c r="R33" s="80">
        <v>0</v>
      </c>
      <c r="S33" s="77">
        <f t="shared" si="0"/>
        <v>175</v>
      </c>
    </row>
    <row r="34" spans="1:19" ht="16.5">
      <c r="A34" s="3">
        <v>30</v>
      </c>
      <c r="B34" s="3">
        <v>159</v>
      </c>
      <c r="C34" s="81" t="s">
        <v>35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36</v>
      </c>
      <c r="P34" s="3">
        <v>0</v>
      </c>
      <c r="Q34" s="3">
        <v>0</v>
      </c>
      <c r="R34" s="80">
        <v>0</v>
      </c>
      <c r="S34" s="77">
        <f t="shared" si="0"/>
        <v>900</v>
      </c>
    </row>
    <row r="35" spans="1:19" ht="16.5">
      <c r="A35" s="3">
        <v>31</v>
      </c>
      <c r="B35" s="3">
        <v>150</v>
      </c>
      <c r="C35" s="81" t="s">
        <v>36</v>
      </c>
      <c r="D35" s="3">
        <v>0</v>
      </c>
      <c r="E35" s="3">
        <v>0</v>
      </c>
      <c r="F35" s="3">
        <v>34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80">
        <v>0</v>
      </c>
      <c r="S35" s="77">
        <f t="shared" si="0"/>
        <v>1700</v>
      </c>
    </row>
    <row r="36" spans="1:19" ht="16.5">
      <c r="A36" s="3">
        <v>32</v>
      </c>
      <c r="B36" s="3">
        <v>162</v>
      </c>
      <c r="C36" s="81" t="s">
        <v>37</v>
      </c>
      <c r="D36" s="3">
        <v>0</v>
      </c>
      <c r="E36" s="3">
        <v>0</v>
      </c>
      <c r="F36" s="3">
        <v>0</v>
      </c>
      <c r="G36" s="3">
        <v>1</v>
      </c>
      <c r="H36" s="3">
        <v>0</v>
      </c>
      <c r="I36" s="3">
        <v>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15</v>
      </c>
      <c r="P36" s="3">
        <v>0</v>
      </c>
      <c r="Q36" s="3">
        <v>0</v>
      </c>
      <c r="R36" s="80">
        <v>0</v>
      </c>
      <c r="S36" s="77">
        <f t="shared" si="0"/>
        <v>425</v>
      </c>
    </row>
    <row r="37" spans="1:19" ht="16.5">
      <c r="A37" s="3">
        <v>33</v>
      </c>
      <c r="B37" s="3">
        <v>148</v>
      </c>
      <c r="C37" s="81" t="s">
        <v>38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195</v>
      </c>
      <c r="P37" s="3">
        <v>0</v>
      </c>
      <c r="Q37" s="3">
        <v>0</v>
      </c>
      <c r="R37" s="80">
        <v>0</v>
      </c>
      <c r="S37" s="77">
        <f t="shared" si="0"/>
        <v>4875</v>
      </c>
    </row>
    <row r="38" spans="1:19" ht="16.5">
      <c r="A38" s="3">
        <v>34</v>
      </c>
      <c r="B38" s="3">
        <v>155</v>
      </c>
      <c r="C38" s="81" t="s">
        <v>39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80">
        <v>0</v>
      </c>
      <c r="S38" s="77">
        <f t="shared" si="0"/>
        <v>0</v>
      </c>
    </row>
    <row r="39" spans="1:19" ht="16.5">
      <c r="A39" s="3">
        <v>35</v>
      </c>
      <c r="B39" s="3">
        <v>166</v>
      </c>
      <c r="C39" s="81" t="s">
        <v>40</v>
      </c>
      <c r="D39" s="3">
        <v>0</v>
      </c>
      <c r="E39" s="3">
        <v>0</v>
      </c>
      <c r="F39" s="3">
        <v>0</v>
      </c>
      <c r="G39" s="3">
        <v>3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79</v>
      </c>
      <c r="P39" s="3">
        <v>0</v>
      </c>
      <c r="Q39" s="3">
        <v>0</v>
      </c>
      <c r="R39" s="80">
        <v>0</v>
      </c>
      <c r="S39" s="77">
        <f t="shared" si="0"/>
        <v>2050</v>
      </c>
    </row>
    <row r="40" spans="1:19" ht="16.5">
      <c r="A40" s="3">
        <v>36</v>
      </c>
      <c r="B40" s="3">
        <v>157</v>
      </c>
      <c r="C40" s="81" t="s">
        <v>41</v>
      </c>
      <c r="D40" s="3">
        <v>0</v>
      </c>
      <c r="E40" s="3">
        <v>0</v>
      </c>
      <c r="F40" s="3">
        <v>12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5</v>
      </c>
      <c r="P40" s="3">
        <v>0</v>
      </c>
      <c r="Q40" s="3">
        <v>0</v>
      </c>
      <c r="R40" s="80">
        <v>0</v>
      </c>
      <c r="S40" s="77">
        <f t="shared" si="0"/>
        <v>725</v>
      </c>
    </row>
    <row r="41" spans="1:19" ht="16.5">
      <c r="A41" s="3">
        <v>37</v>
      </c>
      <c r="B41" s="3">
        <v>153</v>
      </c>
      <c r="C41" s="81" t="s">
        <v>42</v>
      </c>
      <c r="D41" s="3">
        <v>0</v>
      </c>
      <c r="E41" s="3">
        <v>0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7</v>
      </c>
      <c r="P41" s="3">
        <v>0</v>
      </c>
      <c r="Q41" s="3">
        <v>0</v>
      </c>
      <c r="R41" s="80">
        <v>0</v>
      </c>
      <c r="S41" s="77">
        <f t="shared" si="0"/>
        <v>200</v>
      </c>
    </row>
    <row r="42" spans="1:19" ht="16.5">
      <c r="A42" s="3">
        <v>38</v>
      </c>
      <c r="B42" s="3">
        <v>146</v>
      </c>
      <c r="C42" s="81" t="s">
        <v>43</v>
      </c>
      <c r="D42" s="3">
        <v>0</v>
      </c>
      <c r="E42" s="3">
        <v>0</v>
      </c>
      <c r="F42" s="3">
        <v>79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3</v>
      </c>
      <c r="P42" s="3">
        <v>0</v>
      </c>
      <c r="Q42" s="3">
        <v>0</v>
      </c>
      <c r="R42" s="80">
        <v>0</v>
      </c>
      <c r="S42" s="77">
        <f t="shared" si="0"/>
        <v>4025</v>
      </c>
    </row>
    <row r="43" spans="1:19" ht="16.5">
      <c r="A43" s="3">
        <v>39</v>
      </c>
      <c r="B43" s="3">
        <v>633</v>
      </c>
      <c r="C43" s="81" t="s">
        <v>44</v>
      </c>
      <c r="D43" s="3">
        <v>0</v>
      </c>
      <c r="E43" s="3">
        <v>0</v>
      </c>
      <c r="F43" s="3">
        <v>36</v>
      </c>
      <c r="G43" s="3">
        <v>16</v>
      </c>
      <c r="H43" s="3">
        <v>0</v>
      </c>
      <c r="I43" s="3">
        <v>1</v>
      </c>
      <c r="J43" s="3">
        <v>3</v>
      </c>
      <c r="K43" s="3">
        <v>0</v>
      </c>
      <c r="L43" s="3">
        <v>0</v>
      </c>
      <c r="M43" s="3">
        <v>0</v>
      </c>
      <c r="N43" s="3">
        <v>14</v>
      </c>
      <c r="O43" s="3">
        <v>215</v>
      </c>
      <c r="P43" s="3">
        <v>0</v>
      </c>
      <c r="Q43" s="3">
        <v>0</v>
      </c>
      <c r="R43" s="80">
        <v>0</v>
      </c>
      <c r="S43" s="77">
        <f t="shared" si="0"/>
        <v>147675</v>
      </c>
    </row>
    <row r="44" spans="1:19" ht="16.5">
      <c r="A44" s="3">
        <v>40</v>
      </c>
      <c r="B44" s="3">
        <v>808</v>
      </c>
      <c r="C44" s="81" t="s">
        <v>45</v>
      </c>
      <c r="D44" s="3">
        <v>0</v>
      </c>
      <c r="E44" s="3">
        <v>0</v>
      </c>
      <c r="F44" s="3">
        <v>0</v>
      </c>
      <c r="G44" s="3">
        <v>5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130</v>
      </c>
      <c r="P44" s="3">
        <v>0</v>
      </c>
      <c r="Q44" s="3">
        <v>0</v>
      </c>
      <c r="R44" s="80">
        <v>0</v>
      </c>
      <c r="S44" s="77">
        <f t="shared" si="0"/>
        <v>3375</v>
      </c>
    </row>
    <row r="45" spans="1:19" ht="16.5">
      <c r="A45" s="3">
        <v>41</v>
      </c>
      <c r="B45" s="3">
        <v>813</v>
      </c>
      <c r="C45" s="81" t="s">
        <v>46</v>
      </c>
      <c r="D45" s="3">
        <v>0</v>
      </c>
      <c r="E45" s="3">
        <v>0</v>
      </c>
      <c r="F45" s="3">
        <v>46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17</v>
      </c>
      <c r="P45" s="3">
        <v>0</v>
      </c>
      <c r="Q45" s="3">
        <v>0</v>
      </c>
      <c r="R45" s="80">
        <v>0</v>
      </c>
      <c r="S45" s="77">
        <f t="shared" si="0"/>
        <v>2725</v>
      </c>
    </row>
    <row r="46" spans="1:19" ht="16.5">
      <c r="A46" s="3">
        <v>42</v>
      </c>
      <c r="B46" s="3">
        <v>810</v>
      </c>
      <c r="C46" s="81" t="s">
        <v>47</v>
      </c>
      <c r="D46" s="3">
        <v>0</v>
      </c>
      <c r="E46" s="3">
        <v>0</v>
      </c>
      <c r="F46" s="3">
        <v>0</v>
      </c>
      <c r="G46" s="3">
        <v>4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67</v>
      </c>
      <c r="P46" s="3">
        <v>0</v>
      </c>
      <c r="Q46" s="3">
        <v>0</v>
      </c>
      <c r="R46" s="80">
        <v>1</v>
      </c>
      <c r="S46" s="77">
        <f t="shared" si="0"/>
        <v>51775</v>
      </c>
    </row>
    <row r="47" spans="1:19" ht="16.5">
      <c r="A47" s="3">
        <v>43</v>
      </c>
      <c r="B47" s="3">
        <v>812</v>
      </c>
      <c r="C47" s="81" t="s">
        <v>48</v>
      </c>
      <c r="D47" s="3">
        <v>0</v>
      </c>
      <c r="E47" s="3">
        <v>0</v>
      </c>
      <c r="F47" s="3">
        <v>15</v>
      </c>
      <c r="G47" s="3">
        <v>6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2</v>
      </c>
      <c r="O47" s="3">
        <v>94</v>
      </c>
      <c r="P47" s="3">
        <v>0</v>
      </c>
      <c r="Q47" s="3">
        <v>0</v>
      </c>
      <c r="R47" s="80">
        <v>0</v>
      </c>
      <c r="S47" s="77">
        <f t="shared" si="0"/>
        <v>23250</v>
      </c>
    </row>
    <row r="48" spans="1:19" ht="16.5">
      <c r="A48" s="3">
        <v>44</v>
      </c>
      <c r="B48" s="3">
        <v>807</v>
      </c>
      <c r="C48" s="81" t="s">
        <v>49</v>
      </c>
      <c r="D48" s="3">
        <v>0</v>
      </c>
      <c r="E48" s="3">
        <v>0</v>
      </c>
      <c r="F48" s="3">
        <v>0</v>
      </c>
      <c r="G48" s="3">
        <v>6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114</v>
      </c>
      <c r="P48" s="3">
        <v>0</v>
      </c>
      <c r="Q48" s="3">
        <v>0</v>
      </c>
      <c r="R48" s="80">
        <v>0</v>
      </c>
      <c r="S48" s="77">
        <f t="shared" si="0"/>
        <v>3000</v>
      </c>
    </row>
    <row r="49" spans="1:19" ht="16.5">
      <c r="A49" s="3">
        <v>45</v>
      </c>
      <c r="B49" s="3">
        <v>806</v>
      </c>
      <c r="C49" s="81" t="s">
        <v>50</v>
      </c>
      <c r="D49" s="3">
        <v>0</v>
      </c>
      <c r="E49" s="3">
        <v>0</v>
      </c>
      <c r="F49" s="3">
        <v>2</v>
      </c>
      <c r="G49" s="3">
        <v>9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134</v>
      </c>
      <c r="P49" s="3">
        <v>0</v>
      </c>
      <c r="Q49" s="3">
        <v>0</v>
      </c>
      <c r="R49" s="80">
        <v>0</v>
      </c>
      <c r="S49" s="77">
        <f t="shared" si="0"/>
        <v>3675</v>
      </c>
    </row>
    <row r="50" spans="1:19" ht="16.5">
      <c r="A50" s="3">
        <v>46</v>
      </c>
      <c r="B50" s="3">
        <v>805</v>
      </c>
      <c r="C50" s="81" t="s">
        <v>51</v>
      </c>
      <c r="D50" s="3">
        <v>0</v>
      </c>
      <c r="E50" s="3">
        <v>0</v>
      </c>
      <c r="F50" s="3">
        <v>151</v>
      </c>
      <c r="G50" s="3">
        <v>7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2</v>
      </c>
      <c r="O50" s="3">
        <v>262</v>
      </c>
      <c r="P50" s="3">
        <v>0</v>
      </c>
      <c r="Q50" s="3">
        <v>0</v>
      </c>
      <c r="R50" s="80">
        <v>0</v>
      </c>
      <c r="S50" s="77">
        <f t="shared" si="0"/>
        <v>34275</v>
      </c>
    </row>
    <row r="51" spans="1:19" ht="16.5">
      <c r="A51" s="3">
        <v>47</v>
      </c>
      <c r="B51" s="3">
        <v>664</v>
      </c>
      <c r="C51" s="81" t="s">
        <v>52</v>
      </c>
      <c r="D51" s="3">
        <v>0</v>
      </c>
      <c r="E51" s="3">
        <v>0</v>
      </c>
      <c r="F51" s="3">
        <v>147</v>
      </c>
      <c r="G51" s="3">
        <v>90</v>
      </c>
      <c r="H51" s="3">
        <v>0</v>
      </c>
      <c r="I51" s="3">
        <v>3</v>
      </c>
      <c r="J51" s="3">
        <v>14</v>
      </c>
      <c r="K51" s="3">
        <v>0</v>
      </c>
      <c r="L51" s="3">
        <v>0</v>
      </c>
      <c r="M51" s="3">
        <v>0</v>
      </c>
      <c r="N51" s="3">
        <v>81</v>
      </c>
      <c r="O51" s="3">
        <v>4407</v>
      </c>
      <c r="P51" s="3">
        <v>0</v>
      </c>
      <c r="Q51" s="3">
        <v>4</v>
      </c>
      <c r="R51" s="80">
        <v>3</v>
      </c>
      <c r="S51" s="77">
        <f t="shared" si="0"/>
        <v>1280200</v>
      </c>
    </row>
    <row r="52" spans="1:19" ht="33">
      <c r="A52" s="3">
        <v>48</v>
      </c>
      <c r="B52" s="3">
        <v>975</v>
      </c>
      <c r="C52" s="81" t="s">
        <v>53</v>
      </c>
      <c r="D52" s="3">
        <v>0</v>
      </c>
      <c r="E52" s="3">
        <v>0</v>
      </c>
      <c r="F52" s="3">
        <v>0</v>
      </c>
      <c r="G52" s="3">
        <v>2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80">
        <v>0</v>
      </c>
      <c r="S52" s="77">
        <f t="shared" si="0"/>
        <v>50</v>
      </c>
    </row>
    <row r="53" spans="1:19" ht="33">
      <c r="A53" s="3">
        <v>49</v>
      </c>
      <c r="B53" s="3">
        <v>815</v>
      </c>
      <c r="C53" s="81" t="s">
        <v>54</v>
      </c>
      <c r="D53" s="3">
        <v>0</v>
      </c>
      <c r="E53" s="3">
        <v>7</v>
      </c>
      <c r="F53" s="3">
        <v>280</v>
      </c>
      <c r="G53" s="3">
        <v>47</v>
      </c>
      <c r="H53" s="3">
        <v>0</v>
      </c>
      <c r="I53" s="3">
        <v>2</v>
      </c>
      <c r="J53" s="3">
        <v>6</v>
      </c>
      <c r="K53" s="3">
        <v>0</v>
      </c>
      <c r="L53" s="3">
        <v>0</v>
      </c>
      <c r="M53" s="3">
        <v>0</v>
      </c>
      <c r="N53" s="3">
        <v>3</v>
      </c>
      <c r="O53" s="3">
        <v>876</v>
      </c>
      <c r="P53" s="3">
        <v>0</v>
      </c>
      <c r="Q53" s="3">
        <v>0</v>
      </c>
      <c r="R53" s="80">
        <v>1</v>
      </c>
      <c r="S53" s="77">
        <f t="shared" si="0"/>
        <v>117625</v>
      </c>
    </row>
    <row r="54" spans="1:19" ht="16.5">
      <c r="A54" s="3">
        <v>50</v>
      </c>
      <c r="B54" s="3">
        <v>108</v>
      </c>
      <c r="C54" s="81" t="s">
        <v>55</v>
      </c>
      <c r="D54" s="3">
        <v>0</v>
      </c>
      <c r="E54" s="3">
        <v>6</v>
      </c>
      <c r="F54" s="3">
        <v>1929</v>
      </c>
      <c r="G54" s="3">
        <v>438</v>
      </c>
      <c r="H54" s="3">
        <v>0</v>
      </c>
      <c r="I54" s="3">
        <v>17</v>
      </c>
      <c r="J54" s="3">
        <v>75</v>
      </c>
      <c r="K54" s="3">
        <v>0</v>
      </c>
      <c r="L54" s="3">
        <v>0</v>
      </c>
      <c r="M54" s="3">
        <v>1</v>
      </c>
      <c r="N54" s="3">
        <v>102</v>
      </c>
      <c r="O54" s="3">
        <v>16556</v>
      </c>
      <c r="P54" s="3">
        <v>0</v>
      </c>
      <c r="Q54" s="3">
        <v>23</v>
      </c>
      <c r="R54" s="80">
        <v>42</v>
      </c>
      <c r="S54" s="77">
        <f t="shared" si="0"/>
        <v>4803900</v>
      </c>
    </row>
    <row r="55" spans="1:19" ht="33">
      <c r="A55" s="3">
        <v>51</v>
      </c>
      <c r="B55" s="3">
        <v>867</v>
      </c>
      <c r="C55" s="81" t="s">
        <v>56</v>
      </c>
      <c r="D55" s="3">
        <v>0</v>
      </c>
      <c r="E55" s="3">
        <v>0</v>
      </c>
      <c r="F55" s="3">
        <v>116</v>
      </c>
      <c r="G55" s="3">
        <v>6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7</v>
      </c>
      <c r="P55" s="3">
        <v>0</v>
      </c>
      <c r="Q55" s="3">
        <v>0</v>
      </c>
      <c r="R55" s="80">
        <v>0</v>
      </c>
      <c r="S55" s="77">
        <f t="shared" si="0"/>
        <v>6125</v>
      </c>
    </row>
    <row r="56" spans="1:19" ht="16.5">
      <c r="A56" s="3">
        <v>52</v>
      </c>
      <c r="B56" s="3">
        <v>163</v>
      </c>
      <c r="C56" s="81" t="s">
        <v>57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21</v>
      </c>
      <c r="P56" s="3">
        <v>0</v>
      </c>
      <c r="Q56" s="3">
        <v>0</v>
      </c>
      <c r="R56" s="80">
        <v>0</v>
      </c>
      <c r="S56" s="77">
        <f t="shared" si="0"/>
        <v>525</v>
      </c>
    </row>
    <row r="57" spans="1:19" ht="16.5">
      <c r="A57" s="3">
        <v>53</v>
      </c>
      <c r="B57" s="3">
        <v>152</v>
      </c>
      <c r="C57" s="81" t="s">
        <v>58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1</v>
      </c>
      <c r="P57" s="3">
        <v>0</v>
      </c>
      <c r="Q57" s="3">
        <v>0</v>
      </c>
      <c r="R57" s="80">
        <v>0</v>
      </c>
      <c r="S57" s="77">
        <f t="shared" si="0"/>
        <v>25</v>
      </c>
    </row>
    <row r="58" spans="1:19" ht="16.5">
      <c r="A58" s="3">
        <v>54</v>
      </c>
      <c r="B58" s="3">
        <v>145</v>
      </c>
      <c r="C58" s="81" t="s">
        <v>59</v>
      </c>
      <c r="D58" s="3">
        <v>0</v>
      </c>
      <c r="E58" s="3">
        <v>0</v>
      </c>
      <c r="F58" s="3">
        <v>1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20</v>
      </c>
      <c r="P58" s="3">
        <v>0</v>
      </c>
      <c r="Q58" s="3">
        <v>0</v>
      </c>
      <c r="R58" s="80">
        <v>0</v>
      </c>
      <c r="S58" s="77">
        <f t="shared" si="0"/>
        <v>550</v>
      </c>
    </row>
    <row r="59" spans="1:19" ht="16.5">
      <c r="A59" s="3">
        <v>55</v>
      </c>
      <c r="B59" s="3">
        <v>161</v>
      </c>
      <c r="C59" s="81" t="s">
        <v>60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1</v>
      </c>
      <c r="P59" s="3">
        <v>0</v>
      </c>
      <c r="Q59" s="3">
        <v>0</v>
      </c>
      <c r="R59" s="80">
        <v>0</v>
      </c>
      <c r="S59" s="77">
        <f t="shared" si="0"/>
        <v>25</v>
      </c>
    </row>
    <row r="60" spans="1:19" ht="16.5">
      <c r="A60" s="3">
        <v>56</v>
      </c>
      <c r="B60" s="3">
        <v>645</v>
      </c>
      <c r="C60" s="81" t="s">
        <v>61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1</v>
      </c>
      <c r="O60" s="3">
        <v>1</v>
      </c>
      <c r="P60" s="3">
        <v>0</v>
      </c>
      <c r="Q60" s="3">
        <v>0</v>
      </c>
      <c r="R60" s="80">
        <v>0</v>
      </c>
      <c r="S60" s="77">
        <f t="shared" si="0"/>
        <v>10025</v>
      </c>
    </row>
    <row r="61" spans="1:19" ht="33">
      <c r="A61" s="3">
        <v>57</v>
      </c>
      <c r="B61" s="3">
        <v>952</v>
      </c>
      <c r="C61" s="81" t="s">
        <v>62</v>
      </c>
      <c r="D61" s="3">
        <v>0</v>
      </c>
      <c r="E61" s="3">
        <v>0</v>
      </c>
      <c r="F61" s="3">
        <v>0</v>
      </c>
      <c r="G61" s="3">
        <v>43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1</v>
      </c>
      <c r="N61" s="3">
        <v>0</v>
      </c>
      <c r="O61" s="3">
        <v>0</v>
      </c>
      <c r="P61" s="3">
        <v>0</v>
      </c>
      <c r="Q61" s="3">
        <v>0</v>
      </c>
      <c r="R61" s="80">
        <v>0</v>
      </c>
      <c r="S61" s="77">
        <f t="shared" si="0"/>
        <v>11075</v>
      </c>
    </row>
    <row r="62" spans="1:19" ht="16.5">
      <c r="A62" s="3">
        <v>58</v>
      </c>
      <c r="B62" s="3">
        <v>955</v>
      </c>
      <c r="C62" s="81" t="s">
        <v>63</v>
      </c>
      <c r="D62" s="3">
        <v>0</v>
      </c>
      <c r="E62" s="3">
        <v>0</v>
      </c>
      <c r="F62" s="3">
        <v>0</v>
      </c>
      <c r="G62" s="3">
        <v>5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80">
        <v>0</v>
      </c>
      <c r="S62" s="77">
        <f t="shared" si="0"/>
        <v>125</v>
      </c>
    </row>
    <row r="63" spans="1:19" ht="33">
      <c r="A63" s="3">
        <v>59</v>
      </c>
      <c r="B63" s="3">
        <v>833</v>
      </c>
      <c r="C63" s="81" t="s">
        <v>64</v>
      </c>
      <c r="D63" s="3">
        <v>0</v>
      </c>
      <c r="E63" s="3">
        <v>0</v>
      </c>
      <c r="F63" s="3">
        <v>0</v>
      </c>
      <c r="G63" s="3">
        <v>1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80">
        <v>0</v>
      </c>
      <c r="S63" s="77">
        <f t="shared" si="0"/>
        <v>25</v>
      </c>
    </row>
    <row r="64" spans="1:19" ht="33">
      <c r="A64" s="3">
        <v>60</v>
      </c>
      <c r="B64" s="3">
        <v>956</v>
      </c>
      <c r="C64" s="81" t="s">
        <v>65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80">
        <v>0</v>
      </c>
      <c r="S64" s="77">
        <f t="shared" si="0"/>
        <v>0</v>
      </c>
    </row>
    <row r="65" spans="1:19" ht="33">
      <c r="A65" s="3">
        <v>61</v>
      </c>
      <c r="B65" s="3">
        <v>957</v>
      </c>
      <c r="C65" s="81" t="s">
        <v>66</v>
      </c>
      <c r="D65" s="3">
        <v>0</v>
      </c>
      <c r="E65" s="3">
        <v>0</v>
      </c>
      <c r="F65" s="3">
        <v>0</v>
      </c>
      <c r="G65" s="3">
        <v>303</v>
      </c>
      <c r="H65" s="3">
        <v>0</v>
      </c>
      <c r="I65" s="3">
        <v>0</v>
      </c>
      <c r="J65" s="3">
        <v>0</v>
      </c>
      <c r="K65" s="3">
        <v>5</v>
      </c>
      <c r="L65" s="3">
        <v>0</v>
      </c>
      <c r="M65" s="3">
        <v>3</v>
      </c>
      <c r="N65" s="3">
        <v>0</v>
      </c>
      <c r="O65" s="3">
        <v>0</v>
      </c>
      <c r="P65" s="3">
        <v>0</v>
      </c>
      <c r="Q65" s="3">
        <v>0</v>
      </c>
      <c r="R65" s="80">
        <v>0</v>
      </c>
      <c r="S65" s="77">
        <f t="shared" si="0"/>
        <v>87575</v>
      </c>
    </row>
    <row r="66" spans="1:19" ht="33">
      <c r="A66" s="3">
        <v>62</v>
      </c>
      <c r="B66" s="3">
        <v>843</v>
      </c>
      <c r="C66" s="81" t="s">
        <v>67</v>
      </c>
      <c r="D66" s="3">
        <v>0</v>
      </c>
      <c r="E66" s="3">
        <v>0</v>
      </c>
      <c r="F66" s="3">
        <v>2</v>
      </c>
      <c r="G66" s="3">
        <v>3</v>
      </c>
      <c r="H66" s="3">
        <v>0</v>
      </c>
      <c r="I66" s="3">
        <v>0</v>
      </c>
      <c r="J66" s="3">
        <v>3</v>
      </c>
      <c r="K66" s="3">
        <v>0</v>
      </c>
      <c r="L66" s="3">
        <v>0</v>
      </c>
      <c r="M66" s="3">
        <v>0</v>
      </c>
      <c r="N66" s="3">
        <v>1</v>
      </c>
      <c r="O66" s="3">
        <v>45</v>
      </c>
      <c r="P66" s="3">
        <v>0</v>
      </c>
      <c r="Q66" s="3">
        <v>0</v>
      </c>
      <c r="R66" s="80">
        <v>0</v>
      </c>
      <c r="S66" s="77">
        <f t="shared" si="0"/>
        <v>11375</v>
      </c>
    </row>
    <row r="67" spans="1:19" ht="33">
      <c r="A67" s="3">
        <v>63</v>
      </c>
      <c r="B67" s="3">
        <v>826</v>
      </c>
      <c r="C67" s="81" t="s">
        <v>68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80">
        <v>0</v>
      </c>
      <c r="S67" s="77">
        <f t="shared" si="0"/>
        <v>0</v>
      </c>
    </row>
    <row r="68" spans="1:19" ht="49.5">
      <c r="A68" s="3">
        <v>64</v>
      </c>
      <c r="B68" s="3">
        <v>844</v>
      </c>
      <c r="C68" s="81" t="s">
        <v>69</v>
      </c>
      <c r="D68" s="3">
        <v>0</v>
      </c>
      <c r="E68" s="3">
        <v>0</v>
      </c>
      <c r="F68" s="3">
        <v>0</v>
      </c>
      <c r="G68" s="3">
        <v>1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80">
        <v>0</v>
      </c>
      <c r="S68" s="77">
        <f t="shared" si="0"/>
        <v>25</v>
      </c>
    </row>
    <row r="69" spans="1:19" ht="16.5">
      <c r="A69" s="3">
        <v>65</v>
      </c>
      <c r="B69" s="3">
        <v>217</v>
      </c>
      <c r="C69" s="81" t="s">
        <v>70</v>
      </c>
      <c r="D69" s="3">
        <v>0</v>
      </c>
      <c r="E69" s="3">
        <v>2</v>
      </c>
      <c r="F69" s="3">
        <v>2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1</v>
      </c>
      <c r="P69" s="3">
        <v>0</v>
      </c>
      <c r="Q69" s="3">
        <v>0</v>
      </c>
      <c r="R69" s="80">
        <v>0</v>
      </c>
      <c r="S69" s="77">
        <f t="shared" si="0"/>
        <v>225</v>
      </c>
    </row>
    <row r="70" spans="1:19" ht="16.5">
      <c r="A70" s="3">
        <v>66</v>
      </c>
      <c r="B70" s="3">
        <v>167</v>
      </c>
      <c r="C70" s="81" t="s">
        <v>71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7</v>
      </c>
      <c r="O70" s="3">
        <v>214</v>
      </c>
      <c r="P70" s="3">
        <v>0</v>
      </c>
      <c r="Q70" s="3">
        <v>0</v>
      </c>
      <c r="R70" s="80">
        <v>0</v>
      </c>
      <c r="S70" s="77">
        <f t="shared" ref="S70:S133" si="1">+D70*25+E70*50+F70*50+G70*25+H70*10000+I70*25+J70*25+K70*10000+L70*1000+M70*10000+N70*10000+O70*25+P70*100000+Q70*50000+R70*50000</f>
        <v>75350</v>
      </c>
    </row>
    <row r="71" spans="1:19" ht="33">
      <c r="A71" s="3">
        <v>67</v>
      </c>
      <c r="B71" s="3">
        <v>841</v>
      </c>
      <c r="C71" s="81" t="s">
        <v>72</v>
      </c>
      <c r="D71" s="3">
        <v>0</v>
      </c>
      <c r="E71" s="3">
        <v>0</v>
      </c>
      <c r="F71" s="3">
        <v>16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8</v>
      </c>
      <c r="P71" s="3">
        <v>0</v>
      </c>
      <c r="Q71" s="3">
        <v>0</v>
      </c>
      <c r="R71" s="80">
        <v>0</v>
      </c>
      <c r="S71" s="77">
        <f t="shared" si="1"/>
        <v>1000</v>
      </c>
    </row>
    <row r="72" spans="1:19" ht="49.5">
      <c r="A72" s="3">
        <v>68</v>
      </c>
      <c r="B72" s="3">
        <v>986</v>
      </c>
      <c r="C72" s="81" t="s">
        <v>73</v>
      </c>
      <c r="D72" s="3">
        <v>0</v>
      </c>
      <c r="E72" s="3">
        <v>2</v>
      </c>
      <c r="F72" s="3">
        <v>429</v>
      </c>
      <c r="G72" s="3">
        <v>248</v>
      </c>
      <c r="H72" s="3">
        <v>0</v>
      </c>
      <c r="I72" s="3">
        <v>6</v>
      </c>
      <c r="J72" s="3">
        <v>13</v>
      </c>
      <c r="K72" s="3">
        <v>0</v>
      </c>
      <c r="L72" s="3">
        <v>0</v>
      </c>
      <c r="M72" s="3">
        <v>0</v>
      </c>
      <c r="N72" s="3">
        <v>25</v>
      </c>
      <c r="O72" s="3">
        <v>2907</v>
      </c>
      <c r="P72" s="3">
        <v>0</v>
      </c>
      <c r="Q72" s="3">
        <v>0</v>
      </c>
      <c r="R72" s="80">
        <v>5</v>
      </c>
      <c r="S72" s="77">
        <f t="shared" si="1"/>
        <v>600900</v>
      </c>
    </row>
    <row r="73" spans="1:19" ht="16.5">
      <c r="A73" s="3">
        <v>69</v>
      </c>
      <c r="B73" s="3">
        <v>106</v>
      </c>
      <c r="C73" s="81" t="s">
        <v>74</v>
      </c>
      <c r="D73" s="3">
        <v>1</v>
      </c>
      <c r="E73" s="3">
        <v>10</v>
      </c>
      <c r="F73" s="3">
        <v>526</v>
      </c>
      <c r="G73" s="3">
        <v>288</v>
      </c>
      <c r="H73" s="3">
        <v>0</v>
      </c>
      <c r="I73" s="3">
        <v>6</v>
      </c>
      <c r="J73" s="3">
        <v>5</v>
      </c>
      <c r="K73" s="3">
        <v>0</v>
      </c>
      <c r="L73" s="3">
        <v>0</v>
      </c>
      <c r="M73" s="3">
        <v>6</v>
      </c>
      <c r="N73" s="3">
        <v>74</v>
      </c>
      <c r="O73" s="3">
        <v>4872</v>
      </c>
      <c r="P73" s="3">
        <v>0</v>
      </c>
      <c r="Q73" s="3">
        <v>0</v>
      </c>
      <c r="R73" s="80">
        <v>6</v>
      </c>
      <c r="S73" s="77">
        <f t="shared" si="1"/>
        <v>1256100</v>
      </c>
    </row>
    <row r="74" spans="1:19" ht="16.5">
      <c r="A74" s="3">
        <v>70</v>
      </c>
      <c r="B74" s="3">
        <v>103</v>
      </c>
      <c r="C74" s="81" t="s">
        <v>75</v>
      </c>
      <c r="D74" s="3">
        <v>0</v>
      </c>
      <c r="E74" s="3">
        <v>0</v>
      </c>
      <c r="F74" s="3">
        <v>99</v>
      </c>
      <c r="G74" s="3">
        <v>252</v>
      </c>
      <c r="H74" s="3">
        <v>0</v>
      </c>
      <c r="I74" s="3">
        <v>3</v>
      </c>
      <c r="J74" s="3">
        <v>7</v>
      </c>
      <c r="K74" s="3">
        <v>0</v>
      </c>
      <c r="L74" s="3">
        <v>0</v>
      </c>
      <c r="M74" s="3">
        <v>0</v>
      </c>
      <c r="N74" s="3">
        <v>5</v>
      </c>
      <c r="O74" s="3">
        <v>1634</v>
      </c>
      <c r="P74" s="3">
        <v>0</v>
      </c>
      <c r="Q74" s="3">
        <v>0</v>
      </c>
      <c r="R74" s="80">
        <v>2</v>
      </c>
      <c r="S74" s="77">
        <f t="shared" si="1"/>
        <v>202350</v>
      </c>
    </row>
    <row r="75" spans="1:19" ht="16.5">
      <c r="A75" s="3">
        <v>71</v>
      </c>
      <c r="B75" s="3">
        <v>634</v>
      </c>
      <c r="C75" s="81" t="s">
        <v>76</v>
      </c>
      <c r="D75" s="3">
        <v>0</v>
      </c>
      <c r="E75" s="3">
        <v>0</v>
      </c>
      <c r="F75" s="3">
        <v>50</v>
      </c>
      <c r="G75" s="3">
        <v>27</v>
      </c>
      <c r="H75" s="3">
        <v>0</v>
      </c>
      <c r="I75" s="3">
        <v>1</v>
      </c>
      <c r="J75" s="3">
        <v>3</v>
      </c>
      <c r="K75" s="3">
        <v>0</v>
      </c>
      <c r="L75" s="3">
        <v>0</v>
      </c>
      <c r="M75" s="3">
        <v>0</v>
      </c>
      <c r="N75" s="3">
        <v>22</v>
      </c>
      <c r="O75" s="3">
        <v>922</v>
      </c>
      <c r="P75" s="3">
        <v>0</v>
      </c>
      <c r="Q75" s="3">
        <v>0</v>
      </c>
      <c r="R75" s="80">
        <v>2</v>
      </c>
      <c r="S75" s="77">
        <f t="shared" si="1"/>
        <v>346325</v>
      </c>
    </row>
    <row r="76" spans="1:19" ht="16.5">
      <c r="A76" s="3">
        <v>72</v>
      </c>
      <c r="B76" s="3">
        <v>218</v>
      </c>
      <c r="C76" s="81" t="s">
        <v>77</v>
      </c>
      <c r="D76" s="3">
        <v>0</v>
      </c>
      <c r="E76" s="3">
        <v>0</v>
      </c>
      <c r="F76" s="3">
        <v>0</v>
      </c>
      <c r="G76" s="3">
        <v>43</v>
      </c>
      <c r="H76" s="3">
        <v>0</v>
      </c>
      <c r="I76" s="3">
        <v>1</v>
      </c>
      <c r="J76" s="3">
        <v>2</v>
      </c>
      <c r="K76" s="3">
        <v>0</v>
      </c>
      <c r="L76" s="3">
        <v>0</v>
      </c>
      <c r="M76" s="3">
        <v>0</v>
      </c>
      <c r="N76" s="3">
        <v>3</v>
      </c>
      <c r="O76" s="3">
        <v>1307</v>
      </c>
      <c r="P76" s="3">
        <v>0</v>
      </c>
      <c r="Q76" s="3">
        <v>0</v>
      </c>
      <c r="R76" s="80">
        <v>0</v>
      </c>
      <c r="S76" s="77">
        <f t="shared" si="1"/>
        <v>63825</v>
      </c>
    </row>
    <row r="77" spans="1:19" ht="33">
      <c r="A77" s="3">
        <v>73</v>
      </c>
      <c r="B77" s="3">
        <v>118</v>
      </c>
      <c r="C77" s="81" t="s">
        <v>78</v>
      </c>
      <c r="D77" s="3">
        <v>0</v>
      </c>
      <c r="E77" s="3">
        <v>1</v>
      </c>
      <c r="F77" s="3">
        <v>0</v>
      </c>
      <c r="G77" s="3">
        <v>12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655</v>
      </c>
      <c r="P77" s="3">
        <v>0</v>
      </c>
      <c r="Q77" s="3">
        <v>0</v>
      </c>
      <c r="R77" s="80">
        <v>0</v>
      </c>
      <c r="S77" s="77">
        <f t="shared" si="1"/>
        <v>16725</v>
      </c>
    </row>
    <row r="78" spans="1:19" ht="16.5">
      <c r="A78" s="3">
        <v>74</v>
      </c>
      <c r="B78" s="3">
        <v>130</v>
      </c>
      <c r="C78" s="81" t="s">
        <v>79</v>
      </c>
      <c r="D78" s="3">
        <v>0</v>
      </c>
      <c r="E78" s="3">
        <v>0</v>
      </c>
      <c r="F78" s="3">
        <v>0</v>
      </c>
      <c r="G78" s="3">
        <v>4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266</v>
      </c>
      <c r="P78" s="3">
        <v>0</v>
      </c>
      <c r="Q78" s="3">
        <v>0</v>
      </c>
      <c r="R78" s="80">
        <v>0</v>
      </c>
      <c r="S78" s="77">
        <f t="shared" si="1"/>
        <v>6750</v>
      </c>
    </row>
    <row r="79" spans="1:19" ht="16.5">
      <c r="A79" s="3">
        <v>75</v>
      </c>
      <c r="B79" s="3">
        <v>124</v>
      </c>
      <c r="C79" s="81" t="s">
        <v>80</v>
      </c>
      <c r="D79" s="3">
        <v>0</v>
      </c>
      <c r="E79" s="3">
        <v>5</v>
      </c>
      <c r="F79" s="3">
        <v>51</v>
      </c>
      <c r="G79" s="3">
        <v>230</v>
      </c>
      <c r="H79" s="3">
        <v>0</v>
      </c>
      <c r="I79" s="3">
        <v>0</v>
      </c>
      <c r="J79" s="3">
        <v>12</v>
      </c>
      <c r="K79" s="3">
        <v>0</v>
      </c>
      <c r="L79" s="3">
        <v>0</v>
      </c>
      <c r="M79" s="3">
        <v>0</v>
      </c>
      <c r="N79" s="3">
        <v>78</v>
      </c>
      <c r="O79" s="3">
        <v>20572</v>
      </c>
      <c r="P79" s="3">
        <v>0</v>
      </c>
      <c r="Q79" s="3">
        <v>3</v>
      </c>
      <c r="R79" s="80">
        <v>2</v>
      </c>
      <c r="S79" s="77">
        <f t="shared" si="1"/>
        <v>1553150</v>
      </c>
    </row>
    <row r="80" spans="1:19" ht="16.5">
      <c r="A80" s="3">
        <v>76</v>
      </c>
      <c r="B80" s="3">
        <v>102</v>
      </c>
      <c r="C80" s="81" t="s">
        <v>81</v>
      </c>
      <c r="D80" s="3">
        <v>0</v>
      </c>
      <c r="E80" s="3">
        <v>0</v>
      </c>
      <c r="F80" s="3">
        <v>139</v>
      </c>
      <c r="G80" s="3">
        <v>96</v>
      </c>
      <c r="H80" s="3">
        <v>0</v>
      </c>
      <c r="I80" s="3">
        <v>1</v>
      </c>
      <c r="J80" s="3">
        <v>1</v>
      </c>
      <c r="K80" s="3">
        <v>0</v>
      </c>
      <c r="L80" s="3">
        <v>0</v>
      </c>
      <c r="M80" s="3">
        <v>0</v>
      </c>
      <c r="N80" s="3">
        <v>2</v>
      </c>
      <c r="O80" s="3">
        <v>980</v>
      </c>
      <c r="P80" s="3">
        <v>0</v>
      </c>
      <c r="Q80" s="3">
        <v>0</v>
      </c>
      <c r="R80" s="80">
        <v>1</v>
      </c>
      <c r="S80" s="77">
        <f t="shared" si="1"/>
        <v>103900</v>
      </c>
    </row>
    <row r="81" spans="1:19" ht="16.5">
      <c r="A81" s="3">
        <v>77</v>
      </c>
      <c r="B81" s="3">
        <v>129</v>
      </c>
      <c r="C81" s="81" t="s">
        <v>82</v>
      </c>
      <c r="D81" s="3">
        <v>0</v>
      </c>
      <c r="E81" s="3">
        <v>0</v>
      </c>
      <c r="F81" s="3">
        <v>263</v>
      </c>
      <c r="G81" s="3">
        <v>42</v>
      </c>
      <c r="H81" s="3">
        <v>0</v>
      </c>
      <c r="I81" s="3">
        <v>0</v>
      </c>
      <c r="J81" s="3">
        <v>2</v>
      </c>
      <c r="K81" s="3">
        <v>0</v>
      </c>
      <c r="L81" s="3">
        <v>0</v>
      </c>
      <c r="M81" s="3">
        <v>0</v>
      </c>
      <c r="N81" s="3">
        <v>4</v>
      </c>
      <c r="O81" s="3">
        <v>1682</v>
      </c>
      <c r="P81" s="3">
        <v>0</v>
      </c>
      <c r="Q81" s="3">
        <v>0</v>
      </c>
      <c r="R81" s="80">
        <v>1</v>
      </c>
      <c r="S81" s="77">
        <f t="shared" si="1"/>
        <v>146300</v>
      </c>
    </row>
    <row r="82" spans="1:19" ht="16.5">
      <c r="A82" s="3">
        <v>78</v>
      </c>
      <c r="B82" s="3">
        <v>132</v>
      </c>
      <c r="C82" s="81" t="s">
        <v>83</v>
      </c>
      <c r="D82" s="3">
        <v>0</v>
      </c>
      <c r="E82" s="3">
        <v>0</v>
      </c>
      <c r="F82" s="3">
        <v>297</v>
      </c>
      <c r="G82" s="3">
        <v>360</v>
      </c>
      <c r="H82" s="3">
        <v>0</v>
      </c>
      <c r="I82" s="3">
        <v>4</v>
      </c>
      <c r="J82" s="3">
        <v>5</v>
      </c>
      <c r="K82" s="3">
        <v>0</v>
      </c>
      <c r="L82" s="3">
        <v>0</v>
      </c>
      <c r="M82" s="3">
        <v>2</v>
      </c>
      <c r="N82" s="3">
        <v>55</v>
      </c>
      <c r="O82" s="3">
        <v>2996</v>
      </c>
      <c r="P82" s="3">
        <v>0</v>
      </c>
      <c r="Q82" s="3">
        <v>0</v>
      </c>
      <c r="R82" s="80">
        <v>1</v>
      </c>
      <c r="S82" s="77">
        <f t="shared" si="1"/>
        <v>718975</v>
      </c>
    </row>
    <row r="83" spans="1:19" ht="16.5">
      <c r="A83" s="3">
        <v>79</v>
      </c>
      <c r="B83" s="3">
        <v>127</v>
      </c>
      <c r="C83" s="81" t="s">
        <v>84</v>
      </c>
      <c r="D83" s="3">
        <v>0</v>
      </c>
      <c r="E83" s="3">
        <v>2</v>
      </c>
      <c r="F83" s="3">
        <v>989</v>
      </c>
      <c r="G83" s="3">
        <v>539</v>
      </c>
      <c r="H83" s="3">
        <v>0</v>
      </c>
      <c r="I83" s="3">
        <v>5</v>
      </c>
      <c r="J83" s="3">
        <v>26</v>
      </c>
      <c r="K83" s="3">
        <v>0</v>
      </c>
      <c r="L83" s="3">
        <v>0</v>
      </c>
      <c r="M83" s="3">
        <v>0</v>
      </c>
      <c r="N83" s="3">
        <v>81</v>
      </c>
      <c r="O83" s="3">
        <v>15716</v>
      </c>
      <c r="P83" s="3">
        <v>1</v>
      </c>
      <c r="Q83" s="3">
        <v>10</v>
      </c>
      <c r="R83" s="80">
        <v>14</v>
      </c>
      <c r="S83" s="77">
        <f t="shared" si="1"/>
        <v>2566700</v>
      </c>
    </row>
    <row r="84" spans="1:19" ht="16.5">
      <c r="A84" s="3">
        <v>80</v>
      </c>
      <c r="B84" s="3">
        <v>111</v>
      </c>
      <c r="C84" s="81" t="s">
        <v>85</v>
      </c>
      <c r="D84" s="3">
        <v>0</v>
      </c>
      <c r="E84" s="3">
        <v>0</v>
      </c>
      <c r="F84" s="3">
        <v>1</v>
      </c>
      <c r="G84" s="3">
        <v>6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1</v>
      </c>
      <c r="O84" s="3">
        <v>90</v>
      </c>
      <c r="P84" s="3">
        <v>0</v>
      </c>
      <c r="Q84" s="3">
        <v>0</v>
      </c>
      <c r="R84" s="80">
        <v>0</v>
      </c>
      <c r="S84" s="77">
        <f t="shared" si="1"/>
        <v>12450</v>
      </c>
    </row>
    <row r="85" spans="1:19" ht="16.5">
      <c r="A85" s="3">
        <v>81</v>
      </c>
      <c r="B85" s="3">
        <v>138</v>
      </c>
      <c r="C85" s="81" t="s">
        <v>86</v>
      </c>
      <c r="D85" s="3">
        <v>0</v>
      </c>
      <c r="E85" s="3">
        <v>0</v>
      </c>
      <c r="F85" s="3">
        <v>61</v>
      </c>
      <c r="G85" s="3">
        <v>11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144</v>
      </c>
      <c r="P85" s="3">
        <v>0</v>
      </c>
      <c r="Q85" s="3">
        <v>0</v>
      </c>
      <c r="R85" s="80">
        <v>1</v>
      </c>
      <c r="S85" s="77">
        <f t="shared" si="1"/>
        <v>56925</v>
      </c>
    </row>
    <row r="86" spans="1:19" ht="16.5">
      <c r="A86" s="3">
        <v>82</v>
      </c>
      <c r="B86" s="3">
        <v>214</v>
      </c>
      <c r="C86" s="81" t="s">
        <v>87</v>
      </c>
      <c r="D86" s="3">
        <v>0</v>
      </c>
      <c r="E86" s="3">
        <v>0</v>
      </c>
      <c r="F86" s="3">
        <v>458</v>
      </c>
      <c r="G86" s="3">
        <v>5</v>
      </c>
      <c r="H86" s="3">
        <v>0</v>
      </c>
      <c r="I86" s="3">
        <v>1</v>
      </c>
      <c r="J86" s="3">
        <v>4</v>
      </c>
      <c r="K86" s="3">
        <v>0</v>
      </c>
      <c r="L86" s="3">
        <v>0</v>
      </c>
      <c r="M86" s="3">
        <v>0</v>
      </c>
      <c r="N86" s="3">
        <v>12</v>
      </c>
      <c r="O86" s="3">
        <v>432</v>
      </c>
      <c r="P86" s="3">
        <v>0</v>
      </c>
      <c r="Q86" s="3">
        <v>0</v>
      </c>
      <c r="R86" s="80">
        <v>0</v>
      </c>
      <c r="S86" s="77">
        <f t="shared" si="1"/>
        <v>153950</v>
      </c>
    </row>
    <row r="87" spans="1:19" ht="16.5">
      <c r="A87" s="3">
        <v>83</v>
      </c>
      <c r="B87" s="3">
        <v>105</v>
      </c>
      <c r="C87" s="81" t="s">
        <v>88</v>
      </c>
      <c r="D87" s="3">
        <v>0</v>
      </c>
      <c r="E87" s="3">
        <v>0</v>
      </c>
      <c r="F87" s="3">
        <v>0</v>
      </c>
      <c r="G87" s="3">
        <v>1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3</v>
      </c>
      <c r="O87" s="3">
        <v>59</v>
      </c>
      <c r="P87" s="3">
        <v>0</v>
      </c>
      <c r="Q87" s="3">
        <v>0</v>
      </c>
      <c r="R87" s="80">
        <v>1</v>
      </c>
      <c r="S87" s="77">
        <f t="shared" si="1"/>
        <v>81500</v>
      </c>
    </row>
    <row r="88" spans="1:19" ht="16.5">
      <c r="A88" s="3">
        <v>84</v>
      </c>
      <c r="B88" s="3">
        <v>635</v>
      </c>
      <c r="C88" s="81" t="s">
        <v>89</v>
      </c>
      <c r="D88" s="3">
        <v>0</v>
      </c>
      <c r="E88" s="3">
        <v>0</v>
      </c>
      <c r="F88" s="3">
        <v>875</v>
      </c>
      <c r="G88" s="3">
        <v>128</v>
      </c>
      <c r="H88" s="3">
        <v>0</v>
      </c>
      <c r="I88" s="3">
        <v>5</v>
      </c>
      <c r="J88" s="3">
        <v>16</v>
      </c>
      <c r="K88" s="3">
        <v>0</v>
      </c>
      <c r="L88" s="3">
        <v>0</v>
      </c>
      <c r="M88" s="3">
        <v>0</v>
      </c>
      <c r="N88" s="3">
        <v>12</v>
      </c>
      <c r="O88" s="3">
        <v>1568</v>
      </c>
      <c r="P88" s="3">
        <v>0</v>
      </c>
      <c r="Q88" s="3">
        <v>0</v>
      </c>
      <c r="R88" s="80">
        <v>1</v>
      </c>
      <c r="S88" s="77">
        <f t="shared" si="1"/>
        <v>256675</v>
      </c>
    </row>
    <row r="89" spans="1:19" ht="33">
      <c r="A89" s="3">
        <v>85</v>
      </c>
      <c r="B89" s="3">
        <v>977</v>
      </c>
      <c r="C89" s="81" t="s">
        <v>90</v>
      </c>
      <c r="D89" s="3">
        <v>0</v>
      </c>
      <c r="E89" s="3">
        <v>0</v>
      </c>
      <c r="F89" s="3">
        <v>0</v>
      </c>
      <c r="G89" s="3">
        <v>15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2</v>
      </c>
      <c r="N89" s="3">
        <v>0</v>
      </c>
      <c r="O89" s="3">
        <v>0</v>
      </c>
      <c r="P89" s="3">
        <v>0</v>
      </c>
      <c r="Q89" s="3">
        <v>0</v>
      </c>
      <c r="R89" s="80">
        <v>0</v>
      </c>
      <c r="S89" s="77">
        <f t="shared" si="1"/>
        <v>20375</v>
      </c>
    </row>
    <row r="90" spans="1:19" ht="16.5">
      <c r="A90" s="3">
        <v>86</v>
      </c>
      <c r="B90" s="3">
        <v>174</v>
      </c>
      <c r="C90" s="81" t="s">
        <v>91</v>
      </c>
      <c r="D90" s="3">
        <v>0</v>
      </c>
      <c r="E90" s="3">
        <v>0</v>
      </c>
      <c r="F90" s="3">
        <v>1061</v>
      </c>
      <c r="G90" s="3">
        <v>7295</v>
      </c>
      <c r="H90" s="3">
        <v>0</v>
      </c>
      <c r="I90" s="3">
        <v>151</v>
      </c>
      <c r="J90" s="3">
        <v>386</v>
      </c>
      <c r="K90" s="3">
        <v>0</v>
      </c>
      <c r="L90" s="3">
        <v>0</v>
      </c>
      <c r="M90" s="3">
        <v>1</v>
      </c>
      <c r="N90" s="3">
        <v>2200</v>
      </c>
      <c r="O90" s="3">
        <v>115717</v>
      </c>
      <c r="P90" s="3">
        <v>0</v>
      </c>
      <c r="Q90" s="3">
        <v>0</v>
      </c>
      <c r="R90" s="80">
        <v>0</v>
      </c>
      <c r="S90" s="77">
        <f t="shared" si="1"/>
        <v>25151775</v>
      </c>
    </row>
    <row r="91" spans="1:19" ht="16.5">
      <c r="A91" s="3">
        <v>87</v>
      </c>
      <c r="B91" s="3">
        <v>636</v>
      </c>
      <c r="C91" s="81" t="s">
        <v>92</v>
      </c>
      <c r="D91" s="3">
        <v>0</v>
      </c>
      <c r="E91" s="3">
        <v>7</v>
      </c>
      <c r="F91" s="3">
        <v>360</v>
      </c>
      <c r="G91" s="3">
        <v>431</v>
      </c>
      <c r="H91" s="3">
        <v>0</v>
      </c>
      <c r="I91" s="3">
        <v>34</v>
      </c>
      <c r="J91" s="3">
        <v>31</v>
      </c>
      <c r="K91" s="3">
        <v>1</v>
      </c>
      <c r="L91" s="3">
        <v>0</v>
      </c>
      <c r="M91" s="3">
        <v>2</v>
      </c>
      <c r="N91" s="3">
        <v>51</v>
      </c>
      <c r="O91" s="3">
        <v>4095</v>
      </c>
      <c r="P91" s="3">
        <v>0</v>
      </c>
      <c r="Q91" s="3">
        <v>0</v>
      </c>
      <c r="R91" s="80">
        <v>2</v>
      </c>
      <c r="S91" s="77">
        <f t="shared" si="1"/>
        <v>773125</v>
      </c>
    </row>
    <row r="92" spans="1:19" ht="16.5">
      <c r="A92" s="3">
        <v>88</v>
      </c>
      <c r="B92" s="3">
        <v>667</v>
      </c>
      <c r="C92" s="81" t="s">
        <v>93</v>
      </c>
      <c r="D92" s="3">
        <v>0</v>
      </c>
      <c r="E92" s="3">
        <v>0</v>
      </c>
      <c r="F92" s="3">
        <v>9</v>
      </c>
      <c r="G92" s="3">
        <v>24</v>
      </c>
      <c r="H92" s="3">
        <v>0</v>
      </c>
      <c r="I92" s="3">
        <v>0</v>
      </c>
      <c r="J92" s="3">
        <v>1</v>
      </c>
      <c r="K92" s="3">
        <v>0</v>
      </c>
      <c r="L92" s="3">
        <v>0</v>
      </c>
      <c r="M92" s="3">
        <v>0</v>
      </c>
      <c r="N92" s="3">
        <v>12</v>
      </c>
      <c r="O92" s="3">
        <v>151</v>
      </c>
      <c r="P92" s="3">
        <v>0</v>
      </c>
      <c r="Q92" s="3">
        <v>0</v>
      </c>
      <c r="R92" s="80">
        <v>1</v>
      </c>
      <c r="S92" s="77">
        <f t="shared" si="1"/>
        <v>174850</v>
      </c>
    </row>
    <row r="93" spans="1:19" ht="16.5">
      <c r="A93" s="3">
        <v>89</v>
      </c>
      <c r="B93" s="3">
        <v>637</v>
      </c>
      <c r="C93" s="81" t="s">
        <v>94</v>
      </c>
      <c r="D93" s="3">
        <v>0</v>
      </c>
      <c r="E93" s="3">
        <v>0</v>
      </c>
      <c r="F93" s="3">
        <v>3</v>
      </c>
      <c r="G93" s="3">
        <v>7</v>
      </c>
      <c r="H93" s="3">
        <v>0</v>
      </c>
      <c r="I93" s="3">
        <v>0</v>
      </c>
      <c r="J93" s="3">
        <v>1</v>
      </c>
      <c r="K93" s="3">
        <v>0</v>
      </c>
      <c r="L93" s="3">
        <v>0</v>
      </c>
      <c r="M93" s="3">
        <v>0</v>
      </c>
      <c r="N93" s="3">
        <v>1</v>
      </c>
      <c r="O93" s="3">
        <v>109</v>
      </c>
      <c r="P93" s="3">
        <v>0</v>
      </c>
      <c r="Q93" s="3">
        <v>0</v>
      </c>
      <c r="R93" s="80">
        <v>0</v>
      </c>
      <c r="S93" s="77">
        <f t="shared" si="1"/>
        <v>13075</v>
      </c>
    </row>
    <row r="94" spans="1:19" ht="16.5">
      <c r="A94" s="3">
        <v>90</v>
      </c>
      <c r="B94" s="3">
        <v>651</v>
      </c>
      <c r="C94" s="81" t="s">
        <v>95</v>
      </c>
      <c r="D94" s="3">
        <v>0</v>
      </c>
      <c r="E94" s="3">
        <v>4</v>
      </c>
      <c r="F94" s="3">
        <v>84</v>
      </c>
      <c r="G94" s="3">
        <v>95</v>
      </c>
      <c r="H94" s="3">
        <v>0</v>
      </c>
      <c r="I94" s="3">
        <v>1</v>
      </c>
      <c r="J94" s="3">
        <v>17</v>
      </c>
      <c r="K94" s="3">
        <v>0</v>
      </c>
      <c r="L94" s="3">
        <v>0</v>
      </c>
      <c r="M94" s="3">
        <v>0</v>
      </c>
      <c r="N94" s="3">
        <v>39</v>
      </c>
      <c r="O94" s="3">
        <v>1967</v>
      </c>
      <c r="P94" s="3">
        <v>0</v>
      </c>
      <c r="Q94" s="3">
        <v>0</v>
      </c>
      <c r="R94" s="80">
        <v>4</v>
      </c>
      <c r="S94" s="77">
        <f t="shared" si="1"/>
        <v>646400</v>
      </c>
    </row>
    <row r="95" spans="1:19" ht="16.5">
      <c r="A95" s="3">
        <v>91</v>
      </c>
      <c r="B95" s="3">
        <v>659</v>
      </c>
      <c r="C95" s="81" t="s">
        <v>96</v>
      </c>
      <c r="D95" s="3">
        <v>0</v>
      </c>
      <c r="E95" s="3">
        <v>0</v>
      </c>
      <c r="F95" s="3">
        <v>89</v>
      </c>
      <c r="G95" s="3">
        <v>28</v>
      </c>
      <c r="H95" s="3">
        <v>0</v>
      </c>
      <c r="I95" s="3">
        <v>0</v>
      </c>
      <c r="J95" s="3">
        <v>2</v>
      </c>
      <c r="K95" s="3">
        <v>0</v>
      </c>
      <c r="L95" s="3">
        <v>0</v>
      </c>
      <c r="M95" s="3">
        <v>0</v>
      </c>
      <c r="N95" s="3">
        <v>56</v>
      </c>
      <c r="O95" s="3">
        <v>340</v>
      </c>
      <c r="P95" s="3">
        <v>0</v>
      </c>
      <c r="Q95" s="3">
        <v>0</v>
      </c>
      <c r="R95" s="80">
        <v>0</v>
      </c>
      <c r="S95" s="77">
        <f t="shared" si="1"/>
        <v>573700</v>
      </c>
    </row>
    <row r="96" spans="1:19" ht="16.5">
      <c r="A96" s="3">
        <v>92</v>
      </c>
      <c r="B96" s="3">
        <v>804</v>
      </c>
      <c r="C96" s="81" t="s">
        <v>97</v>
      </c>
      <c r="D96" s="3">
        <v>0</v>
      </c>
      <c r="E96" s="3">
        <v>24</v>
      </c>
      <c r="F96" s="3">
        <v>1605</v>
      </c>
      <c r="G96" s="3">
        <v>1152</v>
      </c>
      <c r="H96" s="3">
        <v>0</v>
      </c>
      <c r="I96" s="3">
        <v>215</v>
      </c>
      <c r="J96" s="3">
        <v>576</v>
      </c>
      <c r="K96" s="3">
        <v>1</v>
      </c>
      <c r="L96" s="3">
        <v>0</v>
      </c>
      <c r="M96" s="3">
        <v>1</v>
      </c>
      <c r="N96" s="3">
        <v>113</v>
      </c>
      <c r="O96" s="3">
        <v>20412</v>
      </c>
      <c r="P96" s="3">
        <v>0</v>
      </c>
      <c r="Q96" s="3">
        <v>2</v>
      </c>
      <c r="R96" s="80">
        <v>8</v>
      </c>
      <c r="S96" s="77">
        <f t="shared" si="1"/>
        <v>2290325</v>
      </c>
    </row>
    <row r="97" spans="1:19" ht="16.5">
      <c r="A97" s="3">
        <v>93</v>
      </c>
      <c r="B97" s="3">
        <v>638</v>
      </c>
      <c r="C97" s="81" t="s">
        <v>98</v>
      </c>
      <c r="D97" s="3">
        <v>0</v>
      </c>
      <c r="E97" s="3">
        <v>0</v>
      </c>
      <c r="F97" s="3">
        <v>77</v>
      </c>
      <c r="G97" s="3">
        <v>111</v>
      </c>
      <c r="H97" s="3">
        <v>0</v>
      </c>
      <c r="I97" s="3">
        <v>0</v>
      </c>
      <c r="J97" s="3">
        <v>3</v>
      </c>
      <c r="K97" s="3">
        <v>0</v>
      </c>
      <c r="L97" s="3">
        <v>0</v>
      </c>
      <c r="M97" s="3">
        <v>0</v>
      </c>
      <c r="N97" s="3">
        <v>0</v>
      </c>
      <c r="O97" s="3">
        <v>168</v>
      </c>
      <c r="P97" s="3">
        <v>0</v>
      </c>
      <c r="Q97" s="3">
        <v>0</v>
      </c>
      <c r="R97" s="80">
        <v>0</v>
      </c>
      <c r="S97" s="77">
        <f t="shared" si="1"/>
        <v>10900</v>
      </c>
    </row>
    <row r="98" spans="1:19" ht="33">
      <c r="A98" s="3">
        <v>94</v>
      </c>
      <c r="B98" s="3">
        <v>816</v>
      </c>
      <c r="C98" s="81" t="s">
        <v>99</v>
      </c>
      <c r="D98" s="3">
        <v>0</v>
      </c>
      <c r="E98" s="3">
        <v>2</v>
      </c>
      <c r="F98" s="3">
        <v>366</v>
      </c>
      <c r="G98" s="3">
        <v>167</v>
      </c>
      <c r="H98" s="3">
        <v>0</v>
      </c>
      <c r="I98" s="3">
        <v>1</v>
      </c>
      <c r="J98" s="3">
        <v>4</v>
      </c>
      <c r="K98" s="3">
        <v>0</v>
      </c>
      <c r="L98" s="3">
        <v>0</v>
      </c>
      <c r="M98" s="3">
        <v>0</v>
      </c>
      <c r="N98" s="3">
        <v>13</v>
      </c>
      <c r="O98" s="3">
        <v>1557</v>
      </c>
      <c r="P98" s="3">
        <v>0</v>
      </c>
      <c r="Q98" s="3">
        <v>0</v>
      </c>
      <c r="R98" s="80">
        <v>2</v>
      </c>
      <c r="S98" s="77">
        <f t="shared" si="1"/>
        <v>291625</v>
      </c>
    </row>
    <row r="99" spans="1:19" ht="49.5">
      <c r="A99" s="3">
        <v>95</v>
      </c>
      <c r="B99" s="3">
        <v>818</v>
      </c>
      <c r="C99" s="81" t="s">
        <v>100</v>
      </c>
      <c r="D99" s="3">
        <v>0</v>
      </c>
      <c r="E99" s="3">
        <v>2</v>
      </c>
      <c r="F99" s="3">
        <v>520</v>
      </c>
      <c r="G99" s="3">
        <v>315</v>
      </c>
      <c r="H99" s="3">
        <v>0</v>
      </c>
      <c r="I99" s="3">
        <v>1</v>
      </c>
      <c r="J99" s="3">
        <v>4</v>
      </c>
      <c r="K99" s="3">
        <v>0</v>
      </c>
      <c r="L99" s="3">
        <v>0</v>
      </c>
      <c r="M99" s="3">
        <v>0</v>
      </c>
      <c r="N99" s="3">
        <v>31</v>
      </c>
      <c r="O99" s="3">
        <v>1316</v>
      </c>
      <c r="P99" s="3">
        <v>0</v>
      </c>
      <c r="Q99" s="3">
        <v>0</v>
      </c>
      <c r="R99" s="80">
        <v>1</v>
      </c>
      <c r="S99" s="77">
        <f t="shared" si="1"/>
        <v>427000</v>
      </c>
    </row>
    <row r="100" spans="1:19" ht="33">
      <c r="A100" s="3">
        <v>96</v>
      </c>
      <c r="B100" s="3">
        <v>989</v>
      </c>
      <c r="C100" s="81" t="s">
        <v>101</v>
      </c>
      <c r="D100" s="3">
        <v>0</v>
      </c>
      <c r="E100" s="3">
        <v>0</v>
      </c>
      <c r="F100" s="3">
        <v>0</v>
      </c>
      <c r="G100" s="3">
        <v>1854</v>
      </c>
      <c r="H100" s="3">
        <v>0</v>
      </c>
      <c r="I100" s="3">
        <v>0</v>
      </c>
      <c r="J100" s="3">
        <v>0</v>
      </c>
      <c r="K100" s="3">
        <v>2</v>
      </c>
      <c r="L100" s="3">
        <v>0</v>
      </c>
      <c r="M100" s="3">
        <v>90</v>
      </c>
      <c r="N100" s="3">
        <v>0</v>
      </c>
      <c r="O100" s="3">
        <v>0</v>
      </c>
      <c r="P100" s="3">
        <v>0</v>
      </c>
      <c r="Q100" s="3">
        <v>0</v>
      </c>
      <c r="R100" s="80">
        <v>0</v>
      </c>
      <c r="S100" s="77">
        <f t="shared" si="1"/>
        <v>966350</v>
      </c>
    </row>
    <row r="101" spans="1:19" ht="16.5">
      <c r="A101" s="3">
        <v>97</v>
      </c>
      <c r="B101" s="3">
        <v>101</v>
      </c>
      <c r="C101" s="81" t="s">
        <v>102</v>
      </c>
      <c r="D101" s="3">
        <v>0</v>
      </c>
      <c r="E101" s="3">
        <v>0</v>
      </c>
      <c r="F101" s="3">
        <v>111</v>
      </c>
      <c r="G101" s="3">
        <v>81</v>
      </c>
      <c r="H101" s="3">
        <v>0</v>
      </c>
      <c r="I101" s="3">
        <v>2</v>
      </c>
      <c r="J101" s="3">
        <v>2</v>
      </c>
      <c r="K101" s="3">
        <v>0</v>
      </c>
      <c r="L101" s="3">
        <v>0</v>
      </c>
      <c r="M101" s="3">
        <v>0</v>
      </c>
      <c r="N101" s="3">
        <v>4</v>
      </c>
      <c r="O101" s="3">
        <v>373</v>
      </c>
      <c r="P101" s="3">
        <v>0</v>
      </c>
      <c r="Q101" s="3">
        <v>0</v>
      </c>
      <c r="R101" s="80">
        <v>0</v>
      </c>
      <c r="S101" s="77">
        <f t="shared" si="1"/>
        <v>57000</v>
      </c>
    </row>
    <row r="102" spans="1:19" ht="16.5">
      <c r="A102" s="3">
        <v>98</v>
      </c>
      <c r="B102" s="3">
        <v>639</v>
      </c>
      <c r="C102" s="81" t="s">
        <v>103</v>
      </c>
      <c r="D102" s="3">
        <v>0</v>
      </c>
      <c r="E102" s="3">
        <v>0</v>
      </c>
      <c r="F102" s="3">
        <v>7</v>
      </c>
      <c r="G102" s="3">
        <v>3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12</v>
      </c>
      <c r="P102" s="3">
        <v>0</v>
      </c>
      <c r="Q102" s="3">
        <v>0</v>
      </c>
      <c r="R102" s="80">
        <v>0</v>
      </c>
      <c r="S102" s="77">
        <f t="shared" si="1"/>
        <v>725</v>
      </c>
    </row>
    <row r="103" spans="1:19" ht="16.5">
      <c r="A103" s="3">
        <v>99</v>
      </c>
      <c r="B103" s="3">
        <v>640</v>
      </c>
      <c r="C103" s="81" t="s">
        <v>104</v>
      </c>
      <c r="D103" s="3">
        <v>0</v>
      </c>
      <c r="E103" s="3">
        <v>2</v>
      </c>
      <c r="F103" s="3">
        <v>120</v>
      </c>
      <c r="G103" s="3">
        <v>20</v>
      </c>
      <c r="H103" s="3">
        <v>0</v>
      </c>
      <c r="I103" s="3">
        <v>1</v>
      </c>
      <c r="J103" s="3">
        <v>1</v>
      </c>
      <c r="K103" s="3">
        <v>0</v>
      </c>
      <c r="L103" s="3">
        <v>0</v>
      </c>
      <c r="M103" s="3">
        <v>0</v>
      </c>
      <c r="N103" s="3">
        <v>46</v>
      </c>
      <c r="O103" s="3">
        <v>249</v>
      </c>
      <c r="P103" s="3">
        <v>0</v>
      </c>
      <c r="Q103" s="3">
        <v>0</v>
      </c>
      <c r="R103" s="80">
        <v>0</v>
      </c>
      <c r="S103" s="77">
        <f t="shared" si="1"/>
        <v>472875</v>
      </c>
    </row>
    <row r="104" spans="1:19" ht="16.5">
      <c r="A104" s="3">
        <v>100</v>
      </c>
      <c r="B104" s="3">
        <v>628</v>
      </c>
      <c r="C104" s="81" t="s">
        <v>105</v>
      </c>
      <c r="D104" s="3">
        <v>0</v>
      </c>
      <c r="E104" s="3">
        <v>0</v>
      </c>
      <c r="F104" s="3">
        <v>17</v>
      </c>
      <c r="G104" s="3">
        <v>77</v>
      </c>
      <c r="H104" s="3">
        <v>0</v>
      </c>
      <c r="I104" s="3">
        <v>1</v>
      </c>
      <c r="J104" s="3">
        <v>3</v>
      </c>
      <c r="K104" s="3">
        <v>0</v>
      </c>
      <c r="L104" s="3">
        <v>0</v>
      </c>
      <c r="M104" s="3">
        <v>0</v>
      </c>
      <c r="N104" s="3">
        <v>26</v>
      </c>
      <c r="O104" s="3">
        <v>1070</v>
      </c>
      <c r="P104" s="3">
        <v>0</v>
      </c>
      <c r="Q104" s="3">
        <v>1</v>
      </c>
      <c r="R104" s="80">
        <v>0</v>
      </c>
      <c r="S104" s="77">
        <f t="shared" si="1"/>
        <v>339625</v>
      </c>
    </row>
    <row r="105" spans="1:19" ht="16.5">
      <c r="A105" s="3">
        <v>101</v>
      </c>
      <c r="B105" s="3">
        <v>629</v>
      </c>
      <c r="C105" s="81" t="s">
        <v>106</v>
      </c>
      <c r="D105" s="3">
        <v>0</v>
      </c>
      <c r="E105" s="3">
        <v>0</v>
      </c>
      <c r="F105" s="3">
        <v>28</v>
      </c>
      <c r="G105" s="3">
        <v>17</v>
      </c>
      <c r="H105" s="3">
        <v>0</v>
      </c>
      <c r="I105" s="3">
        <v>0</v>
      </c>
      <c r="J105" s="3">
        <v>8</v>
      </c>
      <c r="K105" s="3">
        <v>0</v>
      </c>
      <c r="L105" s="3">
        <v>0</v>
      </c>
      <c r="M105" s="3">
        <v>0</v>
      </c>
      <c r="N105" s="3">
        <v>2</v>
      </c>
      <c r="O105" s="3">
        <v>67</v>
      </c>
      <c r="P105" s="3">
        <v>0</v>
      </c>
      <c r="Q105" s="3">
        <v>0</v>
      </c>
      <c r="R105" s="80">
        <v>0</v>
      </c>
      <c r="S105" s="77">
        <f t="shared" si="1"/>
        <v>23700</v>
      </c>
    </row>
    <row r="106" spans="1:19" ht="33">
      <c r="A106" s="3">
        <v>102</v>
      </c>
      <c r="B106" s="3">
        <v>820</v>
      </c>
      <c r="C106" s="81" t="s">
        <v>107</v>
      </c>
      <c r="D106" s="3">
        <v>0</v>
      </c>
      <c r="E106" s="3">
        <v>0</v>
      </c>
      <c r="F106" s="3">
        <v>1233</v>
      </c>
      <c r="G106" s="3">
        <v>414</v>
      </c>
      <c r="H106" s="3">
        <v>0</v>
      </c>
      <c r="I106" s="3">
        <v>4</v>
      </c>
      <c r="J106" s="3">
        <v>31</v>
      </c>
      <c r="K106" s="3">
        <v>2</v>
      </c>
      <c r="L106" s="3">
        <v>0</v>
      </c>
      <c r="M106" s="3">
        <v>3</v>
      </c>
      <c r="N106" s="3">
        <v>229</v>
      </c>
      <c r="O106" s="3">
        <v>15663</v>
      </c>
      <c r="P106" s="3">
        <v>0</v>
      </c>
      <c r="Q106" s="3">
        <v>3</v>
      </c>
      <c r="R106" s="80">
        <v>20</v>
      </c>
      <c r="S106" s="77">
        <f t="shared" si="1"/>
        <v>3954450</v>
      </c>
    </row>
    <row r="107" spans="1:19" ht="33">
      <c r="A107" s="3">
        <v>103</v>
      </c>
      <c r="B107" s="3">
        <v>814</v>
      </c>
      <c r="C107" s="81" t="s">
        <v>108</v>
      </c>
      <c r="D107" s="3">
        <v>0</v>
      </c>
      <c r="E107" s="3">
        <v>0</v>
      </c>
      <c r="F107" s="3">
        <v>0</v>
      </c>
      <c r="G107" s="3">
        <v>12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1</v>
      </c>
      <c r="O107" s="3">
        <v>172</v>
      </c>
      <c r="P107" s="3">
        <v>0</v>
      </c>
      <c r="Q107" s="3">
        <v>0</v>
      </c>
      <c r="R107" s="80">
        <v>0</v>
      </c>
      <c r="S107" s="77">
        <f t="shared" si="1"/>
        <v>14600</v>
      </c>
    </row>
    <row r="108" spans="1:19" ht="16.5">
      <c r="A108" s="3">
        <v>104</v>
      </c>
      <c r="B108" s="3">
        <v>143</v>
      </c>
      <c r="C108" s="81" t="s">
        <v>109</v>
      </c>
      <c r="D108" s="3">
        <v>0</v>
      </c>
      <c r="E108" s="3">
        <v>4</v>
      </c>
      <c r="F108" s="3">
        <v>87</v>
      </c>
      <c r="G108" s="3">
        <v>329</v>
      </c>
      <c r="H108" s="3">
        <v>0</v>
      </c>
      <c r="I108" s="3">
        <v>1</v>
      </c>
      <c r="J108" s="3">
        <v>8</v>
      </c>
      <c r="K108" s="3">
        <v>0</v>
      </c>
      <c r="L108" s="3">
        <v>0</v>
      </c>
      <c r="M108" s="3">
        <v>0</v>
      </c>
      <c r="N108" s="3">
        <v>12</v>
      </c>
      <c r="O108" s="3">
        <v>3992</v>
      </c>
      <c r="P108" s="3">
        <v>0</v>
      </c>
      <c r="Q108" s="3">
        <v>0</v>
      </c>
      <c r="R108" s="80">
        <v>0</v>
      </c>
      <c r="S108" s="77">
        <f t="shared" si="1"/>
        <v>232800</v>
      </c>
    </row>
    <row r="109" spans="1:19" ht="33">
      <c r="A109" s="3">
        <v>105</v>
      </c>
      <c r="B109" s="3">
        <v>652</v>
      </c>
      <c r="C109" s="81" t="s">
        <v>110</v>
      </c>
      <c r="D109" s="3">
        <v>0</v>
      </c>
      <c r="E109" s="3">
        <v>0</v>
      </c>
      <c r="F109" s="3">
        <v>332</v>
      </c>
      <c r="G109" s="3">
        <v>70</v>
      </c>
      <c r="H109" s="3">
        <v>0</v>
      </c>
      <c r="I109" s="3">
        <v>1</v>
      </c>
      <c r="J109" s="3">
        <v>7</v>
      </c>
      <c r="K109" s="3">
        <v>0</v>
      </c>
      <c r="L109" s="3">
        <v>0</v>
      </c>
      <c r="M109" s="3">
        <v>0</v>
      </c>
      <c r="N109" s="3">
        <v>80</v>
      </c>
      <c r="O109" s="3">
        <v>2134</v>
      </c>
      <c r="P109" s="3">
        <v>0</v>
      </c>
      <c r="Q109" s="3">
        <v>1</v>
      </c>
      <c r="R109" s="80">
        <v>2</v>
      </c>
      <c r="S109" s="77">
        <f t="shared" si="1"/>
        <v>1021900</v>
      </c>
    </row>
    <row r="110" spans="1:19" ht="16.5">
      <c r="A110" s="3">
        <v>106</v>
      </c>
      <c r="B110" s="3">
        <v>660</v>
      </c>
      <c r="C110" s="81" t="s">
        <v>111</v>
      </c>
      <c r="D110" s="3">
        <v>0</v>
      </c>
      <c r="E110" s="3">
        <v>5</v>
      </c>
      <c r="F110" s="3">
        <v>16</v>
      </c>
      <c r="G110" s="3">
        <v>41</v>
      </c>
      <c r="H110" s="3">
        <v>0</v>
      </c>
      <c r="I110" s="3">
        <v>6</v>
      </c>
      <c r="J110" s="3">
        <v>27</v>
      </c>
      <c r="K110" s="3">
        <v>0</v>
      </c>
      <c r="L110" s="3">
        <v>0</v>
      </c>
      <c r="M110" s="3">
        <v>0</v>
      </c>
      <c r="N110" s="3">
        <v>20</v>
      </c>
      <c r="O110" s="3">
        <v>292</v>
      </c>
      <c r="P110" s="3">
        <v>0</v>
      </c>
      <c r="Q110" s="3">
        <v>0</v>
      </c>
      <c r="R110" s="80">
        <v>0</v>
      </c>
      <c r="S110" s="77">
        <f t="shared" si="1"/>
        <v>210200</v>
      </c>
    </row>
    <row r="111" spans="1:19" ht="16.5">
      <c r="A111" s="3">
        <v>107</v>
      </c>
      <c r="B111" s="3">
        <v>653</v>
      </c>
      <c r="C111" s="81" t="s">
        <v>112</v>
      </c>
      <c r="D111" s="3">
        <v>0</v>
      </c>
      <c r="E111" s="3">
        <v>1</v>
      </c>
      <c r="F111" s="3">
        <v>778</v>
      </c>
      <c r="G111" s="3">
        <v>493</v>
      </c>
      <c r="H111" s="3">
        <v>0</v>
      </c>
      <c r="I111" s="3">
        <v>9</v>
      </c>
      <c r="J111" s="3">
        <v>24</v>
      </c>
      <c r="K111" s="3">
        <v>0</v>
      </c>
      <c r="L111" s="3">
        <v>0</v>
      </c>
      <c r="M111" s="3">
        <v>0</v>
      </c>
      <c r="N111" s="3">
        <v>214</v>
      </c>
      <c r="O111" s="3">
        <v>9815</v>
      </c>
      <c r="P111" s="3">
        <v>0</v>
      </c>
      <c r="Q111" s="3">
        <v>12</v>
      </c>
      <c r="R111" s="80">
        <v>12</v>
      </c>
      <c r="S111" s="77">
        <f t="shared" si="1"/>
        <v>3637475</v>
      </c>
    </row>
    <row r="112" spans="1:19" ht="16.5">
      <c r="A112" s="3">
        <v>108</v>
      </c>
      <c r="B112" s="3">
        <v>642</v>
      </c>
      <c r="C112" s="81" t="s">
        <v>113</v>
      </c>
      <c r="D112" s="3">
        <v>0</v>
      </c>
      <c r="E112" s="3">
        <v>0</v>
      </c>
      <c r="F112" s="3">
        <v>99</v>
      </c>
      <c r="G112" s="3">
        <v>16</v>
      </c>
      <c r="H112" s="3">
        <v>0</v>
      </c>
      <c r="I112" s="3">
        <v>1</v>
      </c>
      <c r="J112" s="3">
        <v>4</v>
      </c>
      <c r="K112" s="3">
        <v>0</v>
      </c>
      <c r="L112" s="3">
        <v>0</v>
      </c>
      <c r="M112" s="3">
        <v>0</v>
      </c>
      <c r="N112" s="3">
        <v>12</v>
      </c>
      <c r="O112" s="3">
        <v>118</v>
      </c>
      <c r="P112" s="3">
        <v>0</v>
      </c>
      <c r="Q112" s="3">
        <v>0</v>
      </c>
      <c r="R112" s="80">
        <v>0</v>
      </c>
      <c r="S112" s="77">
        <f t="shared" si="1"/>
        <v>128425</v>
      </c>
    </row>
    <row r="113" spans="1:19" ht="16.5">
      <c r="A113" s="3">
        <v>109</v>
      </c>
      <c r="B113" s="3">
        <v>116</v>
      </c>
      <c r="C113" s="81" t="s">
        <v>114</v>
      </c>
      <c r="D113" s="3">
        <v>0</v>
      </c>
      <c r="E113" s="3">
        <v>1</v>
      </c>
      <c r="F113" s="3">
        <v>643</v>
      </c>
      <c r="G113" s="3">
        <v>7</v>
      </c>
      <c r="H113" s="3">
        <v>0</v>
      </c>
      <c r="I113" s="3">
        <v>0</v>
      </c>
      <c r="J113" s="3">
        <v>1</v>
      </c>
      <c r="K113" s="3">
        <v>0</v>
      </c>
      <c r="L113" s="3">
        <v>0</v>
      </c>
      <c r="M113" s="3">
        <v>0</v>
      </c>
      <c r="N113" s="3">
        <v>0</v>
      </c>
      <c r="O113" s="3">
        <v>330</v>
      </c>
      <c r="P113" s="3">
        <v>0</v>
      </c>
      <c r="Q113" s="3">
        <v>0</v>
      </c>
      <c r="R113" s="80">
        <v>0</v>
      </c>
      <c r="S113" s="77">
        <f t="shared" si="1"/>
        <v>40650</v>
      </c>
    </row>
    <row r="114" spans="1:19" ht="33">
      <c r="A114" s="3">
        <v>110</v>
      </c>
      <c r="B114" s="3">
        <v>172</v>
      </c>
      <c r="C114" s="81" t="s">
        <v>115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80">
        <v>0</v>
      </c>
      <c r="S114" s="77">
        <f t="shared" si="1"/>
        <v>0</v>
      </c>
    </row>
    <row r="115" spans="1:19" ht="16.5">
      <c r="A115" s="3">
        <v>111</v>
      </c>
      <c r="B115" s="3">
        <v>169</v>
      </c>
      <c r="C115" s="81" t="s">
        <v>116</v>
      </c>
      <c r="D115" s="3">
        <v>0</v>
      </c>
      <c r="E115" s="3">
        <v>0</v>
      </c>
      <c r="F115" s="3">
        <v>743</v>
      </c>
      <c r="G115" s="3">
        <v>350</v>
      </c>
      <c r="H115" s="3">
        <v>0</v>
      </c>
      <c r="I115" s="3">
        <v>5</v>
      </c>
      <c r="J115" s="3">
        <v>8</v>
      </c>
      <c r="K115" s="3">
        <v>0</v>
      </c>
      <c r="L115" s="3">
        <v>0</v>
      </c>
      <c r="M115" s="3">
        <v>0</v>
      </c>
      <c r="N115" s="3">
        <v>49</v>
      </c>
      <c r="O115" s="3">
        <v>10124</v>
      </c>
      <c r="P115" s="3">
        <v>0</v>
      </c>
      <c r="Q115" s="3">
        <v>1</v>
      </c>
      <c r="R115" s="80">
        <v>7</v>
      </c>
      <c r="S115" s="77">
        <f t="shared" si="1"/>
        <v>1189325</v>
      </c>
    </row>
    <row r="116" spans="1:19" ht="16.5">
      <c r="A116" s="3">
        <v>112</v>
      </c>
      <c r="B116" s="3">
        <v>871</v>
      </c>
      <c r="C116" s="81" t="s">
        <v>117</v>
      </c>
      <c r="D116" s="3">
        <v>0</v>
      </c>
      <c r="E116" s="3">
        <v>0</v>
      </c>
      <c r="F116" s="3">
        <v>127</v>
      </c>
      <c r="G116" s="3">
        <v>87</v>
      </c>
      <c r="H116" s="3">
        <v>0</v>
      </c>
      <c r="I116" s="3">
        <v>3</v>
      </c>
      <c r="J116" s="3">
        <v>8</v>
      </c>
      <c r="K116" s="3">
        <v>0</v>
      </c>
      <c r="L116" s="3">
        <v>0</v>
      </c>
      <c r="M116" s="3">
        <v>0</v>
      </c>
      <c r="N116" s="3">
        <v>17</v>
      </c>
      <c r="O116" s="3">
        <v>1946</v>
      </c>
      <c r="P116" s="3">
        <v>0</v>
      </c>
      <c r="Q116" s="3">
        <v>0</v>
      </c>
      <c r="R116" s="80">
        <v>3</v>
      </c>
      <c r="S116" s="77">
        <f t="shared" si="1"/>
        <v>377450</v>
      </c>
    </row>
    <row r="117" spans="1:19" ht="33">
      <c r="A117" s="3">
        <v>113</v>
      </c>
      <c r="B117" s="3">
        <v>873</v>
      </c>
      <c r="C117" s="81" t="s">
        <v>118</v>
      </c>
      <c r="D117" s="3">
        <v>0</v>
      </c>
      <c r="E117" s="3">
        <v>0</v>
      </c>
      <c r="F117" s="3">
        <v>4</v>
      </c>
      <c r="G117" s="3">
        <v>3</v>
      </c>
      <c r="H117" s="3">
        <v>0</v>
      </c>
      <c r="I117" s="3">
        <v>2</v>
      </c>
      <c r="J117" s="3">
        <v>11</v>
      </c>
      <c r="K117" s="3">
        <v>0</v>
      </c>
      <c r="L117" s="3">
        <v>0</v>
      </c>
      <c r="M117" s="3">
        <v>0</v>
      </c>
      <c r="N117" s="3">
        <v>1</v>
      </c>
      <c r="O117" s="3">
        <v>15</v>
      </c>
      <c r="P117" s="3">
        <v>0</v>
      </c>
      <c r="Q117" s="3">
        <v>0</v>
      </c>
      <c r="R117" s="80">
        <v>0</v>
      </c>
      <c r="S117" s="77">
        <f t="shared" si="1"/>
        <v>10975</v>
      </c>
    </row>
    <row r="118" spans="1:19" ht="16.5">
      <c r="A118" s="3">
        <v>114</v>
      </c>
      <c r="B118" s="3">
        <v>141</v>
      </c>
      <c r="C118" s="81" t="s">
        <v>119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80">
        <v>0</v>
      </c>
      <c r="S118" s="77">
        <f t="shared" si="1"/>
        <v>0</v>
      </c>
    </row>
    <row r="119" spans="1:19" ht="16.5">
      <c r="A119" s="3">
        <v>115</v>
      </c>
      <c r="B119" s="3">
        <v>830</v>
      </c>
      <c r="C119" s="81" t="s">
        <v>120</v>
      </c>
      <c r="D119" s="3">
        <v>0</v>
      </c>
      <c r="E119" s="3">
        <v>0</v>
      </c>
      <c r="F119" s="3">
        <v>0</v>
      </c>
      <c r="G119" s="3">
        <v>37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80">
        <v>0</v>
      </c>
      <c r="S119" s="77">
        <f t="shared" si="1"/>
        <v>925</v>
      </c>
    </row>
    <row r="120" spans="1:19" ht="16.5">
      <c r="A120" s="3">
        <v>116</v>
      </c>
      <c r="B120" s="3">
        <v>643</v>
      </c>
      <c r="C120" s="81" t="s">
        <v>121</v>
      </c>
      <c r="D120" s="3">
        <v>0</v>
      </c>
      <c r="E120" s="3">
        <v>0</v>
      </c>
      <c r="F120" s="3">
        <v>5</v>
      </c>
      <c r="G120" s="3">
        <v>15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7</v>
      </c>
      <c r="O120" s="3">
        <v>312</v>
      </c>
      <c r="P120" s="3">
        <v>0</v>
      </c>
      <c r="Q120" s="3">
        <v>0</v>
      </c>
      <c r="R120" s="80">
        <v>0</v>
      </c>
      <c r="S120" s="77">
        <f t="shared" si="1"/>
        <v>78425</v>
      </c>
    </row>
    <row r="121" spans="1:19" ht="16.5">
      <c r="A121" s="3">
        <v>117</v>
      </c>
      <c r="B121" s="3">
        <v>213</v>
      </c>
      <c r="C121" s="81" t="s">
        <v>122</v>
      </c>
      <c r="D121" s="3">
        <v>0</v>
      </c>
      <c r="E121" s="3">
        <v>0</v>
      </c>
      <c r="F121" s="3">
        <v>1</v>
      </c>
      <c r="G121" s="3">
        <v>6</v>
      </c>
      <c r="H121" s="3">
        <v>1</v>
      </c>
      <c r="I121" s="3">
        <v>1</v>
      </c>
      <c r="J121" s="3">
        <v>1</v>
      </c>
      <c r="K121" s="3">
        <v>0</v>
      </c>
      <c r="L121" s="3">
        <v>0</v>
      </c>
      <c r="M121" s="3">
        <v>0</v>
      </c>
      <c r="N121" s="3">
        <v>2</v>
      </c>
      <c r="O121" s="3">
        <v>481</v>
      </c>
      <c r="P121" s="3">
        <v>0</v>
      </c>
      <c r="Q121" s="3">
        <v>0</v>
      </c>
      <c r="R121" s="80">
        <v>0</v>
      </c>
      <c r="S121" s="77">
        <f t="shared" si="1"/>
        <v>42275</v>
      </c>
    </row>
    <row r="122" spans="1:19" ht="16.5">
      <c r="A122" s="3">
        <v>118</v>
      </c>
      <c r="B122" s="3">
        <v>654</v>
      </c>
      <c r="C122" s="81" t="s">
        <v>123</v>
      </c>
      <c r="D122" s="3">
        <v>0</v>
      </c>
      <c r="E122" s="3">
        <v>31</v>
      </c>
      <c r="F122" s="3">
        <v>2247</v>
      </c>
      <c r="G122" s="3">
        <v>659</v>
      </c>
      <c r="H122" s="3">
        <v>0</v>
      </c>
      <c r="I122" s="3">
        <v>14</v>
      </c>
      <c r="J122" s="3">
        <v>34</v>
      </c>
      <c r="K122" s="3">
        <v>0</v>
      </c>
      <c r="L122" s="3">
        <v>0</v>
      </c>
      <c r="M122" s="3">
        <v>0</v>
      </c>
      <c r="N122" s="3">
        <v>281</v>
      </c>
      <c r="O122" s="3">
        <v>11440</v>
      </c>
      <c r="P122" s="3">
        <v>0</v>
      </c>
      <c r="Q122" s="3">
        <v>2</v>
      </c>
      <c r="R122" s="80">
        <v>12</v>
      </c>
      <c r="S122" s="77">
        <f t="shared" si="1"/>
        <v>3927575</v>
      </c>
    </row>
    <row r="123" spans="1:19" ht="33">
      <c r="A123" s="3">
        <v>119</v>
      </c>
      <c r="B123" s="3">
        <v>985</v>
      </c>
      <c r="C123" s="81" t="s">
        <v>124</v>
      </c>
      <c r="D123" s="3">
        <v>0</v>
      </c>
      <c r="E123" s="3">
        <v>2</v>
      </c>
      <c r="F123" s="3">
        <v>361</v>
      </c>
      <c r="G123" s="3">
        <v>373</v>
      </c>
      <c r="H123" s="3">
        <v>0</v>
      </c>
      <c r="I123" s="3">
        <v>1</v>
      </c>
      <c r="J123" s="3">
        <v>6</v>
      </c>
      <c r="K123" s="3">
        <v>1</v>
      </c>
      <c r="L123" s="3">
        <v>0</v>
      </c>
      <c r="M123" s="3">
        <v>5</v>
      </c>
      <c r="N123" s="3">
        <v>29</v>
      </c>
      <c r="O123" s="3">
        <v>1277</v>
      </c>
      <c r="P123" s="3">
        <v>0</v>
      </c>
      <c r="Q123" s="3">
        <v>0</v>
      </c>
      <c r="R123" s="80">
        <v>0</v>
      </c>
      <c r="S123" s="77">
        <f t="shared" si="1"/>
        <v>409575</v>
      </c>
    </row>
    <row r="124" spans="1:19" ht="16.5">
      <c r="A124" s="3">
        <v>120</v>
      </c>
      <c r="B124" s="3">
        <v>984</v>
      </c>
      <c r="C124" s="81" t="s">
        <v>125</v>
      </c>
      <c r="D124" s="3">
        <v>0</v>
      </c>
      <c r="E124" s="3">
        <v>0</v>
      </c>
      <c r="F124" s="3">
        <v>55</v>
      </c>
      <c r="G124" s="3">
        <v>247</v>
      </c>
      <c r="H124" s="3">
        <v>0</v>
      </c>
      <c r="I124" s="3">
        <v>2</v>
      </c>
      <c r="J124" s="3">
        <v>1</v>
      </c>
      <c r="K124" s="3">
        <v>0</v>
      </c>
      <c r="L124" s="3">
        <v>0</v>
      </c>
      <c r="M124" s="3">
        <v>0</v>
      </c>
      <c r="N124" s="3">
        <v>4</v>
      </c>
      <c r="O124" s="3">
        <v>502</v>
      </c>
      <c r="P124" s="3">
        <v>0</v>
      </c>
      <c r="Q124" s="3">
        <v>0</v>
      </c>
      <c r="R124" s="80">
        <v>0</v>
      </c>
      <c r="S124" s="77">
        <f t="shared" si="1"/>
        <v>61550</v>
      </c>
    </row>
    <row r="125" spans="1:19" ht="16.5">
      <c r="A125" s="3">
        <v>121</v>
      </c>
      <c r="B125" s="3">
        <v>658</v>
      </c>
      <c r="C125" s="81" t="s">
        <v>126</v>
      </c>
      <c r="D125" s="3">
        <v>0</v>
      </c>
      <c r="E125" s="3">
        <v>3</v>
      </c>
      <c r="F125" s="3">
        <v>224</v>
      </c>
      <c r="G125" s="3">
        <v>320</v>
      </c>
      <c r="H125" s="3">
        <v>0</v>
      </c>
      <c r="I125" s="3">
        <v>5</v>
      </c>
      <c r="J125" s="3">
        <v>20</v>
      </c>
      <c r="K125" s="3">
        <v>1</v>
      </c>
      <c r="L125" s="3">
        <v>0</v>
      </c>
      <c r="M125" s="3">
        <v>0</v>
      </c>
      <c r="N125" s="3">
        <v>500</v>
      </c>
      <c r="O125" s="3">
        <v>6640</v>
      </c>
      <c r="P125" s="3">
        <v>0</v>
      </c>
      <c r="Q125" s="3">
        <v>0</v>
      </c>
      <c r="R125" s="80">
        <v>5</v>
      </c>
      <c r="S125" s="77">
        <f t="shared" si="1"/>
        <v>5445975</v>
      </c>
    </row>
    <row r="126" spans="1:19" ht="16.5">
      <c r="A126" s="3">
        <v>122</v>
      </c>
      <c r="B126" s="3">
        <v>208</v>
      </c>
      <c r="C126" s="81" t="s">
        <v>127</v>
      </c>
      <c r="D126" s="3">
        <v>0</v>
      </c>
      <c r="E126" s="3">
        <v>0</v>
      </c>
      <c r="F126" s="3">
        <v>282</v>
      </c>
      <c r="G126" s="3">
        <v>366</v>
      </c>
      <c r="H126" s="3">
        <v>0</v>
      </c>
      <c r="I126" s="3">
        <v>3</v>
      </c>
      <c r="J126" s="3">
        <v>21</v>
      </c>
      <c r="K126" s="3">
        <v>0</v>
      </c>
      <c r="L126" s="3">
        <v>0</v>
      </c>
      <c r="M126" s="3">
        <v>0</v>
      </c>
      <c r="N126" s="3">
        <v>93</v>
      </c>
      <c r="O126" s="3">
        <v>6868</v>
      </c>
      <c r="P126" s="3">
        <v>0</v>
      </c>
      <c r="Q126" s="3">
        <v>0</v>
      </c>
      <c r="R126" s="80">
        <v>0</v>
      </c>
      <c r="S126" s="77">
        <f t="shared" si="1"/>
        <v>1125550</v>
      </c>
    </row>
    <row r="127" spans="1:19" ht="16.5">
      <c r="A127" s="3">
        <v>123</v>
      </c>
      <c r="B127" s="3">
        <v>644</v>
      </c>
      <c r="C127" s="81" t="s">
        <v>128</v>
      </c>
      <c r="D127" s="3">
        <v>0</v>
      </c>
      <c r="E127" s="3">
        <v>0</v>
      </c>
      <c r="F127" s="3">
        <v>25</v>
      </c>
      <c r="G127" s="3">
        <v>17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9</v>
      </c>
      <c r="P127" s="3">
        <v>0</v>
      </c>
      <c r="Q127" s="3">
        <v>0</v>
      </c>
      <c r="R127" s="80">
        <v>0</v>
      </c>
      <c r="S127" s="77">
        <f t="shared" si="1"/>
        <v>1900</v>
      </c>
    </row>
    <row r="128" spans="1:19" ht="16.5">
      <c r="A128" s="3">
        <v>124</v>
      </c>
      <c r="B128" s="3">
        <v>641</v>
      </c>
      <c r="C128" s="81" t="s">
        <v>129</v>
      </c>
      <c r="D128" s="3">
        <v>0</v>
      </c>
      <c r="E128" s="3">
        <v>0</v>
      </c>
      <c r="F128" s="3">
        <v>0</v>
      </c>
      <c r="G128" s="3">
        <v>8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5</v>
      </c>
      <c r="O128" s="3">
        <v>227</v>
      </c>
      <c r="P128" s="3">
        <v>0</v>
      </c>
      <c r="Q128" s="3">
        <v>0</v>
      </c>
      <c r="R128" s="80">
        <v>1</v>
      </c>
      <c r="S128" s="77">
        <f t="shared" si="1"/>
        <v>105875</v>
      </c>
    </row>
    <row r="129" spans="1:19" ht="16.5">
      <c r="A129" s="3">
        <v>125</v>
      </c>
      <c r="B129" s="3">
        <v>620</v>
      </c>
      <c r="C129" s="81" t="s">
        <v>130</v>
      </c>
      <c r="D129" s="3">
        <v>0</v>
      </c>
      <c r="E129" s="3">
        <v>1</v>
      </c>
      <c r="F129" s="3">
        <v>49</v>
      </c>
      <c r="G129" s="3">
        <v>64</v>
      </c>
      <c r="H129" s="3">
        <v>0</v>
      </c>
      <c r="I129" s="3">
        <v>3</v>
      </c>
      <c r="J129" s="3">
        <v>26</v>
      </c>
      <c r="K129" s="3">
        <v>0</v>
      </c>
      <c r="L129" s="3">
        <v>0</v>
      </c>
      <c r="M129" s="3">
        <v>0</v>
      </c>
      <c r="N129" s="3">
        <v>2</v>
      </c>
      <c r="O129" s="3">
        <v>699</v>
      </c>
      <c r="P129" s="3">
        <v>0</v>
      </c>
      <c r="Q129" s="3">
        <v>0</v>
      </c>
      <c r="R129" s="80">
        <v>1</v>
      </c>
      <c r="S129" s="77">
        <f t="shared" si="1"/>
        <v>92300</v>
      </c>
    </row>
    <row r="130" spans="1:19" ht="16.5">
      <c r="A130" s="3">
        <v>126</v>
      </c>
      <c r="B130" s="3">
        <v>0</v>
      </c>
      <c r="C130" s="81" t="s">
        <v>131</v>
      </c>
      <c r="D130" s="3">
        <v>0</v>
      </c>
      <c r="E130" s="3">
        <v>0</v>
      </c>
      <c r="F130" s="3">
        <v>6</v>
      </c>
      <c r="G130" s="3">
        <v>4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1</v>
      </c>
      <c r="N130" s="3">
        <v>0</v>
      </c>
      <c r="O130" s="3">
        <v>117</v>
      </c>
      <c r="P130" s="3">
        <v>0</v>
      </c>
      <c r="Q130" s="3">
        <v>0</v>
      </c>
      <c r="R130" s="80">
        <v>1</v>
      </c>
      <c r="S130" s="77">
        <f t="shared" si="1"/>
        <v>63325</v>
      </c>
    </row>
    <row r="131" spans="1:19" ht="16.5">
      <c r="A131" s="3">
        <v>127</v>
      </c>
      <c r="B131" s="3">
        <v>696</v>
      </c>
      <c r="C131" s="81" t="s">
        <v>132</v>
      </c>
      <c r="D131" s="3">
        <v>0</v>
      </c>
      <c r="E131" s="3">
        <v>0</v>
      </c>
      <c r="F131" s="3">
        <v>5</v>
      </c>
      <c r="G131" s="3">
        <v>11</v>
      </c>
      <c r="H131" s="3">
        <v>0</v>
      </c>
      <c r="I131" s="3">
        <v>1</v>
      </c>
      <c r="J131" s="3">
        <v>0</v>
      </c>
      <c r="K131" s="3">
        <v>0</v>
      </c>
      <c r="L131" s="3">
        <v>0</v>
      </c>
      <c r="M131" s="3">
        <v>0</v>
      </c>
      <c r="N131" s="3">
        <v>83</v>
      </c>
      <c r="O131" s="3">
        <v>470</v>
      </c>
      <c r="P131" s="3">
        <v>0</v>
      </c>
      <c r="Q131" s="3">
        <v>0</v>
      </c>
      <c r="R131" s="80">
        <v>0</v>
      </c>
      <c r="S131" s="77">
        <f t="shared" si="1"/>
        <v>842300</v>
      </c>
    </row>
    <row r="132" spans="1:19" ht="16.5">
      <c r="A132" s="3">
        <v>128</v>
      </c>
      <c r="B132" s="3">
        <v>610</v>
      </c>
      <c r="C132" s="81" t="s">
        <v>133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3</v>
      </c>
      <c r="P132" s="3">
        <v>0</v>
      </c>
      <c r="Q132" s="3">
        <v>0</v>
      </c>
      <c r="R132" s="80">
        <v>0</v>
      </c>
      <c r="S132" s="77">
        <f t="shared" si="1"/>
        <v>75</v>
      </c>
    </row>
    <row r="133" spans="1:19" ht="16.5">
      <c r="A133" s="3">
        <v>129</v>
      </c>
      <c r="B133" s="3">
        <v>656</v>
      </c>
      <c r="C133" s="81" t="s">
        <v>134</v>
      </c>
      <c r="D133" s="3">
        <v>0</v>
      </c>
      <c r="E133" s="3">
        <v>1</v>
      </c>
      <c r="F133" s="3">
        <v>205</v>
      </c>
      <c r="G133" s="3">
        <v>212</v>
      </c>
      <c r="H133" s="3">
        <v>0</v>
      </c>
      <c r="I133" s="3">
        <v>6</v>
      </c>
      <c r="J133" s="3">
        <v>29</v>
      </c>
      <c r="K133" s="3">
        <v>0</v>
      </c>
      <c r="L133" s="3">
        <v>0</v>
      </c>
      <c r="M133" s="3">
        <v>0</v>
      </c>
      <c r="N133" s="3">
        <v>99</v>
      </c>
      <c r="O133" s="3">
        <v>4606</v>
      </c>
      <c r="P133" s="3">
        <v>0</v>
      </c>
      <c r="Q133" s="3">
        <v>3</v>
      </c>
      <c r="R133" s="80">
        <v>3</v>
      </c>
      <c r="S133" s="77">
        <f t="shared" si="1"/>
        <v>1421625</v>
      </c>
    </row>
    <row r="134" spans="1:19" ht="16.5">
      <c r="A134" s="3">
        <v>130</v>
      </c>
      <c r="B134" s="3">
        <v>655</v>
      </c>
      <c r="C134" s="81" t="s">
        <v>135</v>
      </c>
      <c r="D134" s="3">
        <v>0</v>
      </c>
      <c r="E134" s="3">
        <v>0</v>
      </c>
      <c r="F134" s="3">
        <v>56</v>
      </c>
      <c r="G134" s="3">
        <v>57</v>
      </c>
      <c r="H134" s="3">
        <v>0</v>
      </c>
      <c r="I134" s="3">
        <v>0</v>
      </c>
      <c r="J134" s="3">
        <v>1</v>
      </c>
      <c r="K134" s="3">
        <v>0</v>
      </c>
      <c r="L134" s="3">
        <v>0</v>
      </c>
      <c r="M134" s="3">
        <v>0</v>
      </c>
      <c r="N134" s="3">
        <v>8</v>
      </c>
      <c r="O134" s="3">
        <v>302</v>
      </c>
      <c r="P134" s="3">
        <v>0</v>
      </c>
      <c r="Q134" s="3">
        <v>0</v>
      </c>
      <c r="R134" s="80">
        <v>1</v>
      </c>
      <c r="S134" s="77">
        <f t="shared" ref="S134:S143" si="2">+D134*25+E134*50+F134*50+G134*25+H134*10000+I134*25+J134*25+K134*10000+L134*1000+M134*10000+N134*10000+O134*25+P134*100000+Q134*50000+R134*50000</f>
        <v>141800</v>
      </c>
    </row>
    <row r="135" spans="1:19" ht="16.5">
      <c r="A135" s="3">
        <v>131</v>
      </c>
      <c r="B135" s="3">
        <v>126</v>
      </c>
      <c r="C135" s="81" t="s">
        <v>136</v>
      </c>
      <c r="D135" s="3">
        <v>0</v>
      </c>
      <c r="E135" s="3">
        <v>0</v>
      </c>
      <c r="F135" s="3">
        <v>2</v>
      </c>
      <c r="G135" s="3">
        <v>13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76</v>
      </c>
      <c r="P135" s="3">
        <v>0</v>
      </c>
      <c r="Q135" s="3">
        <v>1</v>
      </c>
      <c r="R135" s="80">
        <v>0</v>
      </c>
      <c r="S135" s="77">
        <f t="shared" si="2"/>
        <v>52325</v>
      </c>
    </row>
    <row r="136" spans="1:19" ht="16.5">
      <c r="A136" s="3">
        <v>132</v>
      </c>
      <c r="B136" s="3">
        <v>125</v>
      </c>
      <c r="C136" s="81" t="s">
        <v>137</v>
      </c>
      <c r="D136" s="3">
        <v>0</v>
      </c>
      <c r="E136" s="3">
        <v>0</v>
      </c>
      <c r="F136" s="3">
        <v>54</v>
      </c>
      <c r="G136" s="3">
        <v>7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1</v>
      </c>
      <c r="O136" s="3">
        <v>23</v>
      </c>
      <c r="P136" s="3">
        <v>0</v>
      </c>
      <c r="Q136" s="3">
        <v>0</v>
      </c>
      <c r="R136" s="80">
        <v>0</v>
      </c>
      <c r="S136" s="77">
        <f t="shared" si="2"/>
        <v>13450</v>
      </c>
    </row>
    <row r="137" spans="1:19" ht="16.5">
      <c r="A137" s="3">
        <v>133</v>
      </c>
      <c r="B137" s="3">
        <v>134</v>
      </c>
      <c r="C137" s="81" t="s">
        <v>138</v>
      </c>
      <c r="D137" s="3">
        <v>0</v>
      </c>
      <c r="E137" s="3">
        <v>0</v>
      </c>
      <c r="F137" s="3">
        <v>0</v>
      </c>
      <c r="G137" s="3">
        <v>11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74</v>
      </c>
      <c r="P137" s="3">
        <v>0</v>
      </c>
      <c r="Q137" s="3">
        <v>0</v>
      </c>
      <c r="R137" s="80">
        <v>0</v>
      </c>
      <c r="S137" s="77">
        <f t="shared" si="2"/>
        <v>2125</v>
      </c>
    </row>
    <row r="138" spans="1:19" ht="16.5">
      <c r="A138" s="3">
        <v>134</v>
      </c>
      <c r="B138" s="3">
        <v>619</v>
      </c>
      <c r="C138" s="81" t="s">
        <v>139</v>
      </c>
      <c r="D138" s="3">
        <v>0</v>
      </c>
      <c r="E138" s="3">
        <v>0</v>
      </c>
      <c r="F138" s="3">
        <v>1</v>
      </c>
      <c r="G138" s="3">
        <v>7</v>
      </c>
      <c r="H138" s="3">
        <v>0</v>
      </c>
      <c r="I138" s="3">
        <v>0</v>
      </c>
      <c r="J138" s="3">
        <v>1</v>
      </c>
      <c r="K138" s="3">
        <v>0</v>
      </c>
      <c r="L138" s="3">
        <v>0</v>
      </c>
      <c r="M138" s="3">
        <v>0</v>
      </c>
      <c r="N138" s="3">
        <v>14</v>
      </c>
      <c r="O138" s="3">
        <v>191</v>
      </c>
      <c r="P138" s="3">
        <v>0</v>
      </c>
      <c r="Q138" s="3">
        <v>0</v>
      </c>
      <c r="R138" s="80">
        <v>0</v>
      </c>
      <c r="S138" s="77">
        <f t="shared" si="2"/>
        <v>145025</v>
      </c>
    </row>
    <row r="139" spans="1:19" ht="16.5">
      <c r="A139" s="3">
        <v>135</v>
      </c>
      <c r="B139" s="3">
        <v>852</v>
      </c>
      <c r="C139" s="81" t="s">
        <v>140</v>
      </c>
      <c r="D139" s="3">
        <v>0</v>
      </c>
      <c r="E139" s="3">
        <v>0</v>
      </c>
      <c r="F139" s="3">
        <v>0</v>
      </c>
      <c r="G139" s="3">
        <v>1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80">
        <v>0</v>
      </c>
      <c r="S139" s="77">
        <f t="shared" si="2"/>
        <v>25</v>
      </c>
    </row>
    <row r="140" spans="1:19" ht="16.5">
      <c r="A140" s="3">
        <v>136</v>
      </c>
      <c r="B140" s="3">
        <v>856</v>
      </c>
      <c r="C140" s="81" t="s">
        <v>141</v>
      </c>
      <c r="D140" s="3">
        <v>0</v>
      </c>
      <c r="E140" s="3">
        <v>0</v>
      </c>
      <c r="F140" s="3">
        <v>0</v>
      </c>
      <c r="G140" s="3">
        <v>5</v>
      </c>
      <c r="H140" s="3">
        <v>0</v>
      </c>
      <c r="I140" s="3">
        <v>0</v>
      </c>
      <c r="J140" s="3">
        <v>0</v>
      </c>
      <c r="K140" s="3">
        <v>1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80">
        <v>0</v>
      </c>
      <c r="S140" s="77">
        <f t="shared" si="2"/>
        <v>10125</v>
      </c>
    </row>
    <row r="141" spans="1:19" ht="33">
      <c r="A141" s="3">
        <v>137</v>
      </c>
      <c r="B141" s="3">
        <v>854</v>
      </c>
      <c r="C141" s="81" t="s">
        <v>142</v>
      </c>
      <c r="D141" s="3">
        <v>0</v>
      </c>
      <c r="E141" s="3">
        <v>0</v>
      </c>
      <c r="F141" s="3">
        <v>0</v>
      </c>
      <c r="G141" s="3">
        <v>80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80">
        <v>0</v>
      </c>
      <c r="S141" s="77">
        <f t="shared" si="2"/>
        <v>2000</v>
      </c>
    </row>
    <row r="142" spans="1:19" ht="33">
      <c r="A142" s="3">
        <v>138</v>
      </c>
      <c r="B142" s="3">
        <v>840</v>
      </c>
      <c r="C142" s="81" t="s">
        <v>143</v>
      </c>
      <c r="D142" s="3">
        <v>0</v>
      </c>
      <c r="E142" s="3">
        <v>0</v>
      </c>
      <c r="F142" s="3">
        <v>0</v>
      </c>
      <c r="G142" s="3">
        <v>988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2</v>
      </c>
      <c r="N142" s="3">
        <v>0</v>
      </c>
      <c r="O142" s="3">
        <v>0</v>
      </c>
      <c r="P142" s="3">
        <v>0</v>
      </c>
      <c r="Q142" s="3">
        <v>0</v>
      </c>
      <c r="R142" s="80">
        <v>0</v>
      </c>
      <c r="S142" s="77">
        <f t="shared" si="2"/>
        <v>44700</v>
      </c>
    </row>
    <row r="143" spans="1:19" ht="16.5">
      <c r="A143" s="3">
        <v>139</v>
      </c>
      <c r="B143" s="3">
        <v>646</v>
      </c>
      <c r="C143" s="81" t="s">
        <v>144</v>
      </c>
      <c r="D143" s="3">
        <v>0</v>
      </c>
      <c r="E143" s="3">
        <v>0</v>
      </c>
      <c r="F143" s="3">
        <v>37</v>
      </c>
      <c r="G143" s="3">
        <v>28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3</v>
      </c>
      <c r="O143" s="3">
        <v>699</v>
      </c>
      <c r="P143" s="3">
        <v>0</v>
      </c>
      <c r="Q143" s="3">
        <v>0</v>
      </c>
      <c r="R143" s="80">
        <v>0</v>
      </c>
      <c r="S143" s="77">
        <f t="shared" si="2"/>
        <v>50025</v>
      </c>
    </row>
    <row r="144" spans="1:19" ht="17.25" thickBot="1">
      <c r="B144" s="5"/>
      <c r="C144" s="6" t="s">
        <v>145</v>
      </c>
      <c r="D144" s="7">
        <f t="shared" ref="D144:P144" si="3">SUM(D5:D143)</f>
        <v>1</v>
      </c>
      <c r="E144" s="7">
        <f t="shared" si="3"/>
        <v>152</v>
      </c>
      <c r="F144" s="7">
        <f t="shared" si="3"/>
        <v>38913</v>
      </c>
      <c r="G144" s="7">
        <f t="shared" si="3"/>
        <v>21795</v>
      </c>
      <c r="H144" s="7">
        <f t="shared" si="3"/>
        <v>1</v>
      </c>
      <c r="I144" s="7">
        <f t="shared" si="3"/>
        <v>558</v>
      </c>
      <c r="J144" s="7">
        <f t="shared" si="3"/>
        <v>1651</v>
      </c>
      <c r="K144" s="7">
        <f t="shared" si="3"/>
        <v>14</v>
      </c>
      <c r="L144" s="7">
        <f t="shared" si="3"/>
        <v>0</v>
      </c>
      <c r="M144" s="7">
        <f t="shared" si="3"/>
        <v>121</v>
      </c>
      <c r="N144" s="7">
        <f t="shared" si="3"/>
        <v>5485</v>
      </c>
      <c r="O144" s="7">
        <f t="shared" si="3"/>
        <v>336745</v>
      </c>
      <c r="P144" s="7">
        <f t="shared" si="3"/>
        <v>1</v>
      </c>
      <c r="Q144" s="7">
        <f>SUM(Q5:Q143)</f>
        <v>92</v>
      </c>
      <c r="R144" s="78">
        <f>SUM(R5:R143)</f>
        <v>202</v>
      </c>
      <c r="S144" s="78">
        <f>SUM(S5:S143)</f>
        <v>81982000</v>
      </c>
    </row>
    <row r="145" ht="15.75" thickTop="1"/>
  </sheetData>
  <mergeCells count="1">
    <mergeCell ref="B4:C4"/>
  </mergeCells>
  <pageMargins left="0.70866141732283472" right="0.70866141732283472" top="0.43307086614173229" bottom="0.74803149606299213" header="0.31496062992125984" footer="0.31496062992125984"/>
  <pageSetup paperSize="5" scale="67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36"/>
  <sheetViews>
    <sheetView workbookViewId="0"/>
  </sheetViews>
  <sheetFormatPr defaultRowHeight="16.5"/>
  <cols>
    <col min="1" max="1" width="9.140625" style="46"/>
    <col min="2" max="2" width="49.42578125" style="46" customWidth="1"/>
    <col min="3" max="3" width="13.28515625" style="46" customWidth="1"/>
    <col min="4" max="5" width="15.140625" style="46" customWidth="1"/>
    <col min="6" max="6" width="13.28515625" style="46" customWidth="1"/>
    <col min="7" max="9" width="10.140625" style="46" customWidth="1"/>
    <col min="10" max="10" width="9.85546875" style="46" customWidth="1"/>
    <col min="11" max="11" width="11.140625" style="46" customWidth="1"/>
    <col min="12" max="12" width="11" style="46" customWidth="1"/>
    <col min="13" max="13" width="12.42578125" style="46" customWidth="1"/>
    <col min="14" max="18" width="12.42578125" style="47" customWidth="1"/>
    <col min="19" max="19" width="11.7109375" style="46" customWidth="1"/>
    <col min="20" max="16384" width="9.140625" style="46"/>
  </cols>
  <sheetData>
    <row r="1" spans="1:19" ht="17.25" thickBot="1"/>
    <row r="2" spans="1:19">
      <c r="B2" s="48"/>
      <c r="C2" s="89" t="s">
        <v>926</v>
      </c>
      <c r="D2" s="90"/>
      <c r="E2" s="90"/>
      <c r="F2" s="91"/>
      <c r="G2" s="92" t="s">
        <v>927</v>
      </c>
      <c r="H2" s="93"/>
      <c r="I2" s="93"/>
      <c r="J2" s="94"/>
      <c r="K2" s="49"/>
      <c r="L2" s="50"/>
      <c r="M2" s="50"/>
      <c r="N2" s="51"/>
      <c r="O2" s="51"/>
      <c r="P2" s="51"/>
      <c r="Q2" s="51"/>
      <c r="R2" s="51"/>
    </row>
    <row r="3" spans="1:19" ht="115.5">
      <c r="A3" s="5"/>
      <c r="B3" s="52"/>
      <c r="C3" s="53" t="s">
        <v>928</v>
      </c>
      <c r="D3" s="2" t="s">
        <v>929</v>
      </c>
      <c r="E3" s="2" t="s">
        <v>930</v>
      </c>
      <c r="F3" s="54" t="s">
        <v>931</v>
      </c>
      <c r="G3" s="53" t="s">
        <v>928</v>
      </c>
      <c r="H3" s="2" t="s">
        <v>932</v>
      </c>
      <c r="I3" s="2" t="s">
        <v>930</v>
      </c>
      <c r="J3" s="54" t="s">
        <v>931</v>
      </c>
      <c r="K3" s="55" t="s">
        <v>933</v>
      </c>
      <c r="L3" s="2" t="s">
        <v>934</v>
      </c>
      <c r="M3" s="2" t="s">
        <v>935</v>
      </c>
      <c r="N3" s="44" t="s">
        <v>936</v>
      </c>
      <c r="O3" s="44" t="s">
        <v>937</v>
      </c>
      <c r="P3" s="44" t="s">
        <v>938</v>
      </c>
      <c r="Q3" s="44" t="s">
        <v>991</v>
      </c>
      <c r="R3" s="44" t="s">
        <v>992</v>
      </c>
      <c r="S3" s="56" t="s">
        <v>939</v>
      </c>
    </row>
    <row r="4" spans="1:19">
      <c r="A4" s="57">
        <v>135</v>
      </c>
      <c r="B4" s="58" t="s">
        <v>22</v>
      </c>
      <c r="C4" s="59">
        <v>11525</v>
      </c>
      <c r="D4" s="5">
        <v>2305</v>
      </c>
      <c r="E4" s="5">
        <v>2305</v>
      </c>
      <c r="F4" s="60">
        <f t="shared" ref="F4:F34" si="0">+D4-E4</f>
        <v>0</v>
      </c>
      <c r="G4" s="59">
        <v>500</v>
      </c>
      <c r="H4" s="5">
        <v>500</v>
      </c>
      <c r="I4" s="5">
        <v>1145</v>
      </c>
      <c r="J4" s="60">
        <v>-645</v>
      </c>
      <c r="K4" s="61">
        <f t="shared" ref="K4:K34" si="1">+F4+J4</f>
        <v>-645</v>
      </c>
      <c r="L4" s="5">
        <v>-59</v>
      </c>
      <c r="M4" s="5">
        <v>-586</v>
      </c>
      <c r="N4" s="62">
        <v>0</v>
      </c>
      <c r="O4" s="40">
        <v>0</v>
      </c>
      <c r="P4" s="40">
        <v>0</v>
      </c>
      <c r="Q4" s="40">
        <v>0</v>
      </c>
      <c r="R4" s="40">
        <v>0</v>
      </c>
      <c r="S4" s="63">
        <f>+K4-L4-M4-N4-O4-P4</f>
        <v>0</v>
      </c>
    </row>
    <row r="5" spans="1:19">
      <c r="A5" s="57">
        <v>164</v>
      </c>
      <c r="B5" s="58" t="s">
        <v>27</v>
      </c>
      <c r="C5" s="59">
        <v>4875</v>
      </c>
      <c r="D5" s="5">
        <v>1825</v>
      </c>
      <c r="E5" s="5">
        <v>1825</v>
      </c>
      <c r="F5" s="60">
        <f t="shared" si="0"/>
        <v>0</v>
      </c>
      <c r="G5" s="59">
        <v>600</v>
      </c>
      <c r="H5" s="5">
        <v>600</v>
      </c>
      <c r="I5" s="5">
        <v>6410</v>
      </c>
      <c r="J5" s="60">
        <v>-5810</v>
      </c>
      <c r="K5" s="61">
        <f t="shared" si="1"/>
        <v>-5810</v>
      </c>
      <c r="L5" s="5">
        <v>-2625</v>
      </c>
      <c r="M5" s="5">
        <v>-1105</v>
      </c>
      <c r="N5" s="62">
        <v>-1100</v>
      </c>
      <c r="O5" s="62">
        <v>-380</v>
      </c>
      <c r="P5" s="40">
        <v>-475</v>
      </c>
      <c r="Q5" s="40">
        <v>-125</v>
      </c>
      <c r="R5" s="40">
        <v>0</v>
      </c>
      <c r="S5" s="63">
        <f>+K5-L5-M5-N5-O5-P5-Q5-R5</f>
        <v>0</v>
      </c>
    </row>
    <row r="6" spans="1:19">
      <c r="A6" s="57">
        <v>147</v>
      </c>
      <c r="B6" s="58" t="s">
        <v>30</v>
      </c>
      <c r="C6" s="59">
        <v>13650</v>
      </c>
      <c r="D6" s="5">
        <v>610</v>
      </c>
      <c r="E6" s="5">
        <v>610</v>
      </c>
      <c r="F6" s="60">
        <f t="shared" si="0"/>
        <v>0</v>
      </c>
      <c r="G6" s="59">
        <v>575</v>
      </c>
      <c r="H6" s="5">
        <v>575</v>
      </c>
      <c r="I6" s="5">
        <v>2725</v>
      </c>
      <c r="J6" s="60">
        <v>-2150</v>
      </c>
      <c r="K6" s="61">
        <f t="shared" si="1"/>
        <v>-2150</v>
      </c>
      <c r="L6" s="5">
        <v>-200</v>
      </c>
      <c r="M6" s="5">
        <v>-920</v>
      </c>
      <c r="N6" s="62">
        <v>-605</v>
      </c>
      <c r="O6" s="62">
        <v>-425</v>
      </c>
      <c r="P6" s="40">
        <v>0</v>
      </c>
      <c r="Q6" s="40">
        <v>0</v>
      </c>
      <c r="R6" s="40">
        <v>0</v>
      </c>
      <c r="S6" s="63">
        <f>+K6-L6-M6-N6-O6-P6</f>
        <v>0</v>
      </c>
    </row>
    <row r="7" spans="1:19">
      <c r="A7" s="57">
        <v>149</v>
      </c>
      <c r="B7" s="58" t="s">
        <v>32</v>
      </c>
      <c r="C7" s="59">
        <v>250</v>
      </c>
      <c r="D7" s="5">
        <v>250</v>
      </c>
      <c r="E7" s="5">
        <v>250</v>
      </c>
      <c r="F7" s="60">
        <f t="shared" si="0"/>
        <v>0</v>
      </c>
      <c r="G7" s="59">
        <v>1275</v>
      </c>
      <c r="H7" s="5">
        <v>1275</v>
      </c>
      <c r="I7" s="5">
        <v>6245</v>
      </c>
      <c r="J7" s="60">
        <v>-4970</v>
      </c>
      <c r="K7" s="61">
        <f t="shared" si="1"/>
        <v>-4970</v>
      </c>
      <c r="L7" s="5">
        <v>-175</v>
      </c>
      <c r="M7" s="5">
        <v>-1645</v>
      </c>
      <c r="N7" s="62">
        <v>-1790</v>
      </c>
      <c r="O7" s="62">
        <v>-1205</v>
      </c>
      <c r="P7" s="40">
        <v>-155</v>
      </c>
      <c r="Q7" s="40">
        <v>0</v>
      </c>
      <c r="R7" s="40">
        <v>0</v>
      </c>
      <c r="S7" s="63">
        <f>+K7-L7-M7-N7-O7-P7</f>
        <v>0</v>
      </c>
    </row>
    <row r="8" spans="1:19">
      <c r="A8" s="57">
        <v>165</v>
      </c>
      <c r="B8" s="58" t="s">
        <v>34</v>
      </c>
      <c r="C8" s="59">
        <v>1100</v>
      </c>
      <c r="D8" s="5">
        <v>1100</v>
      </c>
      <c r="E8" s="5">
        <v>1190</v>
      </c>
      <c r="F8" s="60">
        <f t="shared" si="0"/>
        <v>-90</v>
      </c>
      <c r="G8" s="59">
        <v>600</v>
      </c>
      <c r="H8" s="5">
        <v>600</v>
      </c>
      <c r="I8" s="5">
        <v>1425</v>
      </c>
      <c r="J8" s="60">
        <v>-825</v>
      </c>
      <c r="K8" s="61">
        <f t="shared" si="1"/>
        <v>-915</v>
      </c>
      <c r="L8" s="5">
        <v>-275</v>
      </c>
      <c r="M8" s="5">
        <v>-515</v>
      </c>
      <c r="N8" s="62">
        <v>-125</v>
      </c>
      <c r="O8" s="62">
        <v>0</v>
      </c>
      <c r="P8" s="40">
        <v>0</v>
      </c>
      <c r="Q8" s="40">
        <v>0</v>
      </c>
      <c r="R8" s="40">
        <v>0</v>
      </c>
      <c r="S8" s="63">
        <f>+K8-L8-M8-N8-O8-P8</f>
        <v>0</v>
      </c>
    </row>
    <row r="9" spans="1:19">
      <c r="A9" s="57">
        <v>159</v>
      </c>
      <c r="B9" s="58" t="s">
        <v>35</v>
      </c>
      <c r="C9" s="59">
        <v>25</v>
      </c>
      <c r="D9" s="5">
        <v>10</v>
      </c>
      <c r="E9" s="5">
        <v>10</v>
      </c>
      <c r="F9" s="60">
        <f t="shared" si="0"/>
        <v>0</v>
      </c>
      <c r="G9" s="59">
        <v>800</v>
      </c>
      <c r="H9" s="5">
        <v>800</v>
      </c>
      <c r="I9" s="5">
        <v>2625</v>
      </c>
      <c r="J9" s="60">
        <v>-1825</v>
      </c>
      <c r="K9" s="61">
        <f t="shared" si="1"/>
        <v>-1825</v>
      </c>
      <c r="L9" s="5">
        <v>-1274</v>
      </c>
      <c r="M9" s="5">
        <v>-415</v>
      </c>
      <c r="N9" s="62">
        <v>-136</v>
      </c>
      <c r="O9" s="62">
        <v>0</v>
      </c>
      <c r="P9" s="40">
        <v>0</v>
      </c>
      <c r="Q9" s="40">
        <v>0</v>
      </c>
      <c r="R9" s="40">
        <v>0</v>
      </c>
      <c r="S9" s="63">
        <f>+K9-L9-M9-N9-O9-P9</f>
        <v>0</v>
      </c>
    </row>
    <row r="10" spans="1:19">
      <c r="A10" s="57">
        <v>162</v>
      </c>
      <c r="B10" s="58" t="s">
        <v>37</v>
      </c>
      <c r="C10" s="59">
        <v>100</v>
      </c>
      <c r="D10" s="5">
        <v>100</v>
      </c>
      <c r="E10" s="5">
        <v>655</v>
      </c>
      <c r="F10" s="60">
        <f t="shared" si="0"/>
        <v>-555</v>
      </c>
      <c r="G10" s="59">
        <v>11000</v>
      </c>
      <c r="H10" s="5">
        <v>2065</v>
      </c>
      <c r="I10" s="5">
        <v>2065</v>
      </c>
      <c r="J10" s="60">
        <v>0</v>
      </c>
      <c r="K10" s="61">
        <f t="shared" si="1"/>
        <v>-555</v>
      </c>
      <c r="L10" s="5">
        <v>-100</v>
      </c>
      <c r="M10" s="5">
        <v>-455</v>
      </c>
      <c r="N10" s="62">
        <v>0</v>
      </c>
      <c r="O10" s="62">
        <v>0</v>
      </c>
      <c r="P10" s="40">
        <v>0</v>
      </c>
      <c r="Q10" s="40">
        <v>0</v>
      </c>
      <c r="R10" s="40">
        <v>0</v>
      </c>
      <c r="S10" s="63">
        <f>+K10-L10-M10-N10-O10-P10</f>
        <v>0</v>
      </c>
    </row>
    <row r="11" spans="1:19">
      <c r="A11" s="57">
        <v>148</v>
      </c>
      <c r="B11" s="58" t="s">
        <v>38</v>
      </c>
      <c r="C11" s="59">
        <v>300</v>
      </c>
      <c r="D11" s="5">
        <v>300</v>
      </c>
      <c r="E11" s="5">
        <v>6020</v>
      </c>
      <c r="F11" s="60">
        <f t="shared" si="0"/>
        <v>-5720</v>
      </c>
      <c r="G11" s="59">
        <v>11900</v>
      </c>
      <c r="H11" s="5">
        <v>11900</v>
      </c>
      <c r="I11" s="5">
        <v>19640</v>
      </c>
      <c r="J11" s="60">
        <v>-7740</v>
      </c>
      <c r="K11" s="61">
        <f t="shared" si="1"/>
        <v>-13460</v>
      </c>
      <c r="L11" s="5">
        <v>-1500</v>
      </c>
      <c r="M11" s="5">
        <v>-2485</v>
      </c>
      <c r="N11" s="62">
        <v>-1305</v>
      </c>
      <c r="O11" s="62">
        <v>-1840</v>
      </c>
      <c r="P11" s="40">
        <v>-2980</v>
      </c>
      <c r="Q11" s="40">
        <v>-2205</v>
      </c>
      <c r="R11" s="40">
        <v>-1145</v>
      </c>
      <c r="S11" s="63">
        <f>+K11-L11-M11-N11-O11-P11-Q11-R11</f>
        <v>0</v>
      </c>
    </row>
    <row r="12" spans="1:19">
      <c r="A12" s="57">
        <v>155</v>
      </c>
      <c r="B12" s="58" t="s">
        <v>39</v>
      </c>
      <c r="C12" s="59">
        <v>2200</v>
      </c>
      <c r="D12" s="5">
        <v>1040</v>
      </c>
      <c r="E12" s="5">
        <v>1040</v>
      </c>
      <c r="F12" s="60">
        <f t="shared" si="0"/>
        <v>0</v>
      </c>
      <c r="G12" s="59">
        <v>425</v>
      </c>
      <c r="H12" s="5">
        <v>425</v>
      </c>
      <c r="I12" s="5">
        <v>890</v>
      </c>
      <c r="J12" s="60">
        <v>-465</v>
      </c>
      <c r="K12" s="61">
        <f t="shared" si="1"/>
        <v>-465</v>
      </c>
      <c r="L12" s="5">
        <v>-305</v>
      </c>
      <c r="M12" s="5">
        <v>-55</v>
      </c>
      <c r="N12" s="62">
        <v>-15</v>
      </c>
      <c r="O12" s="62">
        <v>-10</v>
      </c>
      <c r="P12" s="40">
        <v>0</v>
      </c>
      <c r="Q12" s="40">
        <v>0</v>
      </c>
      <c r="R12" s="40">
        <v>-80</v>
      </c>
      <c r="S12" s="63">
        <f>+K12-L12-M12-N12-O12-P12-Q12-R12</f>
        <v>0</v>
      </c>
    </row>
    <row r="13" spans="1:19">
      <c r="A13" s="57">
        <v>153</v>
      </c>
      <c r="B13" s="58" t="s">
        <v>42</v>
      </c>
      <c r="C13" s="59">
        <v>1400</v>
      </c>
      <c r="D13" s="5">
        <v>1250</v>
      </c>
      <c r="E13" s="5">
        <v>1250</v>
      </c>
      <c r="F13" s="60">
        <f t="shared" si="0"/>
        <v>0</v>
      </c>
      <c r="G13" s="59">
        <v>450</v>
      </c>
      <c r="H13" s="5">
        <v>450</v>
      </c>
      <c r="I13" s="5">
        <v>3420</v>
      </c>
      <c r="J13" s="60">
        <v>-2970</v>
      </c>
      <c r="K13" s="61">
        <f t="shared" si="1"/>
        <v>-2970</v>
      </c>
      <c r="L13" s="5">
        <v>-200</v>
      </c>
      <c r="M13" s="5">
        <v>-355</v>
      </c>
      <c r="N13" s="62">
        <v>-210</v>
      </c>
      <c r="O13" s="62">
        <v>-155</v>
      </c>
      <c r="P13" s="40">
        <v>-188</v>
      </c>
      <c r="Q13" s="40">
        <v>-200</v>
      </c>
      <c r="R13" s="40">
        <v>-1662</v>
      </c>
      <c r="S13" s="63">
        <f>+K13-L13-M13-N13-O13-P13-Q13-R13</f>
        <v>0</v>
      </c>
    </row>
    <row r="14" spans="1:19">
      <c r="A14" s="57">
        <v>633</v>
      </c>
      <c r="B14" s="58" t="s">
        <v>44</v>
      </c>
      <c r="C14" s="59">
        <v>775</v>
      </c>
      <c r="D14" s="5">
        <v>775</v>
      </c>
      <c r="E14" s="5">
        <v>2155</v>
      </c>
      <c r="F14" s="60">
        <f t="shared" si="0"/>
        <v>-1380</v>
      </c>
      <c r="G14" s="59">
        <v>1325</v>
      </c>
      <c r="H14" s="5">
        <v>1325</v>
      </c>
      <c r="I14" s="5">
        <v>3110</v>
      </c>
      <c r="J14" s="60">
        <v>-1785</v>
      </c>
      <c r="K14" s="61">
        <f t="shared" si="1"/>
        <v>-3165</v>
      </c>
      <c r="L14" s="5">
        <v>-1125</v>
      </c>
      <c r="M14" s="5">
        <v>-2040</v>
      </c>
      <c r="N14" s="62">
        <v>0</v>
      </c>
      <c r="O14" s="62">
        <v>0</v>
      </c>
      <c r="P14" s="40">
        <v>0</v>
      </c>
      <c r="Q14" s="40">
        <v>0</v>
      </c>
      <c r="R14" s="40">
        <v>0</v>
      </c>
      <c r="S14" s="63">
        <f t="shared" ref="S14:S27" si="2">+K14-L14-M14-N14-O14-P14</f>
        <v>0</v>
      </c>
    </row>
    <row r="15" spans="1:19">
      <c r="A15" s="57">
        <v>813</v>
      </c>
      <c r="B15" s="58" t="s">
        <v>46</v>
      </c>
      <c r="C15" s="59">
        <v>600</v>
      </c>
      <c r="D15" s="5">
        <v>600</v>
      </c>
      <c r="E15" s="5">
        <v>1840</v>
      </c>
      <c r="F15" s="60">
        <f t="shared" si="0"/>
        <v>-1240</v>
      </c>
      <c r="G15" s="59">
        <v>200</v>
      </c>
      <c r="H15" s="5">
        <v>200</v>
      </c>
      <c r="I15" s="5">
        <v>2085</v>
      </c>
      <c r="J15" s="60">
        <v>-1885</v>
      </c>
      <c r="K15" s="61">
        <f t="shared" si="1"/>
        <v>-3125</v>
      </c>
      <c r="L15" s="5">
        <v>-1845</v>
      </c>
      <c r="M15" s="5">
        <v>-700</v>
      </c>
      <c r="N15" s="62">
        <v>-580</v>
      </c>
      <c r="O15" s="62">
        <v>0</v>
      </c>
      <c r="P15" s="40">
        <v>0</v>
      </c>
      <c r="Q15" s="40">
        <v>0</v>
      </c>
      <c r="R15" s="40">
        <v>0</v>
      </c>
      <c r="S15" s="63">
        <f t="shared" si="2"/>
        <v>0</v>
      </c>
    </row>
    <row r="16" spans="1:19">
      <c r="A16" s="57">
        <v>152</v>
      </c>
      <c r="B16" s="58" t="s">
        <v>58</v>
      </c>
      <c r="C16" s="59">
        <v>200</v>
      </c>
      <c r="D16" s="5">
        <v>200</v>
      </c>
      <c r="E16" s="5">
        <v>435</v>
      </c>
      <c r="F16" s="60">
        <f t="shared" si="0"/>
        <v>-235</v>
      </c>
      <c r="G16" s="59">
        <v>10650</v>
      </c>
      <c r="H16" s="5">
        <v>330</v>
      </c>
      <c r="I16" s="5">
        <v>330</v>
      </c>
      <c r="J16" s="60">
        <v>0</v>
      </c>
      <c r="K16" s="61">
        <f t="shared" si="1"/>
        <v>-235</v>
      </c>
      <c r="L16" s="5">
        <v>-25</v>
      </c>
      <c r="M16" s="5">
        <v>-185</v>
      </c>
      <c r="N16" s="62">
        <v>-25</v>
      </c>
      <c r="O16" s="62">
        <v>0</v>
      </c>
      <c r="P16" s="40">
        <v>0</v>
      </c>
      <c r="Q16" s="40">
        <v>0</v>
      </c>
      <c r="R16" s="40">
        <v>0</v>
      </c>
      <c r="S16" s="63">
        <f t="shared" si="2"/>
        <v>0</v>
      </c>
    </row>
    <row r="17" spans="1:19">
      <c r="A17" s="57">
        <v>217</v>
      </c>
      <c r="B17" s="58" t="s">
        <v>70</v>
      </c>
      <c r="C17" s="59">
        <v>0</v>
      </c>
      <c r="D17" s="5">
        <v>0</v>
      </c>
      <c r="E17" s="5">
        <v>0</v>
      </c>
      <c r="F17" s="60">
        <f t="shared" si="0"/>
        <v>0</v>
      </c>
      <c r="G17" s="59">
        <v>100</v>
      </c>
      <c r="H17" s="5">
        <v>100</v>
      </c>
      <c r="I17" s="5">
        <v>605</v>
      </c>
      <c r="J17" s="60">
        <v>-505</v>
      </c>
      <c r="K17" s="61">
        <f t="shared" si="1"/>
        <v>-505</v>
      </c>
      <c r="L17" s="5">
        <v>-370</v>
      </c>
      <c r="M17" s="5">
        <v>-135</v>
      </c>
      <c r="N17" s="62">
        <v>0</v>
      </c>
      <c r="O17" s="62">
        <v>0</v>
      </c>
      <c r="P17" s="40">
        <v>0</v>
      </c>
      <c r="Q17" s="40">
        <v>0</v>
      </c>
      <c r="R17" s="40">
        <v>0</v>
      </c>
      <c r="S17" s="63">
        <f t="shared" si="2"/>
        <v>0</v>
      </c>
    </row>
    <row r="18" spans="1:19">
      <c r="A18" s="57">
        <v>986</v>
      </c>
      <c r="B18" s="58" t="s">
        <v>73</v>
      </c>
      <c r="C18" s="59">
        <v>28125</v>
      </c>
      <c r="D18" s="5">
        <v>28125</v>
      </c>
      <c r="E18" s="5">
        <v>214017</v>
      </c>
      <c r="F18" s="60">
        <f t="shared" si="0"/>
        <v>-185892</v>
      </c>
      <c r="G18" s="59">
        <v>187500</v>
      </c>
      <c r="H18" s="5">
        <v>187500</v>
      </c>
      <c r="I18" s="5">
        <v>341661</v>
      </c>
      <c r="J18" s="60">
        <v>-154161</v>
      </c>
      <c r="K18" s="61">
        <f t="shared" si="1"/>
        <v>-340053</v>
      </c>
      <c r="L18" s="5">
        <v>-214201</v>
      </c>
      <c r="M18" s="5">
        <v>-125852</v>
      </c>
      <c r="N18" s="62">
        <v>0</v>
      </c>
      <c r="O18" s="62">
        <v>0</v>
      </c>
      <c r="P18" s="40">
        <v>0</v>
      </c>
      <c r="Q18" s="40">
        <v>0</v>
      </c>
      <c r="R18" s="40">
        <v>0</v>
      </c>
      <c r="S18" s="63">
        <f t="shared" si="2"/>
        <v>0</v>
      </c>
    </row>
    <row r="19" spans="1:19">
      <c r="A19" s="57">
        <v>106</v>
      </c>
      <c r="B19" s="58" t="s">
        <v>74</v>
      </c>
      <c r="C19" s="59">
        <v>110050</v>
      </c>
      <c r="D19" s="5">
        <v>110050</v>
      </c>
      <c r="E19" s="5">
        <v>172043</v>
      </c>
      <c r="F19" s="60">
        <f t="shared" si="0"/>
        <v>-61993</v>
      </c>
      <c r="G19" s="59">
        <v>61275</v>
      </c>
      <c r="H19" s="5">
        <v>61275</v>
      </c>
      <c r="I19" s="5">
        <v>153613</v>
      </c>
      <c r="J19" s="60">
        <v>-92338</v>
      </c>
      <c r="K19" s="61">
        <f t="shared" si="1"/>
        <v>-154331</v>
      </c>
      <c r="L19" s="5">
        <v>-142120</v>
      </c>
      <c r="M19" s="5">
        <v>-12211</v>
      </c>
      <c r="N19" s="62">
        <v>0</v>
      </c>
      <c r="O19" s="62">
        <v>0</v>
      </c>
      <c r="P19" s="40">
        <v>0</v>
      </c>
      <c r="Q19" s="40">
        <v>0</v>
      </c>
      <c r="R19" s="40">
        <v>0</v>
      </c>
      <c r="S19" s="63">
        <f t="shared" si="2"/>
        <v>0</v>
      </c>
    </row>
    <row r="20" spans="1:19">
      <c r="A20" s="57">
        <v>130</v>
      </c>
      <c r="B20" s="58" t="s">
        <v>79</v>
      </c>
      <c r="C20" s="59">
        <v>1350</v>
      </c>
      <c r="D20" s="5">
        <v>1350</v>
      </c>
      <c r="E20" s="5">
        <v>3400</v>
      </c>
      <c r="F20" s="60">
        <f t="shared" si="0"/>
        <v>-2050</v>
      </c>
      <c r="G20" s="59">
        <v>1200</v>
      </c>
      <c r="H20" s="5">
        <v>1200</v>
      </c>
      <c r="I20" s="5">
        <v>7679</v>
      </c>
      <c r="J20" s="60">
        <v>-6479</v>
      </c>
      <c r="K20" s="61">
        <f t="shared" si="1"/>
        <v>-8529</v>
      </c>
      <c r="L20" s="5">
        <v>-7089</v>
      </c>
      <c r="M20" s="5">
        <v>-1440</v>
      </c>
      <c r="N20" s="62">
        <v>0</v>
      </c>
      <c r="O20" s="62">
        <v>0</v>
      </c>
      <c r="P20" s="40">
        <v>0</v>
      </c>
      <c r="Q20" s="40">
        <v>0</v>
      </c>
      <c r="R20" s="40">
        <v>0</v>
      </c>
      <c r="S20" s="63">
        <f t="shared" si="2"/>
        <v>0</v>
      </c>
    </row>
    <row r="21" spans="1:19">
      <c r="A21" s="57">
        <v>124</v>
      </c>
      <c r="B21" s="58" t="s">
        <v>80</v>
      </c>
      <c r="C21" s="59">
        <v>161675</v>
      </c>
      <c r="D21" s="5">
        <v>161675</v>
      </c>
      <c r="E21" s="5">
        <v>338380</v>
      </c>
      <c r="F21" s="60">
        <f t="shared" si="0"/>
        <v>-176705</v>
      </c>
      <c r="G21" s="59">
        <v>83525</v>
      </c>
      <c r="H21" s="5">
        <v>83525</v>
      </c>
      <c r="I21" s="5">
        <v>452560</v>
      </c>
      <c r="J21" s="60">
        <v>-369035</v>
      </c>
      <c r="K21" s="61">
        <f t="shared" si="1"/>
        <v>-545740</v>
      </c>
      <c r="L21" s="5">
        <v>-454825</v>
      </c>
      <c r="M21" s="5">
        <v>-90915</v>
      </c>
      <c r="N21" s="62">
        <v>0</v>
      </c>
      <c r="O21" s="62">
        <v>0</v>
      </c>
      <c r="P21" s="40">
        <v>0</v>
      </c>
      <c r="Q21" s="40">
        <v>0</v>
      </c>
      <c r="R21" s="40">
        <v>0</v>
      </c>
      <c r="S21" s="63">
        <f t="shared" si="2"/>
        <v>0</v>
      </c>
    </row>
    <row r="22" spans="1:19">
      <c r="A22" s="57">
        <v>129</v>
      </c>
      <c r="B22" s="58" t="s">
        <v>82</v>
      </c>
      <c r="C22" s="59">
        <v>53500</v>
      </c>
      <c r="D22" s="5">
        <v>53500</v>
      </c>
      <c r="E22" s="5">
        <v>207816</v>
      </c>
      <c r="F22" s="60">
        <f t="shared" si="0"/>
        <v>-154316</v>
      </c>
      <c r="G22" s="59">
        <v>77325</v>
      </c>
      <c r="H22" s="5">
        <v>77325</v>
      </c>
      <c r="I22" s="5">
        <v>202427</v>
      </c>
      <c r="J22" s="60">
        <v>-125102</v>
      </c>
      <c r="K22" s="61">
        <f t="shared" si="1"/>
        <v>-279418</v>
      </c>
      <c r="L22" s="5">
        <v>-105875</v>
      </c>
      <c r="M22" s="5">
        <v>-144984</v>
      </c>
      <c r="N22" s="62">
        <v>-28559</v>
      </c>
      <c r="O22" s="62">
        <v>0</v>
      </c>
      <c r="P22" s="40">
        <v>0</v>
      </c>
      <c r="Q22" s="40">
        <v>0</v>
      </c>
      <c r="R22" s="40">
        <v>0</v>
      </c>
      <c r="S22" s="63">
        <f t="shared" si="2"/>
        <v>0</v>
      </c>
    </row>
    <row r="23" spans="1:19">
      <c r="A23" s="57">
        <v>111</v>
      </c>
      <c r="B23" s="58" t="s">
        <v>85</v>
      </c>
      <c r="C23" s="59">
        <v>875</v>
      </c>
      <c r="D23" s="5">
        <v>875</v>
      </c>
      <c r="E23" s="5">
        <v>2387</v>
      </c>
      <c r="F23" s="60">
        <f t="shared" si="0"/>
        <v>-1512</v>
      </c>
      <c r="G23" s="59">
        <v>250</v>
      </c>
      <c r="H23" s="5">
        <v>250</v>
      </c>
      <c r="I23" s="5">
        <v>4254</v>
      </c>
      <c r="J23" s="60">
        <v>-4004</v>
      </c>
      <c r="K23" s="61">
        <f t="shared" si="1"/>
        <v>-5516</v>
      </c>
      <c r="L23" s="5">
        <v>-550</v>
      </c>
      <c r="M23" s="5">
        <v>-1514</v>
      </c>
      <c r="N23" s="62">
        <v>-1526</v>
      </c>
      <c r="O23" s="62">
        <v>-1754</v>
      </c>
      <c r="P23" s="40">
        <v>-172</v>
      </c>
      <c r="Q23" s="40">
        <v>0</v>
      </c>
      <c r="R23" s="40">
        <v>0</v>
      </c>
      <c r="S23" s="63">
        <f t="shared" si="2"/>
        <v>0</v>
      </c>
    </row>
    <row r="24" spans="1:19">
      <c r="A24" s="57">
        <v>138</v>
      </c>
      <c r="B24" s="58" t="s">
        <v>86</v>
      </c>
      <c r="C24" s="59">
        <v>350</v>
      </c>
      <c r="D24" s="5">
        <v>350</v>
      </c>
      <c r="E24" s="5">
        <v>6340</v>
      </c>
      <c r="F24" s="60">
        <f t="shared" si="0"/>
        <v>-5990</v>
      </c>
      <c r="G24" s="59">
        <v>1900</v>
      </c>
      <c r="H24" s="5">
        <v>1900</v>
      </c>
      <c r="I24" s="5">
        <v>6060</v>
      </c>
      <c r="J24" s="60">
        <v>-4160</v>
      </c>
      <c r="K24" s="61">
        <f t="shared" si="1"/>
        <v>-10150</v>
      </c>
      <c r="L24" s="5">
        <v>-4115</v>
      </c>
      <c r="M24" s="5">
        <v>-4735</v>
      </c>
      <c r="N24" s="62">
        <v>-1300</v>
      </c>
      <c r="O24" s="62">
        <v>0</v>
      </c>
      <c r="P24" s="40">
        <v>0</v>
      </c>
      <c r="Q24" s="40">
        <v>0</v>
      </c>
      <c r="R24" s="40">
        <v>0</v>
      </c>
      <c r="S24" s="63">
        <f t="shared" si="2"/>
        <v>0</v>
      </c>
    </row>
    <row r="25" spans="1:19">
      <c r="A25" s="57">
        <v>637</v>
      </c>
      <c r="B25" s="58" t="s">
        <v>94</v>
      </c>
      <c r="C25" s="59">
        <v>275</v>
      </c>
      <c r="D25" s="5">
        <v>275</v>
      </c>
      <c r="E25" s="5">
        <v>1250</v>
      </c>
      <c r="F25" s="60">
        <f t="shared" si="0"/>
        <v>-975</v>
      </c>
      <c r="G25" s="59">
        <v>100</v>
      </c>
      <c r="H25" s="5">
        <v>100</v>
      </c>
      <c r="I25" s="5">
        <v>3270</v>
      </c>
      <c r="J25" s="60">
        <v>-3170</v>
      </c>
      <c r="K25" s="61">
        <f t="shared" si="1"/>
        <v>-4145</v>
      </c>
      <c r="L25" s="5">
        <v>-500</v>
      </c>
      <c r="M25" s="5">
        <v>-2075</v>
      </c>
      <c r="N25" s="62">
        <v>-1570</v>
      </c>
      <c r="O25" s="62">
        <v>0</v>
      </c>
      <c r="P25" s="40">
        <v>0</v>
      </c>
      <c r="Q25" s="40">
        <v>0</v>
      </c>
      <c r="R25" s="40">
        <v>0</v>
      </c>
      <c r="S25" s="63">
        <f t="shared" si="2"/>
        <v>0</v>
      </c>
    </row>
    <row r="26" spans="1:19">
      <c r="A26" s="57">
        <v>638</v>
      </c>
      <c r="B26" s="58" t="s">
        <v>98</v>
      </c>
      <c r="C26" s="59">
        <v>2175</v>
      </c>
      <c r="D26" s="5">
        <v>2175</v>
      </c>
      <c r="E26" s="5">
        <v>4870</v>
      </c>
      <c r="F26" s="60">
        <f t="shared" si="0"/>
        <v>-2695</v>
      </c>
      <c r="G26" s="59">
        <v>2200</v>
      </c>
      <c r="H26" s="5">
        <v>2200</v>
      </c>
      <c r="I26" s="5">
        <v>6405</v>
      </c>
      <c r="J26" s="60">
        <v>-4205</v>
      </c>
      <c r="K26" s="61">
        <f t="shared" si="1"/>
        <v>-6900</v>
      </c>
      <c r="L26" s="5">
        <v>-3100</v>
      </c>
      <c r="M26" s="5">
        <v>-3800</v>
      </c>
      <c r="N26" s="62">
        <v>0</v>
      </c>
      <c r="O26" s="62">
        <v>0</v>
      </c>
      <c r="P26" s="40">
        <v>0</v>
      </c>
      <c r="Q26" s="40">
        <v>0</v>
      </c>
      <c r="R26" s="40">
        <v>0</v>
      </c>
      <c r="S26" s="63">
        <f t="shared" si="2"/>
        <v>0</v>
      </c>
    </row>
    <row r="27" spans="1:19">
      <c r="A27" s="57">
        <v>110</v>
      </c>
      <c r="B27" s="58" t="s">
        <v>940</v>
      </c>
      <c r="C27" s="59">
        <v>28775</v>
      </c>
      <c r="D27" s="5">
        <v>28775</v>
      </c>
      <c r="E27" s="5">
        <v>113198</v>
      </c>
      <c r="F27" s="60">
        <f t="shared" si="0"/>
        <v>-84423</v>
      </c>
      <c r="G27" s="59">
        <v>269475</v>
      </c>
      <c r="H27" s="5">
        <v>16948</v>
      </c>
      <c r="I27" s="5">
        <v>16948</v>
      </c>
      <c r="J27" s="60">
        <v>0</v>
      </c>
      <c r="K27" s="61">
        <f t="shared" si="1"/>
        <v>-84423</v>
      </c>
      <c r="L27" s="5">
        <v>-7538</v>
      </c>
      <c r="M27" s="5">
        <v>-76885</v>
      </c>
      <c r="N27" s="62">
        <v>0</v>
      </c>
      <c r="O27" s="62">
        <v>0</v>
      </c>
      <c r="P27" s="40">
        <v>0</v>
      </c>
      <c r="Q27" s="40">
        <v>0</v>
      </c>
      <c r="R27" s="40">
        <v>0</v>
      </c>
      <c r="S27" s="63">
        <f t="shared" si="2"/>
        <v>0</v>
      </c>
    </row>
    <row r="28" spans="1:19">
      <c r="A28" s="57">
        <v>219</v>
      </c>
      <c r="B28" s="58" t="s">
        <v>941</v>
      </c>
      <c r="C28" s="59">
        <v>121925</v>
      </c>
      <c r="D28" s="5">
        <v>22896</v>
      </c>
      <c r="E28" s="5">
        <v>22896</v>
      </c>
      <c r="F28" s="60">
        <f t="shared" si="0"/>
        <v>0</v>
      </c>
      <c r="G28" s="59">
        <v>2000</v>
      </c>
      <c r="H28" s="5">
        <v>2000</v>
      </c>
      <c r="I28" s="5">
        <v>6288</v>
      </c>
      <c r="J28" s="60">
        <v>-4288</v>
      </c>
      <c r="K28" s="61">
        <f t="shared" si="1"/>
        <v>-4288</v>
      </c>
      <c r="L28" s="5">
        <v>-4093</v>
      </c>
      <c r="M28" s="5">
        <v>-150</v>
      </c>
      <c r="N28" s="62">
        <v>0</v>
      </c>
      <c r="O28" s="62">
        <v>0</v>
      </c>
      <c r="P28" s="40">
        <v>0</v>
      </c>
      <c r="Q28" s="40">
        <v>-45</v>
      </c>
      <c r="R28" s="40">
        <v>0</v>
      </c>
      <c r="S28" s="63">
        <f>+K28-L28-M28-N28-O28-P28-Q28-R28</f>
        <v>0</v>
      </c>
    </row>
    <row r="29" spans="1:19">
      <c r="A29" s="57">
        <v>610</v>
      </c>
      <c r="B29" s="58" t="s">
        <v>133</v>
      </c>
      <c r="C29" s="59">
        <v>50</v>
      </c>
      <c r="D29" s="5">
        <v>50</v>
      </c>
      <c r="E29" s="5">
        <v>193</v>
      </c>
      <c r="F29" s="60">
        <f t="shared" si="0"/>
        <v>-143</v>
      </c>
      <c r="G29" s="59">
        <v>550</v>
      </c>
      <c r="H29" s="5">
        <v>55</v>
      </c>
      <c r="I29" s="5">
        <v>55</v>
      </c>
      <c r="J29" s="60">
        <v>0</v>
      </c>
      <c r="K29" s="61">
        <f t="shared" si="1"/>
        <v>-143</v>
      </c>
      <c r="L29" s="5">
        <v>-90</v>
      </c>
      <c r="M29" s="5">
        <v>-53</v>
      </c>
      <c r="N29" s="62">
        <v>0</v>
      </c>
      <c r="O29" s="62">
        <v>0</v>
      </c>
      <c r="P29" s="40">
        <v>0</v>
      </c>
      <c r="Q29" s="40">
        <v>0</v>
      </c>
      <c r="R29" s="40">
        <v>0</v>
      </c>
      <c r="S29" s="63">
        <f>+K29-L29-M29-N29-O29-P29</f>
        <v>0</v>
      </c>
    </row>
    <row r="30" spans="1:19">
      <c r="A30" s="57">
        <v>126</v>
      </c>
      <c r="B30" s="58" t="s">
        <v>136</v>
      </c>
      <c r="C30" s="59">
        <v>750</v>
      </c>
      <c r="D30" s="5">
        <v>750</v>
      </c>
      <c r="E30" s="5">
        <v>5372</v>
      </c>
      <c r="F30" s="60">
        <f t="shared" si="0"/>
        <v>-4622</v>
      </c>
      <c r="G30" s="59">
        <v>1500</v>
      </c>
      <c r="H30" s="5">
        <v>1500</v>
      </c>
      <c r="I30" s="5">
        <v>9830</v>
      </c>
      <c r="J30" s="60">
        <v>-8330</v>
      </c>
      <c r="K30" s="61">
        <f t="shared" si="1"/>
        <v>-12952</v>
      </c>
      <c r="L30" s="5">
        <v>-2050</v>
      </c>
      <c r="M30" s="5">
        <v>-6178</v>
      </c>
      <c r="N30" s="62">
        <v>-4724</v>
      </c>
      <c r="O30" s="62">
        <v>0</v>
      </c>
      <c r="P30" s="40">
        <v>0</v>
      </c>
      <c r="Q30" s="40">
        <v>0</v>
      </c>
      <c r="R30" s="40">
        <v>0</v>
      </c>
      <c r="S30" s="63">
        <f>+K30-L30-M30-N30-O30-P30</f>
        <v>0</v>
      </c>
    </row>
    <row r="31" spans="1:19">
      <c r="A31" s="57">
        <v>125</v>
      </c>
      <c r="B31" s="58" t="s">
        <v>137</v>
      </c>
      <c r="C31" s="59">
        <v>525</v>
      </c>
      <c r="D31" s="5">
        <v>525</v>
      </c>
      <c r="E31" s="5">
        <v>2422</v>
      </c>
      <c r="F31" s="60">
        <f t="shared" si="0"/>
        <v>-1897</v>
      </c>
      <c r="G31" s="59">
        <v>175</v>
      </c>
      <c r="H31" s="5">
        <v>175</v>
      </c>
      <c r="I31" s="5">
        <v>1863</v>
      </c>
      <c r="J31" s="60">
        <v>-1688</v>
      </c>
      <c r="K31" s="61">
        <f t="shared" si="1"/>
        <v>-3585</v>
      </c>
      <c r="L31" s="5">
        <v>-625</v>
      </c>
      <c r="M31" s="5">
        <v>-400</v>
      </c>
      <c r="N31" s="62">
        <v>-1846</v>
      </c>
      <c r="O31" s="62">
        <v>-714</v>
      </c>
      <c r="P31" s="40">
        <v>0</v>
      </c>
      <c r="Q31" s="40">
        <v>0</v>
      </c>
      <c r="R31" s="40">
        <v>0</v>
      </c>
      <c r="S31" s="63">
        <f>+K31-L31-M31-N31-O31-P31</f>
        <v>0</v>
      </c>
    </row>
    <row r="32" spans="1:19">
      <c r="A32" s="57">
        <v>134</v>
      </c>
      <c r="B32" s="58" t="s">
        <v>138</v>
      </c>
      <c r="C32" s="59">
        <v>2575</v>
      </c>
      <c r="D32" s="5">
        <v>2575</v>
      </c>
      <c r="E32" s="5">
        <v>11642</v>
      </c>
      <c r="F32" s="60">
        <f t="shared" si="0"/>
        <v>-9067</v>
      </c>
      <c r="G32" s="59">
        <v>850</v>
      </c>
      <c r="H32" s="5">
        <v>850</v>
      </c>
      <c r="I32" s="5">
        <v>20215</v>
      </c>
      <c r="J32" s="60">
        <v>-19365</v>
      </c>
      <c r="K32" s="61">
        <f t="shared" si="1"/>
        <v>-28432</v>
      </c>
      <c r="L32" s="5">
        <v>-5150</v>
      </c>
      <c r="M32" s="5">
        <v>-9666</v>
      </c>
      <c r="N32" s="62">
        <v>-2250</v>
      </c>
      <c r="O32" s="62">
        <v>-7436</v>
      </c>
      <c r="P32" s="40">
        <v>-3930</v>
      </c>
      <c r="Q32" s="40">
        <v>0</v>
      </c>
      <c r="R32" s="40">
        <v>0</v>
      </c>
      <c r="S32" s="63">
        <f>+K32-L32-M32-N32-O32-P32</f>
        <v>0</v>
      </c>
    </row>
    <row r="33" spans="1:19">
      <c r="A33" s="57">
        <v>207</v>
      </c>
      <c r="B33" s="58" t="s">
        <v>902</v>
      </c>
      <c r="C33" s="59">
        <v>10300</v>
      </c>
      <c r="D33" s="5">
        <v>10300</v>
      </c>
      <c r="E33" s="5">
        <v>28212</v>
      </c>
      <c r="F33" s="60">
        <f t="shared" si="0"/>
        <v>-17912</v>
      </c>
      <c r="G33" s="59">
        <v>62325</v>
      </c>
      <c r="H33" s="5">
        <v>6210</v>
      </c>
      <c r="I33" s="5">
        <v>6210</v>
      </c>
      <c r="J33" s="60">
        <v>0</v>
      </c>
      <c r="K33" s="61">
        <f t="shared" si="1"/>
        <v>-17912</v>
      </c>
      <c r="L33" s="5">
        <v>-4655</v>
      </c>
      <c r="M33" s="5">
        <v>0</v>
      </c>
      <c r="N33" s="62">
        <v>0</v>
      </c>
      <c r="O33" s="62">
        <v>0</v>
      </c>
      <c r="P33" s="40">
        <v>0</v>
      </c>
      <c r="Q33" s="40">
        <v>0</v>
      </c>
      <c r="R33" s="40">
        <v>-13257</v>
      </c>
      <c r="S33" s="63">
        <f>+K33-L33-M33-N33-O33-P33-Q33-R33</f>
        <v>0</v>
      </c>
    </row>
    <row r="34" spans="1:19">
      <c r="A34" s="35">
        <v>646</v>
      </c>
      <c r="B34" s="64" t="s">
        <v>144</v>
      </c>
      <c r="C34" s="59">
        <v>2775</v>
      </c>
      <c r="D34" s="5">
        <v>2775</v>
      </c>
      <c r="E34" s="5">
        <v>17590</v>
      </c>
      <c r="F34" s="60">
        <f t="shared" si="0"/>
        <v>-14815</v>
      </c>
      <c r="G34" s="59">
        <v>3875</v>
      </c>
      <c r="H34" s="5">
        <v>3875</v>
      </c>
      <c r="I34" s="5">
        <v>35885</v>
      </c>
      <c r="J34" s="60">
        <v>-32010</v>
      </c>
      <c r="K34" s="61">
        <f t="shared" si="1"/>
        <v>-46825</v>
      </c>
      <c r="L34" s="5">
        <v>-28323</v>
      </c>
      <c r="M34" s="5">
        <v>-18502</v>
      </c>
      <c r="N34" s="62">
        <v>0</v>
      </c>
      <c r="O34" s="62">
        <v>0</v>
      </c>
      <c r="P34" s="40">
        <v>0</v>
      </c>
      <c r="Q34" s="40">
        <v>0</v>
      </c>
      <c r="R34" s="40">
        <v>0</v>
      </c>
      <c r="S34" s="63">
        <f>+K34-L34-M34-N34-O34-P34</f>
        <v>0</v>
      </c>
    </row>
    <row r="35" spans="1:19" s="50" customFormat="1" ht="17.25" thickBot="1">
      <c r="A35" s="85" t="s">
        <v>921</v>
      </c>
      <c r="B35" s="95"/>
      <c r="C35" s="65">
        <f t="shared" ref="C35:S35" si="3">SUM(C4:C34)</f>
        <v>563050</v>
      </c>
      <c r="D35" s="43">
        <f t="shared" si="3"/>
        <v>437386</v>
      </c>
      <c r="E35" s="43">
        <f t="shared" si="3"/>
        <v>1171613</v>
      </c>
      <c r="F35" s="66">
        <f t="shared" si="3"/>
        <v>-734227</v>
      </c>
      <c r="G35" s="65">
        <f t="shared" si="3"/>
        <v>796425</v>
      </c>
      <c r="H35" s="43">
        <f t="shared" si="3"/>
        <v>468033</v>
      </c>
      <c r="I35" s="43">
        <f t="shared" si="3"/>
        <v>1327943</v>
      </c>
      <c r="J35" s="66">
        <f t="shared" si="3"/>
        <v>-859910</v>
      </c>
      <c r="K35" s="67">
        <f t="shared" si="3"/>
        <v>-1594137</v>
      </c>
      <c r="L35" s="43">
        <f t="shared" si="3"/>
        <v>-994977</v>
      </c>
      <c r="M35" s="43">
        <f t="shared" si="3"/>
        <v>-510956</v>
      </c>
      <c r="N35" s="68">
        <f t="shared" si="3"/>
        <v>-47666</v>
      </c>
      <c r="O35" s="68">
        <f t="shared" si="3"/>
        <v>-13919</v>
      </c>
      <c r="P35" s="68">
        <f t="shared" si="3"/>
        <v>-7900</v>
      </c>
      <c r="Q35" s="68">
        <f t="shared" si="3"/>
        <v>-2575</v>
      </c>
      <c r="R35" s="68">
        <f t="shared" si="3"/>
        <v>-16144</v>
      </c>
      <c r="S35" s="69">
        <f t="shared" si="3"/>
        <v>0</v>
      </c>
    </row>
    <row r="36" spans="1:19" ht="17.25" thickTop="1"/>
  </sheetData>
  <mergeCells count="3">
    <mergeCell ref="C2:F2"/>
    <mergeCell ref="G2:J2"/>
    <mergeCell ref="A35:B35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</vt:i4>
      </vt:variant>
    </vt:vector>
  </HeadingPairs>
  <TitlesOfParts>
    <vt:vector size="29" baseType="lpstr">
      <vt:lpstr>Ph-III</vt:lpstr>
      <vt:lpstr>Ph-III CELC</vt:lpstr>
      <vt:lpstr>Ph-IV</vt:lpstr>
      <vt:lpstr>Ph-IV CELC</vt:lpstr>
      <vt:lpstr>Bioupdt grt thn 5 yrs</vt:lpstr>
      <vt:lpstr>Bioupdt grt than 15 yrs</vt:lpstr>
      <vt:lpstr>Calculation Sheet</vt:lpstr>
      <vt:lpstr>In-House</vt:lpstr>
      <vt:lpstr>Adjt. for mismatch of EA</vt:lpstr>
      <vt:lpstr>RO-Wise</vt:lpstr>
      <vt:lpstr>Reg-EA wise</vt:lpstr>
      <vt:lpstr>Reg-wise</vt:lpstr>
      <vt:lpstr>Penalty</vt:lpstr>
      <vt:lpstr>Adjt. for May &amp; July Adjst.</vt:lpstr>
      <vt:lpstr>'Adjt. for mismatch of EA'!Print_Area</vt:lpstr>
      <vt:lpstr>'Bioupdt grt than 15 yrs'!Print_Area</vt:lpstr>
      <vt:lpstr>'Bioupdt grt thn 5 yrs'!Print_Area</vt:lpstr>
      <vt:lpstr>'Calculation Sheet'!Print_Area</vt:lpstr>
      <vt:lpstr>Penalty!Print_Area</vt:lpstr>
      <vt:lpstr>'Ph-III'!Print_Area</vt:lpstr>
      <vt:lpstr>'Ph-IV'!Print_Area</vt:lpstr>
      <vt:lpstr>'Ph-IV CELC'!Print_Area</vt:lpstr>
      <vt:lpstr>'Bioupdt grt than 15 yrs'!Print_Titles</vt:lpstr>
      <vt:lpstr>'Bioupdt grt thn 5 yrs'!Print_Titles</vt:lpstr>
      <vt:lpstr>'Calculation Sheet'!Print_Titles</vt:lpstr>
      <vt:lpstr>Penalty!Print_Titles</vt:lpstr>
      <vt:lpstr>'Ph-III'!Print_Titles</vt:lpstr>
      <vt:lpstr>'Ph-IV'!Print_Titles</vt:lpstr>
      <vt:lpstr>'Ph-IV CELC'!Print_Titles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cp:lastPrinted>2019-06-01T08:34:20Z</cp:lastPrinted>
  <dcterms:created xsi:type="dcterms:W3CDTF">2019-05-31T05:12:47Z</dcterms:created>
  <dcterms:modified xsi:type="dcterms:W3CDTF">2019-07-04T11:23:28Z</dcterms:modified>
</cp:coreProperties>
</file>