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60"/>
  </bookViews>
  <sheets>
    <sheet name="Tech. Centre Data" sheetId="2" r:id="rId1"/>
    <sheet name="Calculation Sheet" sheetId="6" r:id="rId2"/>
    <sheet name="In-House" sheetId="7" r:id="rId3"/>
    <sheet name="Deficiency Report- Feb'21" sheetId="9" r:id="rId4"/>
    <sheet name="RO-wise" sheetId="10" r:id="rId5"/>
    <sheet name="REG-EA wise" sheetId="11" r:id="rId6"/>
    <sheet name="Reg-wise" sheetId="12" r:id="rId7"/>
    <sheet name="Adjustment of UTI-ITSL" sheetId="14" r:id="rId8"/>
  </sheets>
  <definedNames>
    <definedName name="_xlnm._FilterDatabase" localSheetId="1" hidden="1">'Calculation Sheet'!$B$1:$I$179</definedName>
    <definedName name="_xlnm._FilterDatabase" localSheetId="3" hidden="1">'Deficiency Report- Feb''21'!$A$1:$P$177</definedName>
    <definedName name="_xlnm._FilterDatabase" localSheetId="2" hidden="1">'In-House'!$B$4:$F$81</definedName>
    <definedName name="_xlnm._FilterDatabase" localSheetId="6" hidden="1">'Reg-wise'!$B$5:$H$32</definedName>
    <definedName name="_xlnm._FilterDatabase" localSheetId="0" hidden="1">'Tech. Centre Data'!$A$1:$N$423</definedName>
    <definedName name="_xlnm.Print_Area" localSheetId="2">'In-House'!$B$2:$E$69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8" i="6"/>
  <c r="N177"/>
  <c r="N176"/>
  <c r="N175"/>
  <c r="N174"/>
  <c r="N173"/>
  <c r="N172"/>
  <c r="N171"/>
  <c r="N170"/>
  <c r="N169"/>
  <c r="N168"/>
  <c r="N167"/>
  <c r="N166"/>
  <c r="N165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163"/>
  <c r="L9" i="14" l="1"/>
  <c r="K8"/>
  <c r="M8" s="1"/>
  <c r="J8"/>
  <c r="H8"/>
  <c r="K7"/>
  <c r="M7" s="1"/>
  <c r="J7"/>
  <c r="H7"/>
  <c r="K6"/>
  <c r="M6" s="1"/>
  <c r="J6"/>
  <c r="H6"/>
  <c r="K5"/>
  <c r="M5" s="1"/>
  <c r="J5"/>
  <c r="H5"/>
  <c r="K4"/>
  <c r="M4" s="1"/>
  <c r="J4"/>
  <c r="H4"/>
  <c r="K3"/>
  <c r="M3" s="1"/>
  <c r="J3"/>
  <c r="H3"/>
  <c r="K2"/>
  <c r="M2" s="1"/>
  <c r="J2"/>
  <c r="H2"/>
  <c r="H9" s="1"/>
  <c r="M179" i="6"/>
  <c r="N164"/>
  <c r="M9" i="14" l="1"/>
  <c r="P3" i="6" l="1"/>
  <c r="Q3" s="1"/>
  <c r="G32" i="12"/>
  <c r="F32"/>
  <c r="E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32" s="1"/>
  <c r="H6"/>
  <c r="H40" i="11"/>
  <c r="G40"/>
  <c r="F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40" s="1"/>
  <c r="I6"/>
  <c r="G83" i="10"/>
  <c r="F83"/>
  <c r="G82"/>
  <c r="G76"/>
  <c r="F76"/>
  <c r="H75"/>
  <c r="H74"/>
  <c r="H73"/>
  <c r="H72"/>
  <c r="H71"/>
  <c r="H70"/>
  <c r="H69"/>
  <c r="H68"/>
  <c r="H67"/>
  <c r="H66"/>
  <c r="H65"/>
  <c r="H64"/>
  <c r="H63"/>
  <c r="H62"/>
  <c r="H61"/>
  <c r="H76" s="1"/>
  <c r="H60"/>
  <c r="F53"/>
  <c r="G52"/>
  <c r="G51"/>
  <c r="G50"/>
  <c r="G53" s="1"/>
  <c r="G44"/>
  <c r="F44"/>
  <c r="H43"/>
  <c r="H42"/>
  <c r="H41"/>
  <c r="H44" s="1"/>
  <c r="H40"/>
  <c r="F31"/>
  <c r="G30"/>
  <c r="G29"/>
  <c r="G28"/>
  <c r="G31" s="1"/>
  <c r="F15"/>
  <c r="G14"/>
  <c r="G13"/>
  <c r="G12"/>
  <c r="G11"/>
  <c r="G10"/>
  <c r="G9"/>
  <c r="G8"/>
  <c r="G15" s="1"/>
  <c r="O177" i="9"/>
  <c r="N177"/>
  <c r="M177"/>
  <c r="L177"/>
  <c r="J177"/>
  <c r="I177"/>
  <c r="H177"/>
  <c r="G177"/>
  <c r="F177"/>
  <c r="E177"/>
  <c r="D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K119"/>
  <c r="K177" s="1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N425" i="2"/>
  <c r="M425"/>
  <c r="J425"/>
  <c r="G425"/>
  <c r="L423"/>
  <c r="K423"/>
  <c r="I94" i="6"/>
  <c r="P178"/>
  <c r="Q178" s="1"/>
  <c r="P177"/>
  <c r="Q177" s="1"/>
  <c r="P176"/>
  <c r="Q176" s="1"/>
  <c r="P175"/>
  <c r="Q175" s="1"/>
  <c r="P174"/>
  <c r="Q174" s="1"/>
  <c r="P173"/>
  <c r="Q173" s="1"/>
  <c r="P172"/>
  <c r="Q172" s="1"/>
  <c r="P171"/>
  <c r="Q171" s="1"/>
  <c r="P170"/>
  <c r="Q170" s="1"/>
  <c r="P169"/>
  <c r="Q169" s="1"/>
  <c r="P168"/>
  <c r="Q168" s="1"/>
  <c r="P167"/>
  <c r="Q167" s="1"/>
  <c r="P166"/>
  <c r="Q166" s="1"/>
  <c r="P165"/>
  <c r="Q165" s="1"/>
  <c r="P164"/>
  <c r="Q164" s="1"/>
  <c r="P163"/>
  <c r="Q163" s="1"/>
  <c r="P162"/>
  <c r="Q162" s="1"/>
  <c r="P161"/>
  <c r="Q161" s="1"/>
  <c r="P160"/>
  <c r="Q160" s="1"/>
  <c r="P159"/>
  <c r="Q159" s="1"/>
  <c r="P158"/>
  <c r="Q158" s="1"/>
  <c r="P157"/>
  <c r="Q157" s="1"/>
  <c r="P156"/>
  <c r="Q156" s="1"/>
  <c r="P155"/>
  <c r="Q155" s="1"/>
  <c r="P154"/>
  <c r="Q154" s="1"/>
  <c r="P153"/>
  <c r="Q153" s="1"/>
  <c r="P152"/>
  <c r="Q152" s="1"/>
  <c r="P151"/>
  <c r="Q151" s="1"/>
  <c r="P150"/>
  <c r="Q150" s="1"/>
  <c r="P149"/>
  <c r="Q149" s="1"/>
  <c r="P148"/>
  <c r="Q148" s="1"/>
  <c r="P147"/>
  <c r="Q147" s="1"/>
  <c r="P146"/>
  <c r="Q146" s="1"/>
  <c r="P145"/>
  <c r="Q145" s="1"/>
  <c r="P144"/>
  <c r="Q144" s="1"/>
  <c r="P143"/>
  <c r="Q143" s="1"/>
  <c r="P142"/>
  <c r="Q142" s="1"/>
  <c r="P141"/>
  <c r="Q141" s="1"/>
  <c r="P140"/>
  <c r="Q140" s="1"/>
  <c r="P139"/>
  <c r="Q139" s="1"/>
  <c r="P138"/>
  <c r="Q138" s="1"/>
  <c r="P137"/>
  <c r="Q137" s="1"/>
  <c r="P136"/>
  <c r="Q136" s="1"/>
  <c r="P135"/>
  <c r="Q135" s="1"/>
  <c r="P134"/>
  <c r="Q134" s="1"/>
  <c r="P133"/>
  <c r="Q133" s="1"/>
  <c r="P132"/>
  <c r="Q132" s="1"/>
  <c r="P131"/>
  <c r="Q131" s="1"/>
  <c r="P130"/>
  <c r="Q130" s="1"/>
  <c r="P129"/>
  <c r="Q129" s="1"/>
  <c r="P128"/>
  <c r="Q128" s="1"/>
  <c r="P127"/>
  <c r="Q127" s="1"/>
  <c r="P126"/>
  <c r="Q126" s="1"/>
  <c r="P125"/>
  <c r="Q125" s="1"/>
  <c r="P124"/>
  <c r="Q124" s="1"/>
  <c r="P123"/>
  <c r="Q123" s="1"/>
  <c r="P122"/>
  <c r="Q122" s="1"/>
  <c r="P121"/>
  <c r="Q121" s="1"/>
  <c r="P120"/>
  <c r="Q120" s="1"/>
  <c r="P119"/>
  <c r="Q119" s="1"/>
  <c r="P118"/>
  <c r="Q118" s="1"/>
  <c r="P117"/>
  <c r="Q117" s="1"/>
  <c r="P116"/>
  <c r="Q116" s="1"/>
  <c r="P115"/>
  <c r="Q115" s="1"/>
  <c r="P114"/>
  <c r="Q114" s="1"/>
  <c r="P113"/>
  <c r="Q113" s="1"/>
  <c r="P112"/>
  <c r="Q112" s="1"/>
  <c r="P111"/>
  <c r="Q111" s="1"/>
  <c r="P110"/>
  <c r="Q110" s="1"/>
  <c r="P109"/>
  <c r="Q109" s="1"/>
  <c r="P108"/>
  <c r="Q108" s="1"/>
  <c r="P107"/>
  <c r="Q107" s="1"/>
  <c r="P106"/>
  <c r="Q106" s="1"/>
  <c r="P105"/>
  <c r="Q105" s="1"/>
  <c r="P104"/>
  <c r="Q104" s="1"/>
  <c r="P103"/>
  <c r="Q103" s="1"/>
  <c r="P102"/>
  <c r="Q102" s="1"/>
  <c r="P101"/>
  <c r="Q101" s="1"/>
  <c r="P100"/>
  <c r="Q100" s="1"/>
  <c r="P99"/>
  <c r="Q99" s="1"/>
  <c r="P98"/>
  <c r="Q98" s="1"/>
  <c r="P97"/>
  <c r="Q97" s="1"/>
  <c r="P96"/>
  <c r="Q96" s="1"/>
  <c r="P95"/>
  <c r="Q95" s="1"/>
  <c r="P94"/>
  <c r="P93"/>
  <c r="Q93" s="1"/>
  <c r="P92"/>
  <c r="Q92" s="1"/>
  <c r="P91"/>
  <c r="Q91" s="1"/>
  <c r="P90"/>
  <c r="Q90" s="1"/>
  <c r="P89"/>
  <c r="Q89" s="1"/>
  <c r="P88"/>
  <c r="Q88" s="1"/>
  <c r="P87"/>
  <c r="Q87" s="1"/>
  <c r="P86"/>
  <c r="Q86" s="1"/>
  <c r="P85"/>
  <c r="Q85" s="1"/>
  <c r="P84"/>
  <c r="Q84" s="1"/>
  <c r="P83"/>
  <c r="Q83" s="1"/>
  <c r="P82"/>
  <c r="Q82" s="1"/>
  <c r="P81"/>
  <c r="Q81" s="1"/>
  <c r="P80"/>
  <c r="Q80" s="1"/>
  <c r="P79"/>
  <c r="Q79" s="1"/>
  <c r="P78"/>
  <c r="Q78" s="1"/>
  <c r="P77"/>
  <c r="Q77" s="1"/>
  <c r="P76"/>
  <c r="Q76" s="1"/>
  <c r="P75"/>
  <c r="Q75" s="1"/>
  <c r="P74"/>
  <c r="Q74" s="1"/>
  <c r="P73"/>
  <c r="Q73" s="1"/>
  <c r="P72"/>
  <c r="Q72" s="1"/>
  <c r="P71"/>
  <c r="Q71" s="1"/>
  <c r="P70"/>
  <c r="Q70" s="1"/>
  <c r="P69"/>
  <c r="Q69" s="1"/>
  <c r="P68"/>
  <c r="Q68" s="1"/>
  <c r="P67"/>
  <c r="Q67" s="1"/>
  <c r="P66"/>
  <c r="Q66" s="1"/>
  <c r="P65"/>
  <c r="Q65" s="1"/>
  <c r="P64"/>
  <c r="Q64" s="1"/>
  <c r="P63"/>
  <c r="Q63" s="1"/>
  <c r="P62"/>
  <c r="Q62" s="1"/>
  <c r="P61"/>
  <c r="Q61" s="1"/>
  <c r="P60"/>
  <c r="Q60" s="1"/>
  <c r="P59"/>
  <c r="Q59" s="1"/>
  <c r="P58"/>
  <c r="Q58" s="1"/>
  <c r="P57"/>
  <c r="Q57" s="1"/>
  <c r="P56"/>
  <c r="Q56" s="1"/>
  <c r="P55"/>
  <c r="Q55" s="1"/>
  <c r="P54"/>
  <c r="Q54" s="1"/>
  <c r="P53"/>
  <c r="Q53" s="1"/>
  <c r="P52"/>
  <c r="Q52" s="1"/>
  <c r="P51"/>
  <c r="Q51" s="1"/>
  <c r="P50"/>
  <c r="Q50" s="1"/>
  <c r="P49"/>
  <c r="Q49" s="1"/>
  <c r="P48"/>
  <c r="Q48" s="1"/>
  <c r="P47"/>
  <c r="Q47" s="1"/>
  <c r="P46"/>
  <c r="Q46" s="1"/>
  <c r="P45"/>
  <c r="Q45" s="1"/>
  <c r="P44"/>
  <c r="Q44" s="1"/>
  <c r="P43"/>
  <c r="Q43" s="1"/>
  <c r="P42"/>
  <c r="Q42" s="1"/>
  <c r="P41"/>
  <c r="Q41" s="1"/>
  <c r="P40"/>
  <c r="Q40" s="1"/>
  <c r="P39"/>
  <c r="Q39" s="1"/>
  <c r="P38"/>
  <c r="Q38" s="1"/>
  <c r="P37"/>
  <c r="Q37" s="1"/>
  <c r="P36"/>
  <c r="Q36" s="1"/>
  <c r="P35"/>
  <c r="Q35" s="1"/>
  <c r="P34"/>
  <c r="Q34" s="1"/>
  <c r="P33"/>
  <c r="Q33" s="1"/>
  <c r="P32"/>
  <c r="Q32" s="1"/>
  <c r="P31"/>
  <c r="Q31" s="1"/>
  <c r="P30"/>
  <c r="Q30" s="1"/>
  <c r="P29"/>
  <c r="Q29" s="1"/>
  <c r="P28"/>
  <c r="Q28" s="1"/>
  <c r="P27"/>
  <c r="Q27" s="1"/>
  <c r="P26"/>
  <c r="Q26" s="1"/>
  <c r="P25"/>
  <c r="Q25" s="1"/>
  <c r="P24"/>
  <c r="Q24" s="1"/>
  <c r="P23"/>
  <c r="Q23" s="1"/>
  <c r="P22"/>
  <c r="Q22" s="1"/>
  <c r="P21"/>
  <c r="Q21" s="1"/>
  <c r="P20"/>
  <c r="Q20" s="1"/>
  <c r="P19"/>
  <c r="Q19" s="1"/>
  <c r="P18"/>
  <c r="Q18" s="1"/>
  <c r="P17"/>
  <c r="Q17" s="1"/>
  <c r="P16"/>
  <c r="Q16" s="1"/>
  <c r="P15"/>
  <c r="Q15" s="1"/>
  <c r="P14"/>
  <c r="Q14" s="1"/>
  <c r="P13"/>
  <c r="Q13" s="1"/>
  <c r="P12"/>
  <c r="Q12" s="1"/>
  <c r="P11"/>
  <c r="Q11" s="1"/>
  <c r="P10"/>
  <c r="Q10" s="1"/>
  <c r="P9"/>
  <c r="Q9" s="1"/>
  <c r="P8"/>
  <c r="Q8" s="1"/>
  <c r="P7"/>
  <c r="Q7" s="1"/>
  <c r="P6"/>
  <c r="Q6" s="1"/>
  <c r="P5"/>
  <c r="Q5" s="1"/>
  <c r="P4"/>
  <c r="Q4" s="1"/>
  <c r="P177" i="9" l="1"/>
  <c r="I4" i="6"/>
  <c r="K176"/>
  <c r="L176" s="1"/>
  <c r="P179"/>
  <c r="O179"/>
  <c r="J179"/>
  <c r="G179"/>
  <c r="F179"/>
  <c r="E179"/>
  <c r="D179"/>
  <c r="I175"/>
  <c r="K175" s="1"/>
  <c r="L175" s="1"/>
  <c r="I176"/>
  <c r="I177"/>
  <c r="K177" s="1"/>
  <c r="L177" s="1"/>
  <c r="I178"/>
  <c r="K178" s="1"/>
  <c r="L178" s="1"/>
  <c r="I138" l="1"/>
  <c r="K138" s="1"/>
  <c r="L138" s="1"/>
  <c r="I137"/>
  <c r="K137" s="1"/>
  <c r="L137" s="1"/>
  <c r="I135"/>
  <c r="K135" s="1"/>
  <c r="L135" s="1"/>
  <c r="I132"/>
  <c r="K132" s="1"/>
  <c r="L132" s="1"/>
  <c r="I125"/>
  <c r="K125" s="1"/>
  <c r="L125" s="1"/>
  <c r="I123"/>
  <c r="K123" s="1"/>
  <c r="L123" s="1"/>
  <c r="I122"/>
  <c r="K122" s="1"/>
  <c r="L122" s="1"/>
  <c r="I117"/>
  <c r="K117" s="1"/>
  <c r="L117" s="1"/>
  <c r="I116"/>
  <c r="K116" s="1"/>
  <c r="L116" s="1"/>
  <c r="I114"/>
  <c r="K114" s="1"/>
  <c r="L114" s="1"/>
  <c r="I112"/>
  <c r="K112" s="1"/>
  <c r="L112" s="1"/>
  <c r="I111"/>
  <c r="K111" s="1"/>
  <c r="L111" s="1"/>
  <c r="I109"/>
  <c r="K109" s="1"/>
  <c r="L109" s="1"/>
  <c r="I107"/>
  <c r="K107" s="1"/>
  <c r="L107" s="1"/>
  <c r="I100"/>
  <c r="K100" s="1"/>
  <c r="L100" s="1"/>
  <c r="I99"/>
  <c r="K99" s="1"/>
  <c r="L99" s="1"/>
  <c r="I97"/>
  <c r="K97" s="1"/>
  <c r="L97" s="1"/>
  <c r="I89"/>
  <c r="K89" s="1"/>
  <c r="L89" s="1"/>
  <c r="I77"/>
  <c r="K77" s="1"/>
  <c r="L77" s="1"/>
  <c r="I76"/>
  <c r="K76" s="1"/>
  <c r="L76" s="1"/>
  <c r="I75"/>
  <c r="K75" s="1"/>
  <c r="L75" s="1"/>
  <c r="I74"/>
  <c r="K74" s="1"/>
  <c r="L74" s="1"/>
  <c r="I73"/>
  <c r="K73" s="1"/>
  <c r="L73" s="1"/>
  <c r="I72"/>
  <c r="K72" s="1"/>
  <c r="L72" s="1"/>
  <c r="I58"/>
  <c r="K58" s="1"/>
  <c r="L58" s="1"/>
  <c r="I57"/>
  <c r="K57" s="1"/>
  <c r="L57" s="1"/>
  <c r="I56"/>
  <c r="K56" s="1"/>
  <c r="L56" s="1"/>
  <c r="I55"/>
  <c r="K55" s="1"/>
  <c r="L55" s="1"/>
  <c r="I53"/>
  <c r="K53" s="1"/>
  <c r="L53" s="1"/>
  <c r="I52"/>
  <c r="K52" s="1"/>
  <c r="L52" s="1"/>
  <c r="I51"/>
  <c r="K51" s="1"/>
  <c r="L51" s="1"/>
  <c r="I50"/>
  <c r="K50" s="1"/>
  <c r="L50" s="1"/>
  <c r="I141"/>
  <c r="K141" s="1"/>
  <c r="L141" s="1"/>
  <c r="I147"/>
  <c r="K147" s="1"/>
  <c r="L147" s="1"/>
  <c r="I151"/>
  <c r="K151" s="1"/>
  <c r="L151" s="1"/>
  <c r="I49"/>
  <c r="K49" s="1"/>
  <c r="L49" s="1"/>
  <c r="I48"/>
  <c r="K48" s="1"/>
  <c r="L48" s="1"/>
  <c r="I47"/>
  <c r="K47" s="1"/>
  <c r="L47" s="1"/>
  <c r="I46"/>
  <c r="K46" s="1"/>
  <c r="L46" s="1"/>
  <c r="I45"/>
  <c r="K45" s="1"/>
  <c r="L45" s="1"/>
  <c r="I44"/>
  <c r="K44" s="1"/>
  <c r="L44" s="1"/>
  <c r="I43"/>
  <c r="K43" s="1"/>
  <c r="L43" s="1"/>
  <c r="I42"/>
  <c r="K42" s="1"/>
  <c r="L42" s="1"/>
  <c r="I41"/>
  <c r="K41" s="1"/>
  <c r="L41" s="1"/>
  <c r="I40"/>
  <c r="K40" s="1"/>
  <c r="L40" s="1"/>
  <c r="I38"/>
  <c r="K38" s="1"/>
  <c r="L38" s="1"/>
  <c r="I37"/>
  <c r="K37" s="1"/>
  <c r="L37" s="1"/>
  <c r="I33"/>
  <c r="K33" s="1"/>
  <c r="L33" s="1"/>
  <c r="I32"/>
  <c r="K32" s="1"/>
  <c r="L32" s="1"/>
  <c r="I30"/>
  <c r="K30" s="1"/>
  <c r="L30" s="1"/>
  <c r="I28"/>
  <c r="K28" s="1"/>
  <c r="L28" s="1"/>
  <c r="I152"/>
  <c r="K152" s="1"/>
  <c r="L152" s="1"/>
  <c r="I153"/>
  <c r="K153" s="1"/>
  <c r="L153" s="1"/>
  <c r="I154"/>
  <c r="K154" s="1"/>
  <c r="L154" s="1"/>
  <c r="I155"/>
  <c r="K155" s="1"/>
  <c r="L155" s="1"/>
  <c r="I157"/>
  <c r="K157" s="1"/>
  <c r="L157" s="1"/>
  <c r="I26"/>
  <c r="K26" s="1"/>
  <c r="L26" s="1"/>
  <c r="I25"/>
  <c r="K25" s="1"/>
  <c r="L25" s="1"/>
  <c r="I22"/>
  <c r="K22" s="1"/>
  <c r="L22" s="1"/>
  <c r="I20"/>
  <c r="K20" s="1"/>
  <c r="L20" s="1"/>
  <c r="I19"/>
  <c r="K19" s="1"/>
  <c r="L19" s="1"/>
  <c r="I18"/>
  <c r="K18" s="1"/>
  <c r="L18" s="1"/>
  <c r="I13"/>
  <c r="K13" s="1"/>
  <c r="L13" s="1"/>
  <c r="I10"/>
  <c r="K10" s="1"/>
  <c r="L10" s="1"/>
  <c r="I158"/>
  <c r="K158" s="1"/>
  <c r="L158" s="1"/>
  <c r="I160"/>
  <c r="K160" s="1"/>
  <c r="L160" s="1"/>
  <c r="I164"/>
  <c r="K164" s="1"/>
  <c r="L164" s="1"/>
  <c r="I165"/>
  <c r="K165" s="1"/>
  <c r="L165" s="1"/>
  <c r="I168"/>
  <c r="K168" s="1"/>
  <c r="L168" s="1"/>
  <c r="I170"/>
  <c r="K170" s="1"/>
  <c r="L170" s="1"/>
  <c r="I145"/>
  <c r="K145" s="1"/>
  <c r="L145" s="1"/>
  <c r="I146"/>
  <c r="K146" s="1"/>
  <c r="L146" s="1"/>
  <c r="I144"/>
  <c r="K144" s="1"/>
  <c r="L144" s="1"/>
  <c r="I143"/>
  <c r="K143" s="1"/>
  <c r="L143" s="1"/>
  <c r="I142"/>
  <c r="K142" s="1"/>
  <c r="L142" s="1"/>
  <c r="I148"/>
  <c r="K148" s="1"/>
  <c r="L148" s="1"/>
  <c r="I149"/>
  <c r="K149" s="1"/>
  <c r="L149" s="1"/>
  <c r="I140"/>
  <c r="K140" s="1"/>
  <c r="L140" s="1"/>
  <c r="I139"/>
  <c r="K139" s="1"/>
  <c r="L139" s="1"/>
  <c r="I136"/>
  <c r="K136" s="1"/>
  <c r="L136" s="1"/>
  <c r="I134"/>
  <c r="K134" s="1"/>
  <c r="L134" s="1"/>
  <c r="I133"/>
  <c r="K133" s="1"/>
  <c r="L133" s="1"/>
  <c r="I131"/>
  <c r="K131" s="1"/>
  <c r="L131" s="1"/>
  <c r="I130"/>
  <c r="K130" s="1"/>
  <c r="L130" s="1"/>
  <c r="I129"/>
  <c r="K129" s="1"/>
  <c r="L129" s="1"/>
  <c r="I128"/>
  <c r="K128" s="1"/>
  <c r="L128" s="1"/>
  <c r="I127"/>
  <c r="K127" s="1"/>
  <c r="L127" s="1"/>
  <c r="I126"/>
  <c r="K126" s="1"/>
  <c r="L126" s="1"/>
  <c r="I124"/>
  <c r="K124" s="1"/>
  <c r="L124" s="1"/>
  <c r="I121"/>
  <c r="K121" s="1"/>
  <c r="L121" s="1"/>
  <c r="I120"/>
  <c r="K120" s="1"/>
  <c r="L120" s="1"/>
  <c r="I119"/>
  <c r="K119" s="1"/>
  <c r="L119" s="1"/>
  <c r="I118"/>
  <c r="K118" s="1"/>
  <c r="L118" s="1"/>
  <c r="I115"/>
  <c r="K115" s="1"/>
  <c r="L115" s="1"/>
  <c r="I113"/>
  <c r="K113" s="1"/>
  <c r="L113" s="1"/>
  <c r="I110"/>
  <c r="K110" s="1"/>
  <c r="L110" s="1"/>
  <c r="I108"/>
  <c r="K108" s="1"/>
  <c r="L108" s="1"/>
  <c r="I106"/>
  <c r="K106" s="1"/>
  <c r="L106" s="1"/>
  <c r="I105"/>
  <c r="K105" s="1"/>
  <c r="L105" s="1"/>
  <c r="I104"/>
  <c r="K104" s="1"/>
  <c r="L104" s="1"/>
  <c r="I103"/>
  <c r="K103" s="1"/>
  <c r="L103" s="1"/>
  <c r="I102"/>
  <c r="K102" s="1"/>
  <c r="L102" s="1"/>
  <c r="I101"/>
  <c r="K101" s="1"/>
  <c r="L101" s="1"/>
  <c r="I98"/>
  <c r="K98" s="1"/>
  <c r="L98" s="1"/>
  <c r="I96"/>
  <c r="K96" s="1"/>
  <c r="L96" s="1"/>
  <c r="I95"/>
  <c r="K95" s="1"/>
  <c r="L95" s="1"/>
  <c r="K94"/>
  <c r="I93"/>
  <c r="K93" s="1"/>
  <c r="L93" s="1"/>
  <c r="I150"/>
  <c r="K150" s="1"/>
  <c r="L150" s="1"/>
  <c r="I156"/>
  <c r="K156" s="1"/>
  <c r="L156" s="1"/>
  <c r="I92"/>
  <c r="K92" s="1"/>
  <c r="L92" s="1"/>
  <c r="I91"/>
  <c r="K91" s="1"/>
  <c r="L91" s="1"/>
  <c r="I90"/>
  <c r="K90" s="1"/>
  <c r="L90" s="1"/>
  <c r="I88"/>
  <c r="K88" s="1"/>
  <c r="L88" s="1"/>
  <c r="I87"/>
  <c r="K87" s="1"/>
  <c r="L87" s="1"/>
  <c r="I86"/>
  <c r="K86" s="1"/>
  <c r="L86" s="1"/>
  <c r="I85"/>
  <c r="K85" s="1"/>
  <c r="L85" s="1"/>
  <c r="I84"/>
  <c r="K84" s="1"/>
  <c r="L84" s="1"/>
  <c r="I83"/>
  <c r="K83" s="1"/>
  <c r="L83" s="1"/>
  <c r="I82"/>
  <c r="K82" s="1"/>
  <c r="L82" s="1"/>
  <c r="I81"/>
  <c r="K81" s="1"/>
  <c r="L81" s="1"/>
  <c r="I80"/>
  <c r="K80" s="1"/>
  <c r="L80" s="1"/>
  <c r="I79"/>
  <c r="K79" s="1"/>
  <c r="L79" s="1"/>
  <c r="I78"/>
  <c r="K78" s="1"/>
  <c r="L78" s="1"/>
  <c r="I71"/>
  <c r="K71" s="1"/>
  <c r="L71" s="1"/>
  <c r="I70"/>
  <c r="K70" s="1"/>
  <c r="L70" s="1"/>
  <c r="I69"/>
  <c r="K69" s="1"/>
  <c r="L69" s="1"/>
  <c r="I159"/>
  <c r="K159" s="1"/>
  <c r="L159" s="1"/>
  <c r="I161"/>
  <c r="K161" s="1"/>
  <c r="L161" s="1"/>
  <c r="I162"/>
  <c r="K162" s="1"/>
  <c r="L162" s="1"/>
  <c r="I68"/>
  <c r="K68" s="1"/>
  <c r="L68" s="1"/>
  <c r="I67"/>
  <c r="K67" s="1"/>
  <c r="L67" s="1"/>
  <c r="I163"/>
  <c r="K163" s="1"/>
  <c r="L163" s="1"/>
  <c r="I166"/>
  <c r="K166" s="1"/>
  <c r="L166" s="1"/>
  <c r="I66"/>
  <c r="K66" s="1"/>
  <c r="L66" s="1"/>
  <c r="I65"/>
  <c r="K65" s="1"/>
  <c r="L65" s="1"/>
  <c r="I64"/>
  <c r="K64" s="1"/>
  <c r="L64" s="1"/>
  <c r="I63"/>
  <c r="K63" s="1"/>
  <c r="L63" s="1"/>
  <c r="I62"/>
  <c r="K62" s="1"/>
  <c r="L62" s="1"/>
  <c r="I61"/>
  <c r="K61" s="1"/>
  <c r="L61" s="1"/>
  <c r="I60"/>
  <c r="K60" s="1"/>
  <c r="L60" s="1"/>
  <c r="I59"/>
  <c r="K59" s="1"/>
  <c r="L59" s="1"/>
  <c r="I54"/>
  <c r="K54" s="1"/>
  <c r="L54" s="1"/>
  <c r="I39"/>
  <c r="K39" s="1"/>
  <c r="L39" s="1"/>
  <c r="I36"/>
  <c r="K36" s="1"/>
  <c r="L36" s="1"/>
  <c r="I35"/>
  <c r="K35" s="1"/>
  <c r="L35" s="1"/>
  <c r="I34"/>
  <c r="K34" s="1"/>
  <c r="L34" s="1"/>
  <c r="I31"/>
  <c r="K31" s="1"/>
  <c r="L31" s="1"/>
  <c r="I29"/>
  <c r="K29" s="1"/>
  <c r="L29" s="1"/>
  <c r="I27"/>
  <c r="K27" s="1"/>
  <c r="L27" s="1"/>
  <c r="I24"/>
  <c r="K24" s="1"/>
  <c r="L24" s="1"/>
  <c r="I23"/>
  <c r="K23" s="1"/>
  <c r="L23" s="1"/>
  <c r="I21"/>
  <c r="K21" s="1"/>
  <c r="L21" s="1"/>
  <c r="I17"/>
  <c r="K17" s="1"/>
  <c r="L17" s="1"/>
  <c r="I16"/>
  <c r="K16" s="1"/>
  <c r="L16" s="1"/>
  <c r="I15"/>
  <c r="K15" s="1"/>
  <c r="L15" s="1"/>
  <c r="I14"/>
  <c r="K14" s="1"/>
  <c r="L14" s="1"/>
  <c r="I12"/>
  <c r="K12" s="1"/>
  <c r="I11"/>
  <c r="K11" s="1"/>
  <c r="L11" s="1"/>
  <c r="I8"/>
  <c r="K8" s="1"/>
  <c r="L8" s="1"/>
  <c r="I7"/>
  <c r="K7" s="1"/>
  <c r="L7" s="1"/>
  <c r="I6"/>
  <c r="K6" s="1"/>
  <c r="L6" s="1"/>
  <c r="I167"/>
  <c r="K167" s="1"/>
  <c r="L167" s="1"/>
  <c r="I169"/>
  <c r="K169" s="1"/>
  <c r="L169" s="1"/>
  <c r="I171"/>
  <c r="K171" s="1"/>
  <c r="L171" s="1"/>
  <c r="I172"/>
  <c r="K172" s="1"/>
  <c r="L172" s="1"/>
  <c r="I173"/>
  <c r="K173" s="1"/>
  <c r="L173" s="1"/>
  <c r="I174"/>
  <c r="K174" s="1"/>
  <c r="L174" s="1"/>
  <c r="I5"/>
  <c r="K5" s="1"/>
  <c r="L5" s="1"/>
  <c r="K4"/>
  <c r="I9"/>
  <c r="K9" s="1"/>
  <c r="L9" s="1"/>
  <c r="I3"/>
  <c r="L94" l="1"/>
  <c r="Q94"/>
  <c r="Q179" s="1"/>
  <c r="L4"/>
  <c r="L12"/>
  <c r="I179"/>
  <c r="K3"/>
  <c r="L3" s="1"/>
  <c r="N423" i="2"/>
  <c r="M423"/>
  <c r="J423"/>
  <c r="I423"/>
  <c r="H423"/>
  <c r="G423"/>
  <c r="F423"/>
  <c r="N179" i="6" l="1"/>
  <c r="L179"/>
  <c r="K179"/>
</calcChain>
</file>

<file path=xl/sharedStrings.xml><?xml version="1.0" encoding="utf-8"?>
<sst xmlns="http://schemas.openxmlformats.org/spreadsheetml/2006/main" count="2715" uniqueCount="1253">
  <si>
    <t>000</t>
  </si>
  <si>
    <t>UIDAI-Registrar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</si>
  <si>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</si>
  <si>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</si>
  <si>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</si>
  <si>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</si>
  <si>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</si>
  <si>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</si>
  <si>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</si>
  <si>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</si>
  <si>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0006</t>
  </si>
  <si>
    <t>RO Lucknow</t>
  </si>
  <si>
    <t>0007</t>
  </si>
  <si>
    <t>RO Guwahati</t>
  </si>
  <si>
    <t>0008</t>
  </si>
  <si>
    <t>RO Ranchi</t>
  </si>
  <si>
    <t>0009</t>
  </si>
  <si>
    <t>Tech Centre</t>
  </si>
  <si>
    <t>0010</t>
  </si>
  <si>
    <t>RO Mumbai</t>
  </si>
  <si>
    <t>0011</t>
  </si>
  <si>
    <t>UIDAI Camp Office Patna</t>
  </si>
  <si>
    <t>001</t>
  </si>
  <si>
    <t>UID ASK</t>
  </si>
  <si>
    <t>0012</t>
  </si>
  <si>
    <t>UID02</t>
  </si>
  <si>
    <t>0013</t>
  </si>
  <si>
    <t>UID01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</si>
  <si>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</si>
  <si>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</si>
  <si>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</si>
  <si>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</si>
  <si>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</si>
  <si>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</si>
  <si>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</si>
  <si>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103</t>
  </si>
  <si>
    <t>FCS Govt of Punjab</t>
  </si>
  <si>
    <t>0972</t>
  </si>
  <si>
    <t>2309</t>
  </si>
  <si>
    <t>Punjab State e- Governance Society</t>
  </si>
  <si>
    <t>105</t>
  </si>
  <si>
    <t>Govt. of Uttarkhand</t>
  </si>
  <si>
    <t>0105</t>
  </si>
  <si>
    <t>Department of Information Technology</t>
  </si>
  <si>
    <t>106</t>
  </si>
  <si>
    <t>FCR Govt of Haryana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</si>
  <si>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</si>
  <si>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</si>
  <si>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</si>
  <si>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</si>
  <si>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</si>
  <si>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</si>
  <si>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</si>
  <si>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</si>
  <si>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</si>
  <si>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</si>
  <si>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</si>
  <si>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</si>
  <si>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</si>
  <si>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</si>
  <si>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</si>
  <si>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</si>
  <si>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</si>
  <si>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</si>
  <si>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</si>
  <si>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</si>
  <si>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</si>
  <si>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</si>
  <si>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</si>
  <si>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</si>
  <si>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</si>
  <si>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</si>
  <si>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</si>
  <si>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</si>
  <si>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</si>
  <si>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</si>
  <si>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</si>
  <si>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</si>
  <si>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</si>
  <si>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</si>
  <si>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</si>
  <si>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</si>
  <si>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</si>
  <si>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</si>
  <si>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</si>
  <si>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</si>
  <si>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</si>
  <si>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</si>
  <si>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</si>
  <si>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</si>
  <si>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0516</t>
  </si>
  <si>
    <t>RajComp Info  Services Limited RISL</t>
  </si>
  <si>
    <t>2091</t>
  </si>
  <si>
    <t>Rajcomp Info Services Ltd</t>
  </si>
  <si>
    <t>2898</t>
  </si>
  <si>
    <t>RISL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</si>
  <si>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</si>
  <si>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</si>
  <si>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</si>
  <si>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</si>
  <si>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</si>
  <si>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</si>
  <si>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</si>
  <si>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2180</t>
  </si>
  <si>
    <t>2181</t>
  </si>
  <si>
    <t>2182</t>
  </si>
  <si>
    <t>2183</t>
  </si>
  <si>
    <t>2184</t>
  </si>
  <si>
    <t>2185</t>
  </si>
  <si>
    <t>2186</t>
  </si>
  <si>
    <t>118</t>
  </si>
  <si>
    <t>2773</t>
  </si>
  <si>
    <t>Deputy commissioner Tinsukia</t>
  </si>
  <si>
    <t>2774</t>
  </si>
  <si>
    <t>Deputy commissioner Dibrugarh</t>
  </si>
  <si>
    <t>2775</t>
  </si>
  <si>
    <t>Deputy commissioner Sivasagar</t>
  </si>
  <si>
    <t>2776</t>
  </si>
  <si>
    <t>Deputy Commissioner Charaideo</t>
  </si>
  <si>
    <t>2777</t>
  </si>
  <si>
    <t>2778</t>
  </si>
  <si>
    <t>Deputy commissioner Jorhat</t>
  </si>
  <si>
    <t>2779</t>
  </si>
  <si>
    <t>Deputy Commissioner Majuli</t>
  </si>
  <si>
    <t>2780</t>
  </si>
  <si>
    <t>2781</t>
  </si>
  <si>
    <t>2782</t>
  </si>
  <si>
    <t>Deputy Commissioner Morigaon</t>
  </si>
  <si>
    <t>2783</t>
  </si>
  <si>
    <t>2784</t>
  </si>
  <si>
    <t>2785</t>
  </si>
  <si>
    <t>Deputy Commissioner Nalbari</t>
  </si>
  <si>
    <t>2786</t>
  </si>
  <si>
    <t>2787</t>
  </si>
  <si>
    <t>Deputy Commissioner Chirang</t>
  </si>
  <si>
    <t>2788</t>
  </si>
  <si>
    <t>Deputy Commissioner Baksa</t>
  </si>
  <si>
    <t>2789</t>
  </si>
  <si>
    <t>Deputy commissioner Kokrajhar</t>
  </si>
  <si>
    <t>2790</t>
  </si>
  <si>
    <t>2791</t>
  </si>
  <si>
    <t>Deputy Commissioner Dhubri</t>
  </si>
  <si>
    <t>2792</t>
  </si>
  <si>
    <t>Deputy Commissioner South Salmara Mankachar</t>
  </si>
  <si>
    <t>2793</t>
  </si>
  <si>
    <t>Deputy commissioner Goalpara</t>
  </si>
  <si>
    <t>2794</t>
  </si>
  <si>
    <t>Deputy Commissioner Darrang</t>
  </si>
  <si>
    <t>2795</t>
  </si>
  <si>
    <t>2796</t>
  </si>
  <si>
    <t>2797</t>
  </si>
  <si>
    <t>Deputy Commissioner Biswanath</t>
  </si>
  <si>
    <t>2798</t>
  </si>
  <si>
    <t>2799</t>
  </si>
  <si>
    <t>DEPUTY COMMISSIONER DHEMAJI</t>
  </si>
  <si>
    <t>2800</t>
  </si>
  <si>
    <t>Office of the Deputy Commissioner Cachar</t>
  </si>
  <si>
    <t>2801</t>
  </si>
  <si>
    <t>Deputy Commissioner Karimganj</t>
  </si>
  <si>
    <t>2802</t>
  </si>
  <si>
    <t>Deputy Commissioner Hailakandi</t>
  </si>
  <si>
    <t>2803</t>
  </si>
  <si>
    <t>Deputy Commissioner Dima Hasao</t>
  </si>
  <si>
    <t>2804</t>
  </si>
  <si>
    <t>2805</t>
  </si>
  <si>
    <t>Deputy Commissioner West Karbi Anglong</t>
  </si>
  <si>
    <t>124</t>
  </si>
  <si>
    <t>Govt of Gujarat</t>
  </si>
  <si>
    <t>0124</t>
  </si>
  <si>
    <t xml:space="preserve">Gujarat Social Infrastructure Development Society 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</si>
  <si>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</si>
  <si>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</si>
  <si>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</si>
  <si>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</si>
  <si>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</si>
  <si>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</si>
  <si>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</si>
  <si>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</si>
  <si>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</si>
  <si>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</si>
  <si>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2006</t>
  </si>
  <si>
    <t>Mahaonline Limited</t>
  </si>
  <si>
    <t>2821</t>
  </si>
  <si>
    <t>Maharashtra Information Technology Corporation Limited</t>
  </si>
  <si>
    <t>129</t>
  </si>
  <si>
    <t xml:space="preserve">Govt of Karnataka </t>
  </si>
  <si>
    <t>0129</t>
  </si>
  <si>
    <t>2086</t>
  </si>
  <si>
    <t>EDCS GOK</t>
  </si>
  <si>
    <t>130</t>
  </si>
  <si>
    <t>Govt of Goa</t>
  </si>
  <si>
    <t>0130</t>
  </si>
  <si>
    <t>2076</t>
  </si>
  <si>
    <t>M/s. Goa Electronics Ltd</t>
  </si>
  <si>
    <t>132</t>
  </si>
  <si>
    <t>Govt of Kerala</t>
  </si>
  <si>
    <t>2003</t>
  </si>
  <si>
    <t>Akshaya</t>
  </si>
  <si>
    <t>134</t>
  </si>
  <si>
    <t>UT of Puducherry</t>
  </si>
  <si>
    <t>0134</t>
  </si>
  <si>
    <t>Planning and Research Department</t>
  </si>
  <si>
    <t>135</t>
  </si>
  <si>
    <t>Civil Supplies - A&amp;N Islands</t>
  </si>
  <si>
    <t>2820</t>
  </si>
  <si>
    <t>138</t>
  </si>
  <si>
    <t>Govt of UT of Chandigarh</t>
  </si>
  <si>
    <t>0138</t>
  </si>
  <si>
    <t>143</t>
  </si>
  <si>
    <t xml:space="preserve">Odisha Computer Application Center </t>
  </si>
  <si>
    <t>0143</t>
  </si>
  <si>
    <t>Odisha Computer Appliation Centre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</si>
  <si>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</si>
  <si>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</si>
  <si>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</si>
  <si>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</si>
  <si>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</si>
  <si>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</si>
  <si>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</si>
  <si>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</si>
  <si>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</si>
  <si>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</si>
  <si>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</si>
  <si>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</si>
  <si>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</si>
  <si>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</si>
  <si>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</si>
  <si>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</si>
  <si>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</si>
  <si>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</si>
  <si>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</si>
  <si>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</si>
  <si>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</si>
  <si>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</si>
  <si>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150</t>
  </si>
  <si>
    <t>DC LOWER SUBANSIRI</t>
  </si>
  <si>
    <t>2560</t>
  </si>
  <si>
    <t>ADC ZIRO SADAR</t>
  </si>
  <si>
    <t>151</t>
  </si>
  <si>
    <t>D.C. KURUNG KUMEY</t>
  </si>
  <si>
    <t>2507</t>
  </si>
  <si>
    <t>152</t>
  </si>
  <si>
    <t>DEPUTY COMMISSIONER KRA DAADI</t>
  </si>
  <si>
    <t>2497</t>
  </si>
  <si>
    <t>Office of the CO Palin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</si>
  <si>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</si>
  <si>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</si>
  <si>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</si>
  <si>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</si>
  <si>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</si>
  <si>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</si>
  <si>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</si>
  <si>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</si>
  <si>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155</t>
  </si>
  <si>
    <t>DC Siang</t>
  </si>
  <si>
    <t>2492</t>
  </si>
  <si>
    <t>CO PANGIN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</si>
  <si>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</si>
  <si>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</si>
  <si>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</si>
  <si>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</si>
  <si>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</si>
  <si>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</si>
  <si>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</si>
  <si>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</si>
  <si>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</si>
  <si>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</si>
  <si>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</si>
  <si>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159</t>
  </si>
  <si>
    <t>DC Lower Dibang</t>
  </si>
  <si>
    <t>2272</t>
  </si>
  <si>
    <t>160</t>
  </si>
  <si>
    <t>DC LOHIT</t>
  </si>
  <si>
    <t>2352</t>
  </si>
  <si>
    <t>DDSE Lohit</t>
  </si>
  <si>
    <t>2354</t>
  </si>
  <si>
    <t>CDPO Tezu ICDS</t>
  </si>
  <si>
    <t>2356</t>
  </si>
  <si>
    <t>161</t>
  </si>
  <si>
    <t>2347</t>
  </si>
  <si>
    <t>DFCSO Anjaw</t>
  </si>
  <si>
    <t>162</t>
  </si>
  <si>
    <t>DC NAMSAI</t>
  </si>
  <si>
    <t>2335</t>
  </si>
  <si>
    <t>EAC LEKANG</t>
  </si>
  <si>
    <t>2339</t>
  </si>
  <si>
    <t>DSO STAT NAMSAI</t>
  </si>
  <si>
    <t>163</t>
  </si>
  <si>
    <t>DEPUTY COMMISSIONER CHANGLANG</t>
  </si>
  <si>
    <t>2417</t>
  </si>
  <si>
    <t>2430</t>
  </si>
  <si>
    <t>ADDITIONAL DEPUTY COMMISSIONER  BORDUMSA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</si>
  <si>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</si>
  <si>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</si>
  <si>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</si>
  <si>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</si>
  <si>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</si>
  <si>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</si>
  <si>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</si>
  <si>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166</t>
  </si>
  <si>
    <t>DC South East</t>
  </si>
  <si>
    <t>0166</t>
  </si>
  <si>
    <t>D C South East</t>
  </si>
  <si>
    <t>167</t>
  </si>
  <si>
    <t>DY. COMMISSIONER SHAHDARA</t>
  </si>
  <si>
    <t>0167</t>
  </si>
  <si>
    <t>DC SHAHDARA</t>
  </si>
  <si>
    <t>169</t>
  </si>
  <si>
    <t>Rural Development Department Bihar-1</t>
  </si>
  <si>
    <t>0169</t>
  </si>
  <si>
    <t>171</t>
  </si>
  <si>
    <t>0171</t>
  </si>
  <si>
    <t>172</t>
  </si>
  <si>
    <t xml:space="preserve">RURAL DEVELOPMENT AND PANCHAYAT RAJ Government of Karnataka </t>
  </si>
  <si>
    <t>0172</t>
  </si>
  <si>
    <t>RURAL DEVELOPMENT AND PANCHAYAT RAJ GOVT KARNATAKA</t>
  </si>
  <si>
    <t>175</t>
  </si>
  <si>
    <t>1393</t>
  </si>
  <si>
    <t>2903</t>
  </si>
  <si>
    <t>208</t>
  </si>
  <si>
    <t>Tamil Nadu eGovernance Agency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</si>
  <si>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</si>
  <si>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</si>
  <si>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</si>
  <si>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</si>
  <si>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</si>
  <si>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</si>
  <si>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2214</t>
  </si>
  <si>
    <t>DC Kohima</t>
  </si>
  <si>
    <t>2215</t>
  </si>
  <si>
    <t>ADC Chiephobozou</t>
  </si>
  <si>
    <t>2217</t>
  </si>
  <si>
    <t>SDO Dhansiripar</t>
  </si>
  <si>
    <t>2218</t>
  </si>
  <si>
    <t>ADC Medziphema</t>
  </si>
  <si>
    <t>2219</t>
  </si>
  <si>
    <t>DC Mokokchung</t>
  </si>
  <si>
    <t>2224</t>
  </si>
  <si>
    <t>DC Tuensang</t>
  </si>
  <si>
    <t>2226</t>
  </si>
  <si>
    <t>SDO Angjangyang</t>
  </si>
  <si>
    <t>2229</t>
  </si>
  <si>
    <t>DC Kiphire</t>
  </si>
  <si>
    <t>2232</t>
  </si>
  <si>
    <t>ADC Aboi</t>
  </si>
  <si>
    <t>2233</t>
  </si>
  <si>
    <t>SDO Wakching</t>
  </si>
  <si>
    <t>2234</t>
  </si>
  <si>
    <t>SDO C Chen</t>
  </si>
  <si>
    <t>2235</t>
  </si>
  <si>
    <t>DC Zunheboto</t>
  </si>
  <si>
    <t>2240</t>
  </si>
  <si>
    <t>DC Wokha</t>
  </si>
  <si>
    <t>2242</t>
  </si>
  <si>
    <t>ADC Tseminyu</t>
  </si>
  <si>
    <t>2244</t>
  </si>
  <si>
    <t>DC Dimapur</t>
  </si>
  <si>
    <t>2245</t>
  </si>
  <si>
    <t>ADC Niuland</t>
  </si>
  <si>
    <t>2246</t>
  </si>
  <si>
    <t>SDO Kuhuboto</t>
  </si>
  <si>
    <t>2249</t>
  </si>
  <si>
    <t>DC  Phek</t>
  </si>
  <si>
    <t>2250</t>
  </si>
  <si>
    <t>ADC Chozuba</t>
  </si>
  <si>
    <t>2258</t>
  </si>
  <si>
    <t>DC Mon</t>
  </si>
  <si>
    <t>2259</t>
  </si>
  <si>
    <t>ADC Tobu</t>
  </si>
  <si>
    <t>2266</t>
  </si>
  <si>
    <t>DC Peren</t>
  </si>
  <si>
    <t>2267</t>
  </si>
  <si>
    <t>SDO C Jalukie</t>
  </si>
  <si>
    <t>2268</t>
  </si>
  <si>
    <t>ADC Bhandari</t>
  </si>
  <si>
    <t>213</t>
  </si>
  <si>
    <t>Special Secretary Home</t>
  </si>
  <si>
    <t>0213</t>
  </si>
  <si>
    <t>2009</t>
  </si>
  <si>
    <t>Manipur Electronics Dev Corp</t>
  </si>
  <si>
    <t>214</t>
  </si>
  <si>
    <t>Govt. of Mizoram</t>
  </si>
  <si>
    <t>2206</t>
  </si>
  <si>
    <t>2207</t>
  </si>
  <si>
    <t>DC Lunglei</t>
  </si>
  <si>
    <t>2208</t>
  </si>
  <si>
    <t>DC Siaha</t>
  </si>
  <si>
    <t>2209</t>
  </si>
  <si>
    <t>D.C. Champhai</t>
  </si>
  <si>
    <t>2210</t>
  </si>
  <si>
    <t>2211</t>
  </si>
  <si>
    <t>DC Serchhip</t>
  </si>
  <si>
    <t>2212</t>
  </si>
  <si>
    <t>2213</t>
  </si>
  <si>
    <t>DC Mamit</t>
  </si>
  <si>
    <t>2932</t>
  </si>
  <si>
    <t>DC Khawzaw</t>
  </si>
  <si>
    <t>2933</t>
  </si>
  <si>
    <t>DC Hnahthial</t>
  </si>
  <si>
    <t>217</t>
  </si>
  <si>
    <t>DIT Lakshadweep</t>
  </si>
  <si>
    <t>0217</t>
  </si>
  <si>
    <t>218</t>
  </si>
  <si>
    <t>General Administration Department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</si>
  <si>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</si>
  <si>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</si>
  <si>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</si>
  <si>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</si>
  <si>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</si>
  <si>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</si>
  <si>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</si>
  <si>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</si>
  <si>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</si>
  <si>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</si>
  <si>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</si>
  <si>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221</t>
  </si>
  <si>
    <t>CSC e-Gov.</t>
  </si>
  <si>
    <t>0221</t>
  </si>
  <si>
    <t>222</t>
  </si>
  <si>
    <t>UTIITSL</t>
  </si>
  <si>
    <t>0222</t>
  </si>
  <si>
    <t>513</t>
  </si>
  <si>
    <t>Department of Panchayat Govt. of Gujarat</t>
  </si>
  <si>
    <t>0513</t>
  </si>
  <si>
    <t>EGRAM VISHWAGRAM SOCIETY</t>
  </si>
  <si>
    <t>514</t>
  </si>
  <si>
    <t>0514</t>
  </si>
  <si>
    <t>516</t>
  </si>
  <si>
    <t>2936</t>
  </si>
  <si>
    <t>Sarba Siksha Abhiyan Assam</t>
  </si>
  <si>
    <t>604</t>
  </si>
  <si>
    <t>Corporation Bank</t>
  </si>
  <si>
    <t>0604</t>
  </si>
  <si>
    <t>CORPORATION BANK</t>
  </si>
  <si>
    <t>619</t>
  </si>
  <si>
    <t>Bank of Baroda_3</t>
  </si>
  <si>
    <t>0619</t>
  </si>
  <si>
    <t>620</t>
  </si>
  <si>
    <t>UCO BANK</t>
  </si>
  <si>
    <t>0620</t>
  </si>
  <si>
    <t>2770</t>
  </si>
  <si>
    <t>Paschim Banga Gramin Bank</t>
  </si>
  <si>
    <t>623</t>
  </si>
  <si>
    <t>Andhra Bank</t>
  </si>
  <si>
    <t>0623</t>
  </si>
  <si>
    <t>2739</t>
  </si>
  <si>
    <t xml:space="preserve">Chaitanya Godavari Grameen Bank </t>
  </si>
  <si>
    <t>628</t>
  </si>
  <si>
    <t>KotakMahindra Bank</t>
  </si>
  <si>
    <t>0628</t>
  </si>
  <si>
    <t>Kotak Mahindra Bank</t>
  </si>
  <si>
    <t>629</t>
  </si>
  <si>
    <t>Lakshmi Vilas Bank</t>
  </si>
  <si>
    <t>0629</t>
  </si>
  <si>
    <t>630</t>
  </si>
  <si>
    <t>Bandhan Bank Ltd</t>
  </si>
  <si>
    <t>0630</t>
  </si>
  <si>
    <t>632</t>
  </si>
  <si>
    <t xml:space="preserve">City Union Bank Limited        </t>
  </si>
  <si>
    <t>0632</t>
  </si>
  <si>
    <t xml:space="preserve">CityUnion Bank Limited  </t>
  </si>
  <si>
    <t>633</t>
  </si>
  <si>
    <t>DCB Bank</t>
  </si>
  <si>
    <t>0633</t>
  </si>
  <si>
    <t>DCB Bank Ltd</t>
  </si>
  <si>
    <t>634</t>
  </si>
  <si>
    <t>Federal Bank</t>
  </si>
  <si>
    <t>0634</t>
  </si>
  <si>
    <t>635</t>
  </si>
  <si>
    <t>HDFC Bank Limited</t>
  </si>
  <si>
    <t>0635</t>
  </si>
  <si>
    <t>636</t>
  </si>
  <si>
    <t>ICICI Bank Limited</t>
  </si>
  <si>
    <t>0636</t>
  </si>
  <si>
    <t>ICICI Bank Ltd</t>
  </si>
  <si>
    <t>637</t>
  </si>
  <si>
    <t>IDFC BANK LIMITED</t>
  </si>
  <si>
    <t>0637</t>
  </si>
  <si>
    <t>638</t>
  </si>
  <si>
    <t>IndusInd Bank</t>
  </si>
  <si>
    <t>0638</t>
  </si>
  <si>
    <t>IndusInd Bank Limited</t>
  </si>
  <si>
    <t>639</t>
  </si>
  <si>
    <t>Karnataka Bank</t>
  </si>
  <si>
    <t>0639</t>
  </si>
  <si>
    <t>640</t>
  </si>
  <si>
    <t xml:space="preserve">Karur Vysya Bank </t>
  </si>
  <si>
    <t>0640</t>
  </si>
  <si>
    <t xml:space="preserve">KarurVysya Bank  </t>
  </si>
  <si>
    <t>641</t>
  </si>
  <si>
    <t>The Nainital Bank Ltd</t>
  </si>
  <si>
    <t>0641</t>
  </si>
  <si>
    <t>The Nainital Bank Limited</t>
  </si>
  <si>
    <t>642</t>
  </si>
  <si>
    <t>RBL Bank Limited</t>
  </si>
  <si>
    <t>0642</t>
  </si>
  <si>
    <t>643</t>
  </si>
  <si>
    <t>South Indian Bank</t>
  </si>
  <si>
    <t>0643</t>
  </si>
  <si>
    <t>644</t>
  </si>
  <si>
    <t>Tamil Nadu Mercantile Bank</t>
  </si>
  <si>
    <t>0644</t>
  </si>
  <si>
    <t>645</t>
  </si>
  <si>
    <t>Dhanlaxmi Bank</t>
  </si>
  <si>
    <t>0645</t>
  </si>
  <si>
    <t>646</t>
  </si>
  <si>
    <t>YES Bank Limited</t>
  </si>
  <si>
    <t>0646</t>
  </si>
  <si>
    <t>647</t>
  </si>
  <si>
    <t>Axis Bank Ltd</t>
  </si>
  <si>
    <t>0647</t>
  </si>
  <si>
    <t>648</t>
  </si>
  <si>
    <t>Bank of Baroda_New_648</t>
  </si>
  <si>
    <t>0648</t>
  </si>
  <si>
    <t>Bank of Baroda</t>
  </si>
  <si>
    <t>2765</t>
  </si>
  <si>
    <t>BARODA GUJARAT GRAMIN BANK</t>
  </si>
  <si>
    <t>649</t>
  </si>
  <si>
    <t>Bank of India_New_649</t>
  </si>
  <si>
    <t>0649</t>
  </si>
  <si>
    <t>Bank of India</t>
  </si>
  <si>
    <t>2758</t>
  </si>
  <si>
    <t>Madhya Pradesh Gramin Bank</t>
  </si>
  <si>
    <t>2759</t>
  </si>
  <si>
    <t>Aryavrat Bank</t>
  </si>
  <si>
    <t>2761</t>
  </si>
  <si>
    <t>Vidharbha Konkan Gramin Bank</t>
  </si>
  <si>
    <t>650</t>
  </si>
  <si>
    <t>Central Bank of India_New_650</t>
  </si>
  <si>
    <t>0650</t>
  </si>
  <si>
    <t>CENTRAL BANK OF INDIA</t>
  </si>
  <si>
    <t>2767</t>
  </si>
  <si>
    <t>Uttarbanga Kshetriya Gramin Bank</t>
  </si>
  <si>
    <t>2769</t>
  </si>
  <si>
    <t>Uttar Bihar Gramin Bank</t>
  </si>
  <si>
    <t>651</t>
  </si>
  <si>
    <t>Indian Bank_New_651</t>
  </si>
  <si>
    <t>0651</t>
  </si>
  <si>
    <t>Indian Bank</t>
  </si>
  <si>
    <t>653</t>
  </si>
  <si>
    <t>Punjab National Bank_NEW_653</t>
  </si>
  <si>
    <t>0653</t>
  </si>
  <si>
    <t>Punjab National Bank</t>
  </si>
  <si>
    <t>654</t>
  </si>
  <si>
    <t>STATE BANK OF INDIA_New_654</t>
  </si>
  <si>
    <t>0698</t>
  </si>
  <si>
    <t>JHARKHAND RAJYA GRAMIN BANK</t>
  </si>
  <si>
    <t>2740</t>
  </si>
  <si>
    <t>Andhra Pradesh Grameena Vikas Bank</t>
  </si>
  <si>
    <t>2741</t>
  </si>
  <si>
    <t>ARUNACHAL PRADESH RURAL BANK</t>
  </si>
  <si>
    <t>2742</t>
  </si>
  <si>
    <t>CHHATTISGARH RAJYA  GRAMIN BANK</t>
  </si>
  <si>
    <t>2746</t>
  </si>
  <si>
    <t>MADHYANCHAL GRAMIN BANK</t>
  </si>
  <si>
    <t>2751</t>
  </si>
  <si>
    <t>e-PURVANCHAL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</si>
  <si>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</si>
  <si>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</si>
  <si>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</si>
  <si>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</si>
  <si>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</si>
  <si>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</si>
  <si>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</si>
  <si>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</si>
  <si>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2756</t>
  </si>
  <si>
    <t>UTTARAKHAND GRAMIN BANK</t>
  </si>
  <si>
    <t>2823</t>
  </si>
  <si>
    <t>LHO AHMEDABAD</t>
  </si>
  <si>
    <t>2824</t>
  </si>
  <si>
    <t>LHO AMRAVATI</t>
  </si>
  <si>
    <t>2825</t>
  </si>
  <si>
    <t>LHO BANGALORE</t>
  </si>
  <si>
    <t>2826</t>
  </si>
  <si>
    <t>LHO BHOPAL</t>
  </si>
  <si>
    <t>2827</t>
  </si>
  <si>
    <t>LHO BHUBANESWAR</t>
  </si>
  <si>
    <t>2828</t>
  </si>
  <si>
    <t>LHO CHANDIGARH</t>
  </si>
  <si>
    <t>2829</t>
  </si>
  <si>
    <t>LHO CHENNAI</t>
  </si>
  <si>
    <t>2830</t>
  </si>
  <si>
    <t>LHO DELHI</t>
  </si>
  <si>
    <t>2831</t>
  </si>
  <si>
    <t>LHO GUWAHATI</t>
  </si>
  <si>
    <t>2832</t>
  </si>
  <si>
    <t>LHO HYDERABAD</t>
  </si>
  <si>
    <t>2833</t>
  </si>
  <si>
    <t>LHO JAIPUR</t>
  </si>
  <si>
    <t>2834</t>
  </si>
  <si>
    <t>LHO KOLKATA</t>
  </si>
  <si>
    <t>2835</t>
  </si>
  <si>
    <t>LHO LUCKNOW</t>
  </si>
  <si>
    <t>2836</t>
  </si>
  <si>
    <t>LHO MUMBAI</t>
  </si>
  <si>
    <t>2837</t>
  </si>
  <si>
    <t>LHO PATNA</t>
  </si>
  <si>
    <t>2838</t>
  </si>
  <si>
    <t>LHO THIRUVANANTHAPURAM</t>
  </si>
  <si>
    <t>655</t>
  </si>
  <si>
    <t>United Bank Of India_New_655</t>
  </si>
  <si>
    <t>0655</t>
  </si>
  <si>
    <t>United Bank Of India</t>
  </si>
  <si>
    <t>656</t>
  </si>
  <si>
    <t>Union Bank Of India_New_656</t>
  </si>
  <si>
    <t>0656</t>
  </si>
  <si>
    <t>Union Bank Of INDIA</t>
  </si>
  <si>
    <t>2897</t>
  </si>
  <si>
    <t>e-KASHI GOMTI SAMYUT GRAMIN BANK</t>
  </si>
  <si>
    <t>657</t>
  </si>
  <si>
    <t>Canara Bank_New_657</t>
  </si>
  <si>
    <t>0657</t>
  </si>
  <si>
    <t>CANARA BANK</t>
  </si>
  <si>
    <t>2737</t>
  </si>
  <si>
    <t>KERALA GRAMINA BANK</t>
  </si>
  <si>
    <t>2738</t>
  </si>
  <si>
    <t>Karnataka Gramin Bank</t>
  </si>
  <si>
    <t>658</t>
  </si>
  <si>
    <t>Canara Bank II</t>
  </si>
  <si>
    <t>0658</t>
  </si>
  <si>
    <t>2762</t>
  </si>
  <si>
    <t>ANDHRA PRAGATHI GRAMEENA BANK</t>
  </si>
  <si>
    <t>2763</t>
  </si>
  <si>
    <t>KARNATAKA VIKAS GRAMEENA BANK</t>
  </si>
  <si>
    <t>659</t>
  </si>
  <si>
    <t>INDIAN OVERSEAS BANK_NEW_659</t>
  </si>
  <si>
    <t>0659</t>
  </si>
  <si>
    <t>Indian Overseas Bank</t>
  </si>
  <si>
    <t>2771</t>
  </si>
  <si>
    <t>Odisha Gramya Bank</t>
  </si>
  <si>
    <t>660</t>
  </si>
  <si>
    <t>Punjab &amp; Sind Bank_New_660</t>
  </si>
  <si>
    <t>0660</t>
  </si>
  <si>
    <t>Punjab &amp; Sindh Bank</t>
  </si>
  <si>
    <t>662</t>
  </si>
  <si>
    <t>BANK OF MAHARASHTRA_NEW_662</t>
  </si>
  <si>
    <t>0662</t>
  </si>
  <si>
    <t>Bank of Maharashtra</t>
  </si>
  <si>
    <t>2766</t>
  </si>
  <si>
    <t>Maharashtra Gramin Bank</t>
  </si>
  <si>
    <t>664</t>
  </si>
  <si>
    <t>Bank of Baroda_2</t>
  </si>
  <si>
    <t>0664</t>
  </si>
  <si>
    <t>667</t>
  </si>
  <si>
    <t>IDBI Bank Ltd_New_667</t>
  </si>
  <si>
    <t>0667</t>
  </si>
  <si>
    <t>IDBI Bank Ltd</t>
  </si>
  <si>
    <t>670</t>
  </si>
  <si>
    <t>BARODA UTTAR PRADESH GRAMIN BANK</t>
  </si>
  <si>
    <t>0670</t>
  </si>
  <si>
    <t>Baroda UP Gramin Bank</t>
  </si>
  <si>
    <t>671</t>
  </si>
  <si>
    <t>Baroda Rajasthan Kshetriya Gramin Bank</t>
  </si>
  <si>
    <t>0671</t>
  </si>
  <si>
    <t>689</t>
  </si>
  <si>
    <t>Capital Small Finance Bank Ltd</t>
  </si>
  <si>
    <t>0689</t>
  </si>
  <si>
    <t>690</t>
  </si>
  <si>
    <t>Fincare Small Finance Bank Limited</t>
  </si>
  <si>
    <t>0690</t>
  </si>
  <si>
    <t>691</t>
  </si>
  <si>
    <t>Equitas Small Finance Bank</t>
  </si>
  <si>
    <t>0691</t>
  </si>
  <si>
    <t>Equitas Small Finance Bank Limited</t>
  </si>
  <si>
    <t>692</t>
  </si>
  <si>
    <t>ESAF SMALL FINANCE BANK LIMITED</t>
  </si>
  <si>
    <t>0692</t>
  </si>
  <si>
    <t>694</t>
  </si>
  <si>
    <t>NORTH EAST SMALL FINANCE BANK RGVN</t>
  </si>
  <si>
    <t>0694</t>
  </si>
  <si>
    <t>696</t>
  </si>
  <si>
    <t>Ujjivan Small Finance Bank</t>
  </si>
  <si>
    <t>0696</t>
  </si>
  <si>
    <t>702</t>
  </si>
  <si>
    <t xml:space="preserve">Bharat Sanchar Nigam Limited </t>
  </si>
  <si>
    <t>BSNL AP Circle</t>
  </si>
  <si>
    <t>2841</t>
  </si>
  <si>
    <t>BSNL Kerala Circle</t>
  </si>
  <si>
    <t>2842</t>
  </si>
  <si>
    <t>BSNL KARNATAKA CIRCLE</t>
  </si>
  <si>
    <t>2843</t>
  </si>
  <si>
    <t>BSNL TamilNadu Circle</t>
  </si>
  <si>
    <t>2854</t>
  </si>
  <si>
    <t xml:space="preserve">BSNL Madhya Pradesh  Circle </t>
  </si>
  <si>
    <t>2855</t>
  </si>
  <si>
    <t xml:space="preserve">BSNL Gujarat TelecomCircle </t>
  </si>
  <si>
    <t>2856</t>
  </si>
  <si>
    <t xml:space="preserve">BSNL Maharashtra </t>
  </si>
  <si>
    <t>2858</t>
  </si>
  <si>
    <t>BSNL Himachal Telecom Circle</t>
  </si>
  <si>
    <t>2859</t>
  </si>
  <si>
    <t>BSNL Rajasthan Circle</t>
  </si>
  <si>
    <t>2860</t>
  </si>
  <si>
    <t>BSNL Punjab Telecom Circle</t>
  </si>
  <si>
    <t>2862</t>
  </si>
  <si>
    <t>BSNL J&amp;K Circle</t>
  </si>
  <si>
    <t>2864</t>
  </si>
  <si>
    <t>BSNL Uttar Pradesh East Circle</t>
  </si>
  <si>
    <t>2866</t>
  </si>
  <si>
    <t>Uttarakhand Telecom Circle</t>
  </si>
  <si>
    <t>703</t>
  </si>
  <si>
    <t>Navodaya Vidyalaya Samiti</t>
  </si>
  <si>
    <t>0174</t>
  </si>
  <si>
    <t>NVS RO Jaipur</t>
  </si>
  <si>
    <t>0219</t>
  </si>
  <si>
    <t>NVS RO Lucknow</t>
  </si>
  <si>
    <t>1394</t>
  </si>
  <si>
    <t>NVS RO Bhopal</t>
  </si>
  <si>
    <t>704</t>
  </si>
  <si>
    <t>0704</t>
  </si>
  <si>
    <t xml:space="preserve">BSNL AP </t>
  </si>
  <si>
    <t>705</t>
  </si>
  <si>
    <t>BSNL Telangana Circle</t>
  </si>
  <si>
    <t>0705</t>
  </si>
  <si>
    <t>BSNL EA TS Circle</t>
  </si>
  <si>
    <t>710</t>
  </si>
  <si>
    <t>BSNL BIHAR CIRCLE</t>
  </si>
  <si>
    <t>0710</t>
  </si>
  <si>
    <t>711</t>
  </si>
  <si>
    <t>BSNL ODISHA CIRCLE</t>
  </si>
  <si>
    <t>0711</t>
  </si>
  <si>
    <t>BSNL Odisha Circle</t>
  </si>
  <si>
    <t>712</t>
  </si>
  <si>
    <t>BSNL JHARKHAND</t>
  </si>
  <si>
    <t>0712</t>
  </si>
  <si>
    <t>713</t>
  </si>
  <si>
    <t>BSNL Assam Circle</t>
  </si>
  <si>
    <t>0713</t>
  </si>
  <si>
    <t>BSNL ASSAM CIRCLE</t>
  </si>
  <si>
    <t>715</t>
  </si>
  <si>
    <t>BSNL NE-I</t>
  </si>
  <si>
    <t>0715</t>
  </si>
  <si>
    <t>716</t>
  </si>
  <si>
    <t xml:space="preserve">BSNL NE II </t>
  </si>
  <si>
    <t>0716</t>
  </si>
  <si>
    <t>BSNL NE -II</t>
  </si>
  <si>
    <t>717</t>
  </si>
  <si>
    <t>West Bengal Telephones</t>
  </si>
  <si>
    <t>0717</t>
  </si>
  <si>
    <t>West Bengal Circle BSNL</t>
  </si>
  <si>
    <t>718</t>
  </si>
  <si>
    <t>Kolkata Telephones BSNL</t>
  </si>
  <si>
    <t>0718</t>
  </si>
  <si>
    <t>719</t>
  </si>
  <si>
    <t>BSNL M P CIRCLE</t>
  </si>
  <si>
    <t>0719</t>
  </si>
  <si>
    <t>728</t>
  </si>
  <si>
    <t>Uttar Pradesh West</t>
  </si>
  <si>
    <t>0728</t>
  </si>
  <si>
    <t>804</t>
  </si>
  <si>
    <t>Indiapost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</si>
  <si>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</si>
  <si>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</si>
  <si>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</si>
  <si>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</si>
  <si>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</si>
  <si>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</si>
  <si>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</si>
  <si>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</si>
  <si>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</si>
  <si>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</si>
  <si>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</si>
  <si>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Department of Post J&amp;K Circle</t>
  </si>
  <si>
    <t>2719</t>
  </si>
  <si>
    <t>2720</t>
  </si>
  <si>
    <t>DEPARTMENT OF POSTS KERALA CIRCLE</t>
  </si>
  <si>
    <t>2721</t>
  </si>
  <si>
    <t>Chief Postmaster General M.P.Circle Bhopal</t>
  </si>
  <si>
    <t>2722</t>
  </si>
  <si>
    <t>2723</t>
  </si>
  <si>
    <t>2724</t>
  </si>
  <si>
    <t>The chief postmaster General Odisha Circle Bhubaneswar</t>
  </si>
  <si>
    <t>2725</t>
  </si>
  <si>
    <t>2726</t>
  </si>
  <si>
    <t>2727</t>
  </si>
  <si>
    <t>2728</t>
  </si>
  <si>
    <t>UP Circle  Department of Post</t>
  </si>
  <si>
    <t>2729</t>
  </si>
  <si>
    <t xml:space="preserve">Chief Postmaster General Uttarakhand Circle </t>
  </si>
  <si>
    <t>2730</t>
  </si>
  <si>
    <t>805</t>
  </si>
  <si>
    <t>Delhi-NW DC</t>
  </si>
  <si>
    <t>0805</t>
  </si>
  <si>
    <t>DC NORTH WEST</t>
  </si>
  <si>
    <t>806</t>
  </si>
  <si>
    <t>Delhi SW DC</t>
  </si>
  <si>
    <t>0806</t>
  </si>
  <si>
    <t>DCSW</t>
  </si>
  <si>
    <t>807</t>
  </si>
  <si>
    <t>Delhi - North DC</t>
  </si>
  <si>
    <t>0807</t>
  </si>
  <si>
    <t xml:space="preserve">DC NORTH DELHI </t>
  </si>
  <si>
    <t>808</t>
  </si>
  <si>
    <t>Delhi - Central DC</t>
  </si>
  <si>
    <t>0808</t>
  </si>
  <si>
    <t>Delhi Central DC</t>
  </si>
  <si>
    <t>810</t>
  </si>
  <si>
    <t>Delhi - ND DC</t>
  </si>
  <si>
    <t>0810</t>
  </si>
  <si>
    <t>DC NEW DELHI</t>
  </si>
  <si>
    <t>811</t>
  </si>
  <si>
    <t>Delhi- West DC</t>
  </si>
  <si>
    <t>0811</t>
  </si>
  <si>
    <t xml:space="preserve">DC WEST DELHI </t>
  </si>
  <si>
    <t>812</t>
  </si>
  <si>
    <t>Delhi - NE DC</t>
  </si>
  <si>
    <t>0812</t>
  </si>
  <si>
    <t>DC NORTH-EAST</t>
  </si>
  <si>
    <t>813</t>
  </si>
  <si>
    <t>Delhi - East DC</t>
  </si>
  <si>
    <t>0813</t>
  </si>
  <si>
    <t>East Delhi DC</t>
  </si>
  <si>
    <t>815</t>
  </si>
  <si>
    <t>Department of Information Technology Govt of Jharkhand</t>
  </si>
  <si>
    <t>0815</t>
  </si>
  <si>
    <t>816</t>
  </si>
  <si>
    <t>Information Technology &amp; Communication Department</t>
  </si>
  <si>
    <t>2052</t>
  </si>
  <si>
    <t>Directorate of ESD</t>
  </si>
  <si>
    <t>818</t>
  </si>
  <si>
    <t>2081</t>
  </si>
  <si>
    <t>Electronic Service Delivery</t>
  </si>
  <si>
    <t>820</t>
  </si>
  <si>
    <t xml:space="preserve">Madhya Pradesh State Electronics Development Corporation Ltd.  </t>
  </si>
  <si>
    <t>0515</t>
  </si>
  <si>
    <t>M.P. State Electronics Development Corporation Ltd</t>
  </si>
  <si>
    <t>0820</t>
  </si>
  <si>
    <t>Madhya Pradesh State Electronics Development Corporation Ltd.</t>
  </si>
  <si>
    <t>821</t>
  </si>
  <si>
    <t>0821</t>
  </si>
  <si>
    <t>826</t>
  </si>
  <si>
    <t>0826</t>
  </si>
  <si>
    <t>827</t>
  </si>
  <si>
    <t>0827</t>
  </si>
  <si>
    <t>832</t>
  </si>
  <si>
    <t>0832</t>
  </si>
  <si>
    <t>840</t>
  </si>
  <si>
    <t>0840</t>
  </si>
  <si>
    <t>843</t>
  </si>
  <si>
    <t>0843</t>
  </si>
  <si>
    <t>844</t>
  </si>
  <si>
    <t>0844</t>
  </si>
  <si>
    <t>852</t>
  </si>
  <si>
    <t>WCD Govt. of MP</t>
  </si>
  <si>
    <t>0852</t>
  </si>
  <si>
    <t>854</t>
  </si>
  <si>
    <t>0854</t>
  </si>
  <si>
    <t>855</t>
  </si>
  <si>
    <t>0855</t>
  </si>
  <si>
    <t>856</t>
  </si>
  <si>
    <t>wcddelhi</t>
  </si>
  <si>
    <t>0856</t>
  </si>
  <si>
    <t>Department of WCD GNCT of Delhi</t>
  </si>
  <si>
    <t>858</t>
  </si>
  <si>
    <t>DEPARTMENT OF WOMEN AND CHILD DEVELOPMENT PONDICHERRY</t>
  </si>
  <si>
    <t>0858</t>
  </si>
  <si>
    <t>867</t>
  </si>
  <si>
    <t>0867</t>
  </si>
  <si>
    <t>Enrolment Agency Sarva Shiksha Abhiyan</t>
  </si>
  <si>
    <t>871</t>
  </si>
  <si>
    <t>0871</t>
  </si>
  <si>
    <t>872</t>
  </si>
  <si>
    <t>Women Empowerment &amp; Child Development Uttarakhand</t>
  </si>
  <si>
    <t>0872</t>
  </si>
  <si>
    <t>873</t>
  </si>
  <si>
    <t>School Education Department Uttarakhand</t>
  </si>
  <si>
    <t>0873</t>
  </si>
  <si>
    <t>School education department Uttarakhand</t>
  </si>
  <si>
    <t>952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</si>
  <si>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</si>
  <si>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</si>
  <si>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</si>
  <si>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</si>
  <si>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</si>
  <si>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</si>
  <si>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</si>
  <si>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</si>
  <si>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</si>
  <si>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2154</t>
  </si>
  <si>
    <t>2156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</si>
  <si>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</si>
  <si>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</si>
  <si>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</si>
  <si>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</si>
  <si>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</si>
  <si>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</si>
  <si>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</si>
  <si>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</si>
  <si>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</si>
  <si>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</si>
  <si>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</si>
  <si>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</si>
  <si>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</si>
  <si>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</si>
  <si>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</si>
  <si>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2166</t>
  </si>
  <si>
    <t>District Family and Welfare Society Yamuna Nagar</t>
  </si>
  <si>
    <t>955</t>
  </si>
  <si>
    <t>0955</t>
  </si>
  <si>
    <t>State Health Society</t>
  </si>
  <si>
    <t>957</t>
  </si>
  <si>
    <t>0957</t>
  </si>
  <si>
    <t>964</t>
  </si>
  <si>
    <t xml:space="preserve"> Chief Registrar Births &amp; Deaths -cum-Director Health Services 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</si>
  <si>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</si>
  <si>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</si>
  <si>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</si>
  <si>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</si>
  <si>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</si>
  <si>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</si>
  <si>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</si>
  <si>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</si>
  <si>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</si>
  <si>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</si>
  <si>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</si>
  <si>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</si>
  <si>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2201</t>
  </si>
  <si>
    <t>2202</t>
  </si>
  <si>
    <t>2203</t>
  </si>
  <si>
    <t>2204</t>
  </si>
  <si>
    <t>2205</t>
  </si>
  <si>
    <t>977</t>
  </si>
  <si>
    <t>0977</t>
  </si>
  <si>
    <t>984</t>
  </si>
  <si>
    <t>State Project Director SSA J&amp;K</t>
  </si>
  <si>
    <t>0984</t>
  </si>
  <si>
    <t>State Project Director SSA  Department of Education JK</t>
  </si>
  <si>
    <t>985</t>
  </si>
  <si>
    <t>State Mission Director ICDS Social Welfare Department JK</t>
  </si>
  <si>
    <t>0985</t>
  </si>
  <si>
    <t>986</t>
  </si>
  <si>
    <t>Electronics &amp; Information Technology E&amp;IT Department Government of Chhattisgarh GoCG</t>
  </si>
  <si>
    <t>2084</t>
  </si>
  <si>
    <t>CHIPS</t>
  </si>
  <si>
    <t>989</t>
  </si>
  <si>
    <t>0989</t>
  </si>
  <si>
    <t>866</t>
  </si>
  <si>
    <t>0866</t>
  </si>
  <si>
    <t>2152</t>
  </si>
  <si>
    <t>2153</t>
  </si>
  <si>
    <t>District Health &amp;Family and Welfare Society Jind.</t>
  </si>
  <si>
    <t>2157</t>
  </si>
  <si>
    <t>District Family and Welfare Society Narnaul</t>
  </si>
  <si>
    <t>Registrar ID</t>
  </si>
  <si>
    <t>S.No</t>
  </si>
  <si>
    <t>Reg_Name</t>
  </si>
  <si>
    <t>EA Code</t>
  </si>
  <si>
    <t>Ea_Name</t>
  </si>
  <si>
    <t>CEL Phase III</t>
  </si>
  <si>
    <t>CEL Phase IV</t>
  </si>
  <si>
    <t>CEL Phase V</t>
  </si>
  <si>
    <t>No. of Biometrric Aadhaar generated count</t>
  </si>
  <si>
    <t>No. of Demographic Aadhaar generated</t>
  </si>
  <si>
    <t>Mandatory BIO Update &lt;= 5</t>
  </si>
  <si>
    <t>Mandatory BIO Update &gt; 5</t>
  </si>
  <si>
    <t>Department of IT</t>
  </si>
  <si>
    <t>Department of Health &amp; Family Welfare</t>
  </si>
  <si>
    <t>District Magistrate &amp; Collector</t>
  </si>
  <si>
    <t>District Magistrate &amp;  Collector</t>
  </si>
  <si>
    <t>General Admn. Department</t>
  </si>
  <si>
    <t>Office of the Deputy Commissioner</t>
  </si>
  <si>
    <t xml:space="preserve">Deputy Commissioner </t>
  </si>
  <si>
    <t xml:space="preserve">Office of the Deputy Commissioner </t>
  </si>
  <si>
    <t>Deputy Commissioner Kamrup</t>
  </si>
  <si>
    <t>Office of the  Deputy Commissioner</t>
  </si>
  <si>
    <t>Centre for e-Governance</t>
  </si>
  <si>
    <t>Directorate of Planning</t>
  </si>
  <si>
    <t xml:space="preserve">Director </t>
  </si>
  <si>
    <t>CO</t>
  </si>
  <si>
    <t>Deptt. Of Economics &amp; Statistics</t>
  </si>
  <si>
    <t>Circle Officer</t>
  </si>
  <si>
    <t>DFCSO</t>
  </si>
  <si>
    <t>Deputy Commissioner</t>
  </si>
  <si>
    <t>Rural Development Department</t>
  </si>
  <si>
    <t>Dept. Of IT</t>
  </si>
  <si>
    <t>Secretary IT</t>
  </si>
  <si>
    <t>ICDS Department</t>
  </si>
  <si>
    <t>Department of Education</t>
  </si>
  <si>
    <t>2231</t>
  </si>
  <si>
    <t>ADC Tizit</t>
  </si>
  <si>
    <t>DC East Khasi Hills</t>
  </si>
  <si>
    <t>DC West Khasi Hills</t>
  </si>
  <si>
    <t>DC West Garo Hills</t>
  </si>
  <si>
    <t>Deputy Commissioner South Garo Hills</t>
  </si>
  <si>
    <t>DC Ri-Bhoi</t>
  </si>
  <si>
    <t>DC South West Garo Hills</t>
  </si>
  <si>
    <t>DC North Garo Hills</t>
  </si>
  <si>
    <t>Deputy Commissioner East Jaintia Hills</t>
  </si>
  <si>
    <t>DC South West Khasi Hills</t>
  </si>
  <si>
    <t>SCHHOOL EDUCATION DEPT</t>
  </si>
  <si>
    <t>SCHOOL EDUCATION DEPT</t>
  </si>
  <si>
    <t>Sarba Siksha Abhiyan</t>
  </si>
  <si>
    <t>2807</t>
  </si>
  <si>
    <t>Punjab Gramin Bank</t>
  </si>
  <si>
    <t>Department of Posts</t>
  </si>
  <si>
    <t>DOP Punjab Circle</t>
  </si>
  <si>
    <t xml:space="preserve">Chief Postmaster General </t>
  </si>
  <si>
    <t>The Chief Postmaster General</t>
  </si>
  <si>
    <t>Chief Postmaster General</t>
  </si>
  <si>
    <t>Department of Post</t>
  </si>
  <si>
    <t>Chief Post Master General</t>
  </si>
  <si>
    <t>Chief Postmastert General</t>
  </si>
  <si>
    <t>The Chief Post Master General</t>
  </si>
  <si>
    <t>Department of Information Technology and e-Gov</t>
  </si>
  <si>
    <t>Information Technology Electronics and Communication Department</t>
  </si>
  <si>
    <t>Atalji Janasnehi Directorate</t>
  </si>
  <si>
    <t>Directorate of Social welfare</t>
  </si>
  <si>
    <t xml:space="preserve"> Directorate of Social welfare</t>
  </si>
  <si>
    <t>School Education &amp; Sports</t>
  </si>
  <si>
    <t xml:space="preserve">Dept. of School Education </t>
  </si>
  <si>
    <t>Women and Child Development</t>
  </si>
  <si>
    <t>Women &amp; Child Development</t>
  </si>
  <si>
    <t>Director ICDS</t>
  </si>
  <si>
    <t>Directorate of Secondary Education</t>
  </si>
  <si>
    <t>Directorate of Woman and Child Development</t>
  </si>
  <si>
    <t>Director</t>
  </si>
  <si>
    <t>847</t>
  </si>
  <si>
    <t>School Education and Literacy Department</t>
  </si>
  <si>
    <t>0847</t>
  </si>
  <si>
    <t>Women &amp; Child  Devlopment</t>
  </si>
  <si>
    <t>Women Development and Child Welfare Department</t>
  </si>
  <si>
    <t>Deptt. Of School Education</t>
  </si>
  <si>
    <t>Director General Health Services</t>
  </si>
  <si>
    <t>District Health &amp; Family Welfare Society</t>
  </si>
  <si>
    <t>District Health and Family Welfare Society</t>
  </si>
  <si>
    <t>District Family and Welfare Society</t>
  </si>
  <si>
    <t>Director Health and Family Welfare</t>
  </si>
  <si>
    <t>Directorate of Public Health and Family Welfare</t>
  </si>
  <si>
    <t>2200</t>
  </si>
  <si>
    <t>District Registrar Births &amp; De rths cum Chief Medical Officer</t>
  </si>
  <si>
    <t>District Registrar Births &amp; Deaths cum Chief Medical Officer</t>
  </si>
  <si>
    <t>969</t>
  </si>
  <si>
    <t>Public Health Department</t>
  </si>
  <si>
    <t>0969</t>
  </si>
  <si>
    <t>Public Health Department Gov Maharashtra</t>
  </si>
  <si>
    <t>Health Department</t>
  </si>
  <si>
    <t>State Mission Director ICDS Social Welfare Department</t>
  </si>
  <si>
    <t xml:space="preserve">Integrated Child Development Services </t>
  </si>
  <si>
    <t>2262</t>
  </si>
  <si>
    <t>SDO Phomching</t>
  </si>
  <si>
    <t>2223</t>
  </si>
  <si>
    <t>ADC Pfutsero</t>
  </si>
  <si>
    <t>519</t>
  </si>
  <si>
    <t>Directorate of Elementary Education</t>
  </si>
  <si>
    <t>0519</t>
  </si>
  <si>
    <t>Directorate of Elementary Education Arunachal Pradesh</t>
  </si>
  <si>
    <t>0173</t>
  </si>
  <si>
    <t>Himchal Pradesh Gramin Bank</t>
  </si>
  <si>
    <t>2937</t>
  </si>
  <si>
    <t>LHO MMR</t>
  </si>
  <si>
    <t>2861</t>
  </si>
  <si>
    <t>BSNL Haryana Telecom Circle</t>
  </si>
  <si>
    <t>722</t>
  </si>
  <si>
    <t>BSNL Rajasthan</t>
  </si>
  <si>
    <t>0722</t>
  </si>
  <si>
    <t>BSNL RAJASTHAN</t>
  </si>
  <si>
    <t>841</t>
  </si>
  <si>
    <t>Education Department</t>
  </si>
  <si>
    <t>2708</t>
  </si>
  <si>
    <t>Director of primary education</t>
  </si>
  <si>
    <t>UIDAI</t>
  </si>
  <si>
    <t>0000</t>
  </si>
  <si>
    <t>0103</t>
  </si>
  <si>
    <t>Punjab State Child Protection Society of Department of Social Security and Women &amp; Child Developmen</t>
  </si>
  <si>
    <t>206</t>
  </si>
  <si>
    <t>2189</t>
  </si>
  <si>
    <t>CSC SPV</t>
  </si>
  <si>
    <t>2906</t>
  </si>
  <si>
    <t xml:space="preserve">CSC Bank BC </t>
  </si>
  <si>
    <t>224</t>
  </si>
  <si>
    <t>IPPB</t>
  </si>
  <si>
    <t>2981</t>
  </si>
  <si>
    <t>IPPB MH</t>
  </si>
  <si>
    <t>2987</t>
  </si>
  <si>
    <t>IPPB TL</t>
  </si>
  <si>
    <t>631</t>
  </si>
  <si>
    <t xml:space="preserve">Catholic Syrian Bank   </t>
  </si>
  <si>
    <t>0631</t>
  </si>
  <si>
    <t>CatholicSyrian Bank</t>
  </si>
  <si>
    <t>652</t>
  </si>
  <si>
    <t>ORIENTAL BANK OF COMMERCE_NEW_652</t>
  </si>
  <si>
    <t>0652</t>
  </si>
  <si>
    <t>Oriental Bank of Commerce</t>
  </si>
  <si>
    <t>0654</t>
  </si>
  <si>
    <t>State Bank of India</t>
  </si>
  <si>
    <t>e</t>
  </si>
  <si>
    <t>661</t>
  </si>
  <si>
    <t>ALLAHABAD BANK_NEW_661</t>
  </si>
  <si>
    <t>0661</t>
  </si>
  <si>
    <t>ALLAHABAD BANK</t>
  </si>
  <si>
    <t>688</t>
  </si>
  <si>
    <t>AU Small Finance Bank Limted</t>
  </si>
  <si>
    <t>0688</t>
  </si>
  <si>
    <t>AU Small Finance Bank Limited</t>
  </si>
  <si>
    <t>2844</t>
  </si>
  <si>
    <t>Chennai Telephones</t>
  </si>
  <si>
    <t>2899</t>
  </si>
  <si>
    <t>RO of NVS Hyderabad</t>
  </si>
  <si>
    <t>814</t>
  </si>
  <si>
    <t>NSDL e</t>
  </si>
  <si>
    <t>2017</t>
  </si>
  <si>
    <t>Karvy Data Management Services</t>
  </si>
  <si>
    <t>833</t>
  </si>
  <si>
    <t>Director School Education UT Chandigarh</t>
  </si>
  <si>
    <t>2363</t>
  </si>
  <si>
    <t>Sarva Siksha Abhiyan Society</t>
  </si>
  <si>
    <t>859</t>
  </si>
  <si>
    <t xml:space="preserve"> STATE PROJECT DIRECTOR SAMAGRA SHIKSHA PONDICHERRY</t>
  </si>
  <si>
    <t>0859</t>
  </si>
  <si>
    <t>STATE PROJECT OFFICE SAMAGRA SHIKSHA PUDUCHERRY</t>
  </si>
  <si>
    <t>979</t>
  </si>
  <si>
    <t>Director Social Welfare Uttarakhand</t>
  </si>
  <si>
    <t>0979</t>
  </si>
  <si>
    <t>Department of Social Welfare Uttarakhand</t>
  </si>
  <si>
    <t>No. of AG count for Phase III</t>
  </si>
  <si>
    <t>No. of AG count for Phase IV</t>
  </si>
  <si>
    <t>Total</t>
  </si>
  <si>
    <t>Grand Total</t>
  </si>
  <si>
    <t>CSC eGovernance</t>
  </si>
  <si>
    <t>School Education &amp; Sports, A&amp;N Islands</t>
  </si>
  <si>
    <t>School Education &amp; Sports, Govt. of Maharashtra</t>
  </si>
  <si>
    <t>School Education &amp; Sports, Uttar Pradesh</t>
  </si>
  <si>
    <t>Registrar Name</t>
  </si>
  <si>
    <t>In-house model</t>
  </si>
  <si>
    <t>List of Registrars undertaking for eligibility for revised assistance has been received</t>
  </si>
  <si>
    <t>Sl. No.</t>
  </si>
  <si>
    <t>Inhouse model</t>
  </si>
  <si>
    <t>Yes</t>
  </si>
  <si>
    <t>Baroda Gujarat Gramin Bank</t>
  </si>
  <si>
    <t>BSNL (Bengaluru)</t>
  </si>
  <si>
    <t>BSNL (Kerala Circle)</t>
  </si>
  <si>
    <t>BSNL Maharashtra Circle</t>
  </si>
  <si>
    <t>BSNL North East-1 Circle</t>
  </si>
  <si>
    <t>BSNL(Assam Circle )</t>
  </si>
  <si>
    <t>BSNL(Odisha Circle Bhubaneshwar)</t>
  </si>
  <si>
    <t>BSNL(UP West Circle, Meerut)</t>
  </si>
  <si>
    <t>Central Bank of India</t>
  </si>
  <si>
    <t>CSC e-Governance Services India Limited</t>
  </si>
  <si>
    <t>DC Anjaw</t>
  </si>
  <si>
    <t>DC Changlang</t>
  </si>
  <si>
    <t>DC Itanagar Capital Complex</t>
  </si>
  <si>
    <t>DC Kra Dadi</t>
  </si>
  <si>
    <t>DC Kurung Kumey</t>
  </si>
  <si>
    <t>DC Lohit</t>
  </si>
  <si>
    <t>DC Londing</t>
  </si>
  <si>
    <t>DC Lower Dibang Valley</t>
  </si>
  <si>
    <t>DC Lower Subansiri</t>
  </si>
  <si>
    <t>DC Papumpare</t>
  </si>
  <si>
    <t>DC Tawang</t>
  </si>
  <si>
    <t>DC Tirap</t>
  </si>
  <si>
    <t>DC Upper Siang</t>
  </si>
  <si>
    <t>DC Upper Subanasiri</t>
  </si>
  <si>
    <t>DC West Siang</t>
  </si>
  <si>
    <t>Deptt. Of School Education, Serva Shiksha Abhiyan,Govt. Of Telangana</t>
  </si>
  <si>
    <t>Directorate of Education School, Government Of Manipur</t>
  </si>
  <si>
    <t>Education Department, Govt. of Gujarat</t>
  </si>
  <si>
    <t>General Administration Department (B), Govt. of Meghalaya</t>
  </si>
  <si>
    <t>RDD Govt. of Tripura</t>
  </si>
  <si>
    <t>Women &amp; Child Development, Govt. of Gujarat</t>
  </si>
  <si>
    <t>Commissioner of School Education, AP</t>
  </si>
  <si>
    <t>No</t>
  </si>
  <si>
    <t>Gross Amount</t>
  </si>
  <si>
    <t>Balance amount to be withheld for DMS pendency  (B/F)</t>
  </si>
  <si>
    <t>Amount to be withheld in current  release [actual amount for withholding or 10% of payment due(Col.8), whichever is less)</t>
  </si>
  <si>
    <t>Balance amount to be withheld for DMS pendency from future releases  (C/F)</t>
  </si>
  <si>
    <t>Penalty as per revised policy for enforcing process guidelines w.e.f. 01.04.2018</t>
  </si>
  <si>
    <t>Recovery of Penalty as per new policy for enforcing process guidelines w.e.f. 01.04.2018 ( Penalty of max 10% of Gross Amount or actual whichever is less)</t>
  </si>
  <si>
    <t>Net payment (Col. 13-Col.15)</t>
  </si>
  <si>
    <t>Eastern Railway</t>
  </si>
  <si>
    <t>National Cooperative Consumers Federation Of India Limited</t>
  </si>
  <si>
    <t>South East Central Railway</t>
  </si>
  <si>
    <t>UTI Infrastructure Technology &amp; Services Limited</t>
  </si>
  <si>
    <t>Revised rate of assistance to 103 &amp; 859</t>
  </si>
  <si>
    <t>Newly added</t>
  </si>
  <si>
    <t>Total Demo error Count</t>
  </si>
  <si>
    <t>Total BE-I Error Count</t>
  </si>
  <si>
    <t>Total BE-II Error Count</t>
  </si>
  <si>
    <t>Total BE-III Error Count</t>
  </si>
  <si>
    <t xml:space="preserve">Total Photo of Photo Count </t>
  </si>
  <si>
    <t xml:space="preserve">Total  Un-Parliamentary Language/Abusive Language in Resident Demographics enrolment Count </t>
  </si>
  <si>
    <t xml:space="preserve">Total Non-Human photo Error Count </t>
  </si>
  <si>
    <t xml:space="preserve"> DOE-1</t>
  </si>
  <si>
    <t xml:space="preserve"> DOE-2</t>
  </si>
  <si>
    <t>Operator/Supervisor Bio Missing Cases</t>
  </si>
  <si>
    <t>Overcharging the Resident/ Running Un-Authorized Centres</t>
  </si>
  <si>
    <t>Found Corrupt In OBD Survey</t>
  </si>
  <si>
    <t>Amount of Penalty</t>
  </si>
  <si>
    <t>Rate of Penalty--&gt;</t>
  </si>
  <si>
    <t>NSDL e-Governance Infrastructure Limited</t>
  </si>
  <si>
    <t>RECOMMENDATION BY REGIONAL OFFICES FOR IMPOSITION OF PENALTY ON CORRUPTION CASES FOR THE MONTH OF FEBRUARY-2021</t>
  </si>
  <si>
    <t>1. RO Bengaluru vide email dated 03.02.2021 forwarded the letter no. R-11013/349/2021/ROB/Vol.VII/1827 dated 02.03.2021 vide which the following cases of corruption have been recommended for imposition of penalty:-</t>
  </si>
  <si>
    <t>Reg. Code</t>
  </si>
  <si>
    <t>Reg. Name</t>
  </si>
  <si>
    <t>EA name</t>
  </si>
  <si>
    <t>50K</t>
  </si>
  <si>
    <t>Amount</t>
  </si>
  <si>
    <t>Karnataka Vikas Grameena Bank-2763</t>
  </si>
  <si>
    <t>Karnataka Grameen Bank-2738</t>
  </si>
  <si>
    <t>EDCS GoK (2086)</t>
  </si>
  <si>
    <t xml:space="preserve">Canara Bank </t>
  </si>
  <si>
    <t xml:space="preserve">Rural Development and Panchayat Raj, Government of Karnataka </t>
  </si>
  <si>
    <t>RDPR, Govt. of Karnataka</t>
  </si>
  <si>
    <t>RO Bengaluru in the previous SRC report dated 30.09.2020 informed that while forwarding the SRC report on corruption cases dated 15.05.2017, the penalty to be levied on Registrar CSC e-Governance Ltd. was erroneously levied on Registrar - NSDL e-Governance Ltd. and has requested to reverse the penalty levied on Registrar NSDL e-Governance and to levy the penalty on Registrar CSC eGovernance Ltd. The matter will be examined and putup very shortly, if agreed.</t>
  </si>
  <si>
    <t>2. RO Chandigarh vide letter no. RO-CHD/17024/01/2020-RO-CHD/3376 dated 09.03.2021 intimated that the report on corruption cases for the month of February, 2021 be treated as 'NIL'.</t>
  </si>
  <si>
    <t>3. RO Delhi vide email dated 17.03.2021 forwarded letter no. A-22011/11/2011/part-2/UIDAI (RO-Delhi) dated 17th March, 2021 vide which the following cases of corruption have been recommended for imposition of penalty:-</t>
  </si>
  <si>
    <t>MPSEDC</t>
  </si>
  <si>
    <t>DoIT&amp;C</t>
  </si>
  <si>
    <t>4. RO Guwahati vide email dated 04.03.2021 forwarded letter no. UIDAI/RO-Ghy/Blacklist of EA/12/2017/3665 dated 04.03.2021, intimating that the report on corruption cases for the month of February, 2021 be treated as 'NIL'</t>
  </si>
  <si>
    <t>5. RO Hyderabad vide email dated 18.03.2021 has forwarded Minutes of the SRC meeting held on 08.03.2021 vide which a total of cases have been recommended for imposing penalty for the month of February, 2021. The detail of which is as under:-</t>
  </si>
  <si>
    <t>10K</t>
  </si>
  <si>
    <t>ITE&amp;C, Govt. of Telangana</t>
  </si>
  <si>
    <t>ESD-2081</t>
  </si>
  <si>
    <t>Andhra Bank-0623</t>
  </si>
  <si>
    <t>Union Bank of India</t>
  </si>
  <si>
    <t>Union Bank of India-656</t>
  </si>
  <si>
    <t>CSC e-Gov</t>
  </si>
  <si>
    <t>CSC eGov-2906</t>
  </si>
  <si>
    <t>6. RO Lucknow thourgh email dated 05.03.2021 forwarded Minutes of Meeting  no. RO-LKO-17024/1/2020-RO-LKO dated 05.03.2021 vide which following cases of corruption are recommended for imposition of penalty for the month of February, 2021:-</t>
  </si>
  <si>
    <t>Baroda UP Gramin Bank (0670)</t>
  </si>
  <si>
    <t>e-Purvanchal Bank (2751)</t>
  </si>
  <si>
    <t>e-Kashi Gomti Samyut Gramin Bank (2897)</t>
  </si>
  <si>
    <t>7. RO Mumbai through email dated 16.03.2021 forwarded letter no. RO-MUM-17024/6/2021-RO-MUM (Recon February-2021)-3003 dated 16.03.2021 has forwarded the following cases of corruption for imposition of penalty:-</t>
  </si>
  <si>
    <t>1 Lac</t>
  </si>
  <si>
    <t>BANK OF MAHARASHTRA_0662</t>
  </si>
  <si>
    <t>GSIDC</t>
  </si>
  <si>
    <t>MITCL_2821</t>
  </si>
  <si>
    <t>Mahaonline Limited_2006</t>
  </si>
  <si>
    <t>HDFC Bank Ltd.</t>
  </si>
  <si>
    <t>LHO Delhi</t>
  </si>
  <si>
    <t>LHO Jaipur</t>
  </si>
  <si>
    <t>Rajasthan Marudhara Gramin Bank</t>
  </si>
  <si>
    <t>LHO Patna</t>
  </si>
  <si>
    <t>8. RO Ranchi vide email dated 04.03.2021 forwarded letter no. UIDAI/RO/RNC/MRB/2020-21/8171 dated 04.03.2021 vide which following cases of corruption have been recommended for imposing penalty for the month of February, 2021:-</t>
  </si>
  <si>
    <t>RDD, Bihar</t>
  </si>
  <si>
    <t>Adjustment for UTI-ITSL (Revised rate of assistance)</t>
  </si>
  <si>
    <t>Registrar Code</t>
  </si>
  <si>
    <t xml:space="preserve"> No. of AG count for Phase IV</t>
  </si>
  <si>
    <t xml:space="preserve"> Mandatory BIO Update &gt;=5</t>
  </si>
  <si>
    <t xml:space="preserve"> Mandatory BIO Update &gt; 15</t>
  </si>
  <si>
    <t>In-house Model</t>
  </si>
  <si>
    <t xml:space="preserve">Net payment actually due </t>
  </si>
  <si>
    <t>Amount Drawn</t>
  </si>
  <si>
    <t>Difference to be adjusted</t>
  </si>
  <si>
    <t>Month</t>
  </si>
  <si>
    <t>March'20</t>
  </si>
  <si>
    <t>April'20</t>
  </si>
  <si>
    <t>May'20</t>
  </si>
  <si>
    <t>Jun'20</t>
  </si>
  <si>
    <t>Jul'20</t>
  </si>
  <si>
    <t>Aug'20</t>
  </si>
  <si>
    <t>Sep'20</t>
  </si>
  <si>
    <t>October, 2020 onwards the assistance is released with revised rates</t>
  </si>
  <si>
    <t>Actual Gross to be booked (Col.8- Col.10)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</si>
</sst>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  <font>
      <sz val="11"/>
      <color rgb="FF9C0006"/>
      <name val="Trebuchet MS"/>
      <family val="2"/>
    </font>
    <font>
      <b/>
      <sz val="11"/>
      <color rgb="FFFF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</cellStyleXfs>
  <cellXfs count="9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/>
    <xf numFmtId="0" fontId="3" fillId="0" borderId="3" xfId="0" applyFont="1" applyBorder="1"/>
    <xf numFmtId="0" fontId="5" fillId="0" borderId="0" xfId="0" applyFont="1"/>
    <xf numFmtId="0" fontId="5" fillId="3" borderId="4" xfId="0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Border="1"/>
    <xf numFmtId="0" fontId="4" fillId="0" borderId="0" xfId="0" applyFont="1" applyAlignment="1">
      <alignment wrapText="1"/>
    </xf>
    <xf numFmtId="0" fontId="4" fillId="0" borderId="0" xfId="2" applyFont="1" applyFill="1"/>
    <xf numFmtId="49" fontId="4" fillId="0" borderId="1" xfId="2" applyNumberFormat="1" applyFont="1" applyFill="1" applyBorder="1" applyAlignment="1">
      <alignment horizontal="center" vertical="top"/>
    </xf>
    <xf numFmtId="49" fontId="4" fillId="0" borderId="1" xfId="2" applyNumberFormat="1" applyFont="1" applyFill="1" applyBorder="1" applyAlignment="1">
      <alignment vertical="top"/>
    </xf>
    <xf numFmtId="0" fontId="4" fillId="0" borderId="1" xfId="2" applyFont="1" applyFill="1" applyBorder="1" applyAlignment="1">
      <alignment horizontal="center"/>
    </xf>
    <xf numFmtId="1" fontId="4" fillId="0" borderId="1" xfId="2" quotePrefix="1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vertical="top"/>
    </xf>
    <xf numFmtId="0" fontId="4" fillId="0" borderId="1" xfId="2" applyFont="1" applyFill="1" applyBorder="1" applyAlignment="1">
      <alignment horizontal="center" vertical="top"/>
    </xf>
    <xf numFmtId="1" fontId="4" fillId="0" borderId="1" xfId="2" applyNumberFormat="1" applyFont="1" applyFill="1" applyBorder="1" applyAlignment="1">
      <alignment horizontal="center" vertical="top"/>
    </xf>
    <xf numFmtId="0" fontId="4" fillId="0" borderId="1" xfId="2" applyFont="1" applyFill="1" applyBorder="1"/>
    <xf numFmtId="0" fontId="4" fillId="0" borderId="1" xfId="2" applyNumberFormat="1" applyFont="1" applyFill="1" applyBorder="1" applyAlignment="1">
      <alignment horizontal="left" vertical="top"/>
    </xf>
    <xf numFmtId="0" fontId="4" fillId="0" borderId="1" xfId="2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NumberFormat="1" applyFont="1" applyBorder="1" applyAlignment="1">
      <alignment horizontal="left" indent="1"/>
    </xf>
    <xf numFmtId="0" fontId="4" fillId="0" borderId="5" xfId="0" applyFont="1" applyBorder="1" applyAlignment="1">
      <alignment horizontal="left"/>
    </xf>
    <xf numFmtId="0" fontId="4" fillId="0" borderId="5" xfId="0" applyNumberFormat="1" applyFont="1" applyBorder="1"/>
    <xf numFmtId="0" fontId="4" fillId="0" borderId="5" xfId="0" applyFont="1" applyBorder="1"/>
    <xf numFmtId="0" fontId="3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3" xfId="0" applyNumberFormat="1" applyFont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4" borderId="1" xfId="20" applyFont="1" applyBorder="1" applyAlignment="1">
      <alignment horizontal="center" vertical="center" wrapText="1"/>
    </xf>
    <xf numFmtId="3" fontId="9" fillId="4" borderId="1" xfId="2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indent="1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/>
    <xf numFmtId="0" fontId="4" fillId="0" borderId="0" xfId="0" applyFont="1" applyFill="1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2" applyFont="1" applyFill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 wrapText="1"/>
    </xf>
    <xf numFmtId="0" fontId="3" fillId="5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21">
    <cellStyle name="Bad" xfId="20" builtinId="27"/>
    <cellStyle name="Comma 2" xfId="3"/>
    <cellStyle name="Comma 2 2" xfId="4"/>
    <cellStyle name="Comma 2 3" xfId="5"/>
    <cellStyle name="Comma 3" xfId="6"/>
    <cellStyle name="Comma 4" xfId="7"/>
    <cellStyle name="Normal" xfId="0" builtinId="0"/>
    <cellStyle name="Normal 2" xfId="2"/>
    <cellStyle name="Normal 2 2" xfId="8"/>
    <cellStyle name="Normal 3" xfId="9"/>
    <cellStyle name="Normal 3 2" xfId="10"/>
    <cellStyle name="Normal 4" xfId="11"/>
    <cellStyle name="Normal 5" xfId="12"/>
    <cellStyle name="Normal 6" xfId="13"/>
    <cellStyle name="Normal 7" xfId="14"/>
    <cellStyle name="Percent" xfId="1" builtinId="5"/>
    <cellStyle name="Title 2" xfId="15"/>
    <cellStyle name="Title 3" xfId="16"/>
    <cellStyle name="Title 4" xfId="17"/>
    <cellStyle name="Title 5" xfId="18"/>
    <cellStyle name="Title 6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5"/>
  <sheetViews>
    <sheetView tabSelected="1" zoomScale="85" zoomScaleNormal="85" workbookViewId="0">
      <pane xSplit="6" ySplit="1" topLeftCell="G2" activePane="bottomRight" state="frozen"/>
      <selection pane="topRight" activeCell="G1" sqref="G1"/>
      <selection pane="bottomLeft" activeCell="A2" sqref="A2"/>
      <selection pane="bottomRight"/>
    </sheetView>
  </sheetViews>
  <sheetFormatPr defaultColWidth="9.1796875" defaultRowHeight="14.5"/>
  <cols>
    <col min="1" max="1" width="5.1796875" style="5" customWidth="1"/>
    <col min="2" max="2" width="11.1796875" style="5" bestFit="1" customWidth="1"/>
    <col min="3" max="3" width="55.453125" style="5" customWidth="1"/>
    <col min="4" max="4" width="8.26953125" style="5" customWidth="1"/>
    <col min="5" max="5" width="32.54296875" style="5" customWidth="1"/>
    <col min="6" max="6" width="14" style="5" hidden="1" customWidth="1"/>
    <col min="7" max="7" width="10.26953125" style="5" customWidth="1"/>
    <col min="8" max="8" width="11.81640625" style="5" hidden="1" customWidth="1"/>
    <col min="9" max="9" width="12" style="5" hidden="1" customWidth="1"/>
    <col min="10" max="10" width="11.453125" style="5" customWidth="1"/>
    <col min="11" max="11" width="15.26953125" style="5" hidden="1" customWidth="1"/>
    <col min="12" max="12" width="12.7265625" style="5" hidden="1" customWidth="1"/>
    <col min="13" max="13" width="10" style="5" customWidth="1"/>
    <col min="14" max="14" width="13.54296875" style="5" customWidth="1"/>
    <col min="15" max="16384" width="9.1796875" style="5"/>
  </cols>
  <sheetData>
    <row r="1" spans="1:14" ht="72.5">
      <c r="A1" s="1" t="s">
        <v>944</v>
      </c>
      <c r="B1" s="1" t="s">
        <v>943</v>
      </c>
      <c r="C1" s="1" t="s">
        <v>945</v>
      </c>
      <c r="D1" s="1" t="s">
        <v>946</v>
      </c>
      <c r="E1" s="1" t="s">
        <v>947</v>
      </c>
      <c r="F1" s="2" t="s">
        <v>1114</v>
      </c>
      <c r="G1" s="3" t="s">
        <v>1115</v>
      </c>
      <c r="H1" s="1" t="s">
        <v>948</v>
      </c>
      <c r="I1" s="1" t="s">
        <v>949</v>
      </c>
      <c r="J1" s="1" t="s">
        <v>950</v>
      </c>
      <c r="K1" s="1" t="s">
        <v>951</v>
      </c>
      <c r="L1" s="1" t="s">
        <v>952</v>
      </c>
      <c r="M1" s="4" t="s">
        <v>953</v>
      </c>
      <c r="N1" s="1" t="s">
        <v>954</v>
      </c>
    </row>
    <row r="2" spans="1:14">
      <c r="A2" s="6">
        <v>1</v>
      </c>
      <c r="B2" s="7" t="s">
        <v>0</v>
      </c>
      <c r="C2" s="7" t="s">
        <v>1</v>
      </c>
      <c r="D2" s="7" t="s">
        <v>2</v>
      </c>
      <c r="E2" s="7" t="s">
        <v>3</v>
      </c>
      <c r="F2" s="7">
        <v>0</v>
      </c>
      <c r="G2" s="7">
        <v>36</v>
      </c>
      <c r="H2" s="7">
        <v>0</v>
      </c>
      <c r="I2" s="7">
        <v>0</v>
      </c>
      <c r="J2" s="7">
        <v>0</v>
      </c>
      <c r="K2" s="7">
        <v>20</v>
      </c>
      <c r="L2" s="7">
        <v>37</v>
      </c>
      <c r="M2" s="7">
        <v>2</v>
      </c>
      <c r="N2" s="7">
        <v>7</v>
      </c>
    </row>
    <row r="3" spans="1:14">
      <c r="A3" s="6">
        <v>2</v>
      </c>
      <c r="B3" s="7" t="s">
        <v>0</v>
      </c>
      <c r="C3" s="7" t="s">
        <v>1</v>
      </c>
      <c r="D3" s="7" t="s">
        <v>4</v>
      </c>
      <c r="E3" s="7" t="s">
        <v>5</v>
      </c>
      <c r="F3" s="7">
        <v>0</v>
      </c>
      <c r="G3" s="7">
        <v>31</v>
      </c>
      <c r="H3" s="7">
        <v>0</v>
      </c>
      <c r="I3" s="7">
        <v>0</v>
      </c>
      <c r="J3" s="7">
        <v>2</v>
      </c>
      <c r="K3" s="7">
        <v>154</v>
      </c>
      <c r="L3" s="7">
        <v>293</v>
      </c>
      <c r="M3" s="7">
        <v>15</v>
      </c>
      <c r="N3" s="7">
        <v>40</v>
      </c>
    </row>
    <row r="4" spans="1:14">
      <c r="A4" s="6">
        <v>3</v>
      </c>
      <c r="B4" s="7" t="s">
        <v>0</v>
      </c>
      <c r="C4" s="7" t="s">
        <v>1</v>
      </c>
      <c r="D4" s="7" t="s">
        <v>6</v>
      </c>
      <c r="E4" s="7" t="s">
        <v>7</v>
      </c>
      <c r="F4" s="7">
        <v>0</v>
      </c>
      <c r="G4" s="7">
        <v>16</v>
      </c>
      <c r="H4" s="7">
        <v>0</v>
      </c>
      <c r="I4" s="7">
        <v>0</v>
      </c>
      <c r="J4" s="7">
        <v>7</v>
      </c>
      <c r="K4" s="7">
        <v>48</v>
      </c>
      <c r="L4" s="7">
        <v>145</v>
      </c>
      <c r="M4" s="7">
        <v>5</v>
      </c>
      <c r="N4" s="7">
        <v>25</v>
      </c>
    </row>
    <row r="5" spans="1:14">
      <c r="A5" s="6">
        <v>4</v>
      </c>
      <c r="B5" s="7" t="s">
        <v>0</v>
      </c>
      <c r="C5" s="7" t="s">
        <v>1</v>
      </c>
      <c r="D5" s="7" t="s">
        <v>8</v>
      </c>
      <c r="E5" s="7" t="s">
        <v>9</v>
      </c>
      <c r="F5" s="7">
        <v>0</v>
      </c>
      <c r="G5" s="7">
        <v>22</v>
      </c>
      <c r="H5" s="7">
        <v>0</v>
      </c>
      <c r="I5" s="7">
        <v>0</v>
      </c>
      <c r="J5" s="7">
        <v>4</v>
      </c>
      <c r="K5" s="7">
        <v>107</v>
      </c>
      <c r="L5" s="7">
        <v>66</v>
      </c>
      <c r="M5" s="7">
        <v>6</v>
      </c>
      <c r="N5" s="7">
        <v>39</v>
      </c>
    </row>
    <row r="6" spans="1:14">
      <c r="A6" s="6">
        <v>5</v>
      </c>
      <c r="B6" s="7" t="s">
        <v>0</v>
      </c>
      <c r="C6" s="7" t="s">
        <v>1</v>
      </c>
      <c r="D6" s="7" t="s">
        <v>10</v>
      </c>
      <c r="E6" s="7" t="s">
        <v>11</v>
      </c>
      <c r="F6" s="7">
        <v>0</v>
      </c>
      <c r="G6" s="7">
        <v>76</v>
      </c>
      <c r="H6" s="7">
        <v>0</v>
      </c>
      <c r="I6" s="7">
        <v>0</v>
      </c>
      <c r="J6" s="7">
        <v>8</v>
      </c>
      <c r="K6" s="7">
        <v>130</v>
      </c>
      <c r="L6" s="7">
        <v>170</v>
      </c>
      <c r="M6" s="7">
        <v>9</v>
      </c>
      <c r="N6" s="7">
        <v>33</v>
      </c>
    </row>
    <row r="7" spans="1:14">
      <c r="A7" s="6">
        <v>6</v>
      </c>
      <c r="B7" s="7" t="s">
        <v>0</v>
      </c>
      <c r="C7" s="7" t="s">
        <v>1</v>
      </c>
      <c r="D7" s="7" t="s">
        <v>12</v>
      </c>
      <c r="E7" s="7" t="s">
        <v>13</v>
      </c>
      <c r="F7" s="7">
        <v>0</v>
      </c>
      <c r="G7" s="7">
        <v>17</v>
      </c>
      <c r="H7" s="7">
        <v>0</v>
      </c>
      <c r="I7" s="7">
        <v>0</v>
      </c>
      <c r="J7" s="7">
        <v>0</v>
      </c>
      <c r="K7" s="7">
        <v>2</v>
      </c>
      <c r="L7" s="7">
        <v>20</v>
      </c>
      <c r="M7" s="7">
        <v>0</v>
      </c>
      <c r="N7" s="7">
        <v>1</v>
      </c>
    </row>
    <row r="8" spans="1:14">
      <c r="A8" s="6">
        <v>7</v>
      </c>
      <c r="B8" s="7" t="s">
        <v>0</v>
      </c>
      <c r="C8" s="7" t="s">
        <v>1</v>
      </c>
      <c r="D8" s="7" t="s">
        <v>14</v>
      </c>
      <c r="E8" s="7" t="s">
        <v>15</v>
      </c>
      <c r="F8" s="7">
        <v>0</v>
      </c>
      <c r="G8" s="7">
        <v>10</v>
      </c>
      <c r="H8" s="7">
        <v>0</v>
      </c>
      <c r="I8" s="7">
        <v>0</v>
      </c>
      <c r="J8" s="7">
        <v>2</v>
      </c>
      <c r="K8" s="7">
        <v>14</v>
      </c>
      <c r="L8" s="7">
        <v>37</v>
      </c>
      <c r="M8" s="7">
        <v>1</v>
      </c>
      <c r="N8" s="7">
        <v>6</v>
      </c>
    </row>
    <row r="9" spans="1:14">
      <c r="A9" s="6">
        <v>8</v>
      </c>
      <c r="B9" s="7" t="s">
        <v>0</v>
      </c>
      <c r="C9" s="7" t="s">
        <v>1</v>
      </c>
      <c r="D9" s="7" t="s">
        <v>16</v>
      </c>
      <c r="E9" s="7" t="s">
        <v>17</v>
      </c>
      <c r="F9" s="7">
        <v>0</v>
      </c>
      <c r="G9" s="7">
        <v>5</v>
      </c>
      <c r="H9" s="7">
        <v>0</v>
      </c>
      <c r="I9" s="7">
        <v>0</v>
      </c>
      <c r="J9" s="7">
        <v>1</v>
      </c>
      <c r="K9" s="7">
        <v>12</v>
      </c>
      <c r="L9" s="7">
        <v>17</v>
      </c>
      <c r="M9" s="7">
        <v>1</v>
      </c>
      <c r="N9" s="7">
        <v>4</v>
      </c>
    </row>
    <row r="10" spans="1:14">
      <c r="A10" s="6">
        <v>9</v>
      </c>
      <c r="B10" s="7" t="s">
        <v>0</v>
      </c>
      <c r="C10" s="7" t="s">
        <v>1</v>
      </c>
      <c r="D10" s="7" t="s">
        <v>18</v>
      </c>
      <c r="E10" s="7" t="s">
        <v>19</v>
      </c>
      <c r="F10" s="7">
        <v>0</v>
      </c>
      <c r="G10" s="7">
        <v>12</v>
      </c>
      <c r="H10" s="7">
        <v>0</v>
      </c>
      <c r="I10" s="7">
        <v>0</v>
      </c>
      <c r="J10" s="7">
        <v>0</v>
      </c>
      <c r="K10" s="7">
        <v>30</v>
      </c>
      <c r="L10" s="7">
        <v>30</v>
      </c>
      <c r="M10" s="7">
        <v>1</v>
      </c>
      <c r="N10" s="7">
        <v>8</v>
      </c>
    </row>
    <row r="11" spans="1:14">
      <c r="A11" s="6">
        <v>10</v>
      </c>
      <c r="B11" s="7" t="s">
        <v>0</v>
      </c>
      <c r="C11" s="7" t="s">
        <v>1</v>
      </c>
      <c r="D11" s="7" t="s">
        <v>20</v>
      </c>
      <c r="E11" s="7" t="s">
        <v>21</v>
      </c>
      <c r="F11" s="7">
        <v>0</v>
      </c>
      <c r="G11" s="7">
        <v>5</v>
      </c>
      <c r="H11" s="7">
        <v>0</v>
      </c>
      <c r="I11" s="7">
        <v>0</v>
      </c>
      <c r="J11" s="7">
        <v>1</v>
      </c>
      <c r="K11" s="7">
        <v>41</v>
      </c>
      <c r="L11" s="7">
        <v>42</v>
      </c>
      <c r="M11" s="7">
        <v>4</v>
      </c>
      <c r="N11" s="7">
        <v>13</v>
      </c>
    </row>
    <row r="12" spans="1:14">
      <c r="A12" s="6">
        <v>11</v>
      </c>
      <c r="B12" s="7" t="s">
        <v>22</v>
      </c>
      <c r="C12" s="7" t="s">
        <v>23</v>
      </c>
      <c r="D12" s="7" t="s">
        <v>24</v>
      </c>
      <c r="E12" s="7" t="s">
        <v>25</v>
      </c>
      <c r="F12" s="7">
        <v>0</v>
      </c>
      <c r="G12" s="7">
        <v>17697</v>
      </c>
      <c r="H12" s="7">
        <v>0</v>
      </c>
      <c r="I12" s="7">
        <v>0</v>
      </c>
      <c r="J12" s="7">
        <v>0</v>
      </c>
      <c r="K12" s="7">
        <v>71288</v>
      </c>
      <c r="L12" s="7">
        <v>39214</v>
      </c>
      <c r="M12" s="7">
        <v>9411</v>
      </c>
      <c r="N12" s="7">
        <v>21722</v>
      </c>
    </row>
    <row r="13" spans="1:14">
      <c r="A13" s="6">
        <v>12</v>
      </c>
      <c r="B13" s="7" t="s">
        <v>22</v>
      </c>
      <c r="C13" s="7" t="s">
        <v>23</v>
      </c>
      <c r="D13" s="7" t="s">
        <v>26</v>
      </c>
      <c r="E13" s="7" t="s">
        <v>27</v>
      </c>
      <c r="F13" s="7">
        <v>0</v>
      </c>
      <c r="G13" s="7">
        <v>106922</v>
      </c>
      <c r="H13" s="7">
        <v>0</v>
      </c>
      <c r="I13" s="7">
        <v>0</v>
      </c>
      <c r="J13" s="7">
        <v>0</v>
      </c>
      <c r="K13" s="7">
        <v>151659</v>
      </c>
      <c r="L13" s="7">
        <v>159324</v>
      </c>
      <c r="M13" s="7">
        <v>19241</v>
      </c>
      <c r="N13" s="7">
        <v>58273</v>
      </c>
    </row>
    <row r="14" spans="1:14">
      <c r="A14" s="6">
        <v>13</v>
      </c>
      <c r="B14" s="7" t="s">
        <v>28</v>
      </c>
      <c r="C14" s="7" t="s">
        <v>29</v>
      </c>
      <c r="D14" s="7" t="s">
        <v>30</v>
      </c>
      <c r="E14" s="7" t="s">
        <v>31</v>
      </c>
      <c r="F14" s="7">
        <v>0</v>
      </c>
      <c r="G14" s="7">
        <v>2038</v>
      </c>
      <c r="H14" s="7">
        <v>0</v>
      </c>
      <c r="I14" s="7">
        <v>0</v>
      </c>
      <c r="J14" s="7">
        <v>0</v>
      </c>
      <c r="K14" s="7">
        <v>2085</v>
      </c>
      <c r="L14" s="7">
        <v>4986</v>
      </c>
      <c r="M14" s="7">
        <v>183</v>
      </c>
      <c r="N14" s="7">
        <v>831</v>
      </c>
    </row>
    <row r="15" spans="1:14">
      <c r="A15" s="6">
        <v>14</v>
      </c>
      <c r="B15" s="7" t="s">
        <v>32</v>
      </c>
      <c r="C15" s="7" t="s">
        <v>33</v>
      </c>
      <c r="D15" s="7" t="s">
        <v>34</v>
      </c>
      <c r="E15" s="7" t="s">
        <v>955</v>
      </c>
      <c r="F15" s="7">
        <v>0</v>
      </c>
      <c r="G15" s="7">
        <v>7149</v>
      </c>
      <c r="H15" s="7">
        <v>0</v>
      </c>
      <c r="I15" s="7">
        <v>0</v>
      </c>
      <c r="J15" s="7">
        <v>0</v>
      </c>
      <c r="K15" s="7">
        <v>34058</v>
      </c>
      <c r="L15" s="7">
        <v>19886</v>
      </c>
      <c r="M15" s="7">
        <v>5137</v>
      </c>
      <c r="N15" s="7">
        <v>10707</v>
      </c>
    </row>
    <row r="16" spans="1:14">
      <c r="A16" s="6">
        <v>15</v>
      </c>
      <c r="B16" s="7" t="s">
        <v>35</v>
      </c>
      <c r="C16" s="7" t="s">
        <v>36</v>
      </c>
      <c r="D16" s="7" t="s">
        <v>37</v>
      </c>
      <c r="E16" s="7" t="s">
        <v>956</v>
      </c>
      <c r="F16" s="7">
        <v>0</v>
      </c>
      <c r="G16" s="7">
        <v>1</v>
      </c>
      <c r="H16" s="7">
        <v>0</v>
      </c>
      <c r="I16" s="7">
        <v>0</v>
      </c>
      <c r="J16" s="7">
        <v>1</v>
      </c>
      <c r="K16" s="7">
        <v>0</v>
      </c>
      <c r="L16" s="7">
        <v>2</v>
      </c>
      <c r="M16" s="7">
        <v>0</v>
      </c>
      <c r="N16" s="7">
        <v>0</v>
      </c>
    </row>
    <row r="17" spans="1:14">
      <c r="A17" s="6">
        <v>16</v>
      </c>
      <c r="B17" s="7" t="s">
        <v>35</v>
      </c>
      <c r="C17" s="7" t="s">
        <v>36</v>
      </c>
      <c r="D17" s="7" t="s">
        <v>38</v>
      </c>
      <c r="E17" s="7" t="s">
        <v>39</v>
      </c>
      <c r="F17" s="7">
        <v>0</v>
      </c>
      <c r="G17" s="7">
        <v>21351</v>
      </c>
      <c r="H17" s="7">
        <v>0</v>
      </c>
      <c r="I17" s="7">
        <v>0</v>
      </c>
      <c r="J17" s="7">
        <v>0</v>
      </c>
      <c r="K17" s="7">
        <v>76943</v>
      </c>
      <c r="L17" s="7">
        <v>64931</v>
      </c>
      <c r="M17" s="7">
        <v>11838</v>
      </c>
      <c r="N17" s="7">
        <v>28201</v>
      </c>
    </row>
    <row r="18" spans="1:14">
      <c r="A18" s="6">
        <v>17</v>
      </c>
      <c r="B18" s="7" t="s">
        <v>40</v>
      </c>
      <c r="C18" s="7" t="s">
        <v>41</v>
      </c>
      <c r="D18" s="7" t="s">
        <v>42</v>
      </c>
      <c r="E18" s="7" t="s">
        <v>43</v>
      </c>
      <c r="F18" s="7">
        <v>0</v>
      </c>
      <c r="G18" s="7">
        <v>5341</v>
      </c>
      <c r="H18" s="7">
        <v>0</v>
      </c>
      <c r="I18" s="7">
        <v>0</v>
      </c>
      <c r="J18" s="7">
        <v>0</v>
      </c>
      <c r="K18" s="7">
        <v>6110</v>
      </c>
      <c r="L18" s="7">
        <v>6285</v>
      </c>
      <c r="M18" s="7">
        <v>1597</v>
      </c>
      <c r="N18" s="7">
        <v>1764</v>
      </c>
    </row>
    <row r="19" spans="1:14">
      <c r="A19" s="6">
        <v>18</v>
      </c>
      <c r="B19" s="7" t="s">
        <v>44</v>
      </c>
      <c r="C19" s="7" t="s">
        <v>45</v>
      </c>
      <c r="D19" s="7" t="s">
        <v>46</v>
      </c>
      <c r="E19" s="7" t="s">
        <v>47</v>
      </c>
      <c r="F19" s="7">
        <v>0</v>
      </c>
      <c r="G19" s="7">
        <v>1709</v>
      </c>
      <c r="H19" s="7">
        <v>0</v>
      </c>
      <c r="I19" s="7">
        <v>0</v>
      </c>
      <c r="J19" s="7">
        <v>0</v>
      </c>
      <c r="K19" s="7">
        <v>5784</v>
      </c>
      <c r="L19" s="7">
        <v>5119</v>
      </c>
      <c r="M19" s="7">
        <v>1121</v>
      </c>
      <c r="N19" s="7">
        <v>1814</v>
      </c>
    </row>
    <row r="20" spans="1:14">
      <c r="A20" s="6">
        <v>19</v>
      </c>
      <c r="B20" s="7" t="s">
        <v>44</v>
      </c>
      <c r="C20" s="7" t="s">
        <v>45</v>
      </c>
      <c r="D20" s="7" t="s">
        <v>48</v>
      </c>
      <c r="E20" s="7" t="s">
        <v>49</v>
      </c>
      <c r="F20" s="7">
        <v>0</v>
      </c>
      <c r="G20" s="7">
        <v>1887</v>
      </c>
      <c r="H20" s="7">
        <v>0</v>
      </c>
      <c r="I20" s="7">
        <v>0</v>
      </c>
      <c r="J20" s="7">
        <v>0</v>
      </c>
      <c r="K20" s="7">
        <v>7278</v>
      </c>
      <c r="L20" s="7">
        <v>7566</v>
      </c>
      <c r="M20" s="7">
        <v>996</v>
      </c>
      <c r="N20" s="7">
        <v>2762</v>
      </c>
    </row>
    <row r="21" spans="1:14">
      <c r="A21" s="6">
        <v>20</v>
      </c>
      <c r="B21" s="7" t="s">
        <v>44</v>
      </c>
      <c r="C21" s="7" t="s">
        <v>45</v>
      </c>
      <c r="D21" s="7" t="s">
        <v>50</v>
      </c>
      <c r="E21" s="7" t="s">
        <v>51</v>
      </c>
      <c r="F21" s="7">
        <v>0</v>
      </c>
      <c r="G21" s="7">
        <v>5066</v>
      </c>
      <c r="H21" s="7">
        <v>0</v>
      </c>
      <c r="I21" s="7">
        <v>0</v>
      </c>
      <c r="J21" s="7">
        <v>0</v>
      </c>
      <c r="K21" s="7">
        <v>12417</v>
      </c>
      <c r="L21" s="7">
        <v>11021</v>
      </c>
      <c r="M21" s="7">
        <v>1876</v>
      </c>
      <c r="N21" s="7">
        <v>3877</v>
      </c>
    </row>
    <row r="22" spans="1:14">
      <c r="A22" s="6">
        <v>21</v>
      </c>
      <c r="B22" s="7" t="s">
        <v>44</v>
      </c>
      <c r="C22" s="7" t="s">
        <v>45</v>
      </c>
      <c r="D22" s="7" t="s">
        <v>52</v>
      </c>
      <c r="E22" s="7" t="s">
        <v>53</v>
      </c>
      <c r="F22" s="7">
        <v>0</v>
      </c>
      <c r="G22" s="7">
        <v>1230</v>
      </c>
      <c r="H22" s="7">
        <v>0</v>
      </c>
      <c r="I22" s="7">
        <v>0</v>
      </c>
      <c r="J22" s="7">
        <v>0</v>
      </c>
      <c r="K22" s="7">
        <v>4347</v>
      </c>
      <c r="L22" s="7">
        <v>3299</v>
      </c>
      <c r="M22" s="7">
        <v>663</v>
      </c>
      <c r="N22" s="7">
        <v>1499</v>
      </c>
    </row>
    <row r="23" spans="1:14">
      <c r="A23" s="6">
        <v>22</v>
      </c>
      <c r="B23" s="7" t="s">
        <v>44</v>
      </c>
      <c r="C23" s="7" t="s">
        <v>45</v>
      </c>
      <c r="D23" s="7" t="s">
        <v>54</v>
      </c>
      <c r="E23" s="7" t="s">
        <v>55</v>
      </c>
      <c r="F23" s="7">
        <v>0</v>
      </c>
      <c r="G23" s="7">
        <v>3679</v>
      </c>
      <c r="H23" s="7">
        <v>0</v>
      </c>
      <c r="I23" s="7">
        <v>0</v>
      </c>
      <c r="J23" s="7">
        <v>162</v>
      </c>
      <c r="K23" s="7">
        <v>7897</v>
      </c>
      <c r="L23" s="7">
        <v>13813</v>
      </c>
      <c r="M23" s="7">
        <v>1183</v>
      </c>
      <c r="N23" s="7">
        <v>2813</v>
      </c>
    </row>
    <row r="24" spans="1:14">
      <c r="A24" s="6">
        <v>23</v>
      </c>
      <c r="B24" s="7" t="s">
        <v>44</v>
      </c>
      <c r="C24" s="7" t="s">
        <v>45</v>
      </c>
      <c r="D24" s="7" t="s">
        <v>56</v>
      </c>
      <c r="E24" s="7" t="s">
        <v>57</v>
      </c>
      <c r="F24" s="7">
        <v>0</v>
      </c>
      <c r="G24" s="7">
        <v>1607</v>
      </c>
      <c r="H24" s="7">
        <v>0</v>
      </c>
      <c r="I24" s="7">
        <v>0</v>
      </c>
      <c r="J24" s="7">
        <v>0</v>
      </c>
      <c r="K24" s="7">
        <v>7160</v>
      </c>
      <c r="L24" s="7">
        <v>4090</v>
      </c>
      <c r="M24" s="7">
        <v>904</v>
      </c>
      <c r="N24" s="7">
        <v>2230</v>
      </c>
    </row>
    <row r="25" spans="1:14">
      <c r="A25" s="6">
        <v>24</v>
      </c>
      <c r="B25" s="7" t="s">
        <v>44</v>
      </c>
      <c r="C25" s="7" t="s">
        <v>45</v>
      </c>
      <c r="D25" s="7" t="s">
        <v>58</v>
      </c>
      <c r="E25" s="7" t="s">
        <v>59</v>
      </c>
      <c r="F25" s="7">
        <v>0</v>
      </c>
      <c r="G25" s="7">
        <v>1908</v>
      </c>
      <c r="H25" s="7">
        <v>0</v>
      </c>
      <c r="I25" s="7">
        <v>0</v>
      </c>
      <c r="J25" s="7">
        <v>0</v>
      </c>
      <c r="K25" s="7">
        <v>5025</v>
      </c>
      <c r="L25" s="7">
        <v>6102</v>
      </c>
      <c r="M25" s="7">
        <v>642</v>
      </c>
      <c r="N25" s="7">
        <v>1744</v>
      </c>
    </row>
    <row r="26" spans="1:14">
      <c r="A26" s="6">
        <v>25</v>
      </c>
      <c r="B26" s="7" t="s">
        <v>44</v>
      </c>
      <c r="C26" s="7" t="s">
        <v>45</v>
      </c>
      <c r="D26" s="7" t="s">
        <v>60</v>
      </c>
      <c r="E26" s="7" t="s">
        <v>61</v>
      </c>
      <c r="F26" s="7">
        <v>0</v>
      </c>
      <c r="G26" s="7">
        <v>1958</v>
      </c>
      <c r="H26" s="7">
        <v>0</v>
      </c>
      <c r="I26" s="7">
        <v>0</v>
      </c>
      <c r="J26" s="7">
        <v>0</v>
      </c>
      <c r="K26" s="7">
        <v>5497</v>
      </c>
      <c r="L26" s="7">
        <v>6167</v>
      </c>
      <c r="M26" s="7">
        <v>986</v>
      </c>
      <c r="N26" s="7">
        <v>2013</v>
      </c>
    </row>
    <row r="27" spans="1:14">
      <c r="A27" s="6">
        <v>26</v>
      </c>
      <c r="B27" s="7" t="s">
        <v>44</v>
      </c>
      <c r="C27" s="7" t="s">
        <v>45</v>
      </c>
      <c r="D27" s="7" t="s">
        <v>62</v>
      </c>
      <c r="E27" s="7" t="s">
        <v>63</v>
      </c>
      <c r="F27" s="7">
        <v>0</v>
      </c>
      <c r="G27" s="7">
        <v>1061</v>
      </c>
      <c r="H27" s="7">
        <v>0</v>
      </c>
      <c r="I27" s="7">
        <v>0</v>
      </c>
      <c r="J27" s="7">
        <v>0</v>
      </c>
      <c r="K27" s="7">
        <v>4990</v>
      </c>
      <c r="L27" s="7">
        <v>3808</v>
      </c>
      <c r="M27" s="7">
        <v>800</v>
      </c>
      <c r="N27" s="7">
        <v>1623</v>
      </c>
    </row>
    <row r="28" spans="1:14">
      <c r="A28" s="6">
        <v>27</v>
      </c>
      <c r="B28" s="7" t="s">
        <v>44</v>
      </c>
      <c r="C28" s="7" t="s">
        <v>45</v>
      </c>
      <c r="D28" s="7" t="s">
        <v>64</v>
      </c>
      <c r="E28" s="7" t="s">
        <v>65</v>
      </c>
      <c r="F28" s="7">
        <v>0</v>
      </c>
      <c r="G28" s="7">
        <v>2153</v>
      </c>
      <c r="H28" s="7">
        <v>0</v>
      </c>
      <c r="I28" s="7">
        <v>0</v>
      </c>
      <c r="J28" s="7">
        <v>0</v>
      </c>
      <c r="K28" s="7">
        <v>7760</v>
      </c>
      <c r="L28" s="7">
        <v>7474</v>
      </c>
      <c r="M28" s="7">
        <v>1500</v>
      </c>
      <c r="N28" s="7">
        <v>2425</v>
      </c>
    </row>
    <row r="29" spans="1:14">
      <c r="A29" s="6">
        <v>28</v>
      </c>
      <c r="B29" s="7" t="s">
        <v>44</v>
      </c>
      <c r="C29" s="7" t="s">
        <v>45</v>
      </c>
      <c r="D29" s="7" t="s">
        <v>66</v>
      </c>
      <c r="E29" s="7" t="s">
        <v>67</v>
      </c>
      <c r="F29" s="7">
        <v>0</v>
      </c>
      <c r="G29" s="7">
        <v>1638</v>
      </c>
      <c r="H29" s="7">
        <v>0</v>
      </c>
      <c r="I29" s="7">
        <v>0</v>
      </c>
      <c r="J29" s="7">
        <v>0</v>
      </c>
      <c r="K29" s="7">
        <v>5227</v>
      </c>
      <c r="L29" s="7">
        <v>5292</v>
      </c>
      <c r="M29" s="7">
        <v>845</v>
      </c>
      <c r="N29" s="7">
        <v>1696</v>
      </c>
    </row>
    <row r="30" spans="1:14">
      <c r="A30" s="6">
        <v>29</v>
      </c>
      <c r="B30" s="7" t="s">
        <v>44</v>
      </c>
      <c r="C30" s="7" t="s">
        <v>45</v>
      </c>
      <c r="D30" s="7" t="s">
        <v>68</v>
      </c>
      <c r="E30" s="7" t="s">
        <v>69</v>
      </c>
      <c r="F30" s="7">
        <v>0</v>
      </c>
      <c r="G30" s="7">
        <v>2301</v>
      </c>
      <c r="H30" s="7">
        <v>0</v>
      </c>
      <c r="I30" s="7">
        <v>0</v>
      </c>
      <c r="J30" s="7">
        <v>0</v>
      </c>
      <c r="K30" s="7">
        <v>4639</v>
      </c>
      <c r="L30" s="7">
        <v>5764</v>
      </c>
      <c r="M30" s="7">
        <v>734</v>
      </c>
      <c r="N30" s="7">
        <v>1614</v>
      </c>
    </row>
    <row r="31" spans="1:14">
      <c r="A31" s="6">
        <v>30</v>
      </c>
      <c r="B31" s="7" t="s">
        <v>44</v>
      </c>
      <c r="C31" s="7" t="s">
        <v>45</v>
      </c>
      <c r="D31" s="7" t="s">
        <v>70</v>
      </c>
      <c r="E31" s="7" t="s">
        <v>71</v>
      </c>
      <c r="F31" s="7">
        <v>0</v>
      </c>
      <c r="G31" s="7">
        <v>7811</v>
      </c>
      <c r="H31" s="7">
        <v>0</v>
      </c>
      <c r="I31" s="7">
        <v>0</v>
      </c>
      <c r="J31" s="7">
        <v>0</v>
      </c>
      <c r="K31" s="7">
        <v>5943</v>
      </c>
      <c r="L31" s="7">
        <v>5012</v>
      </c>
      <c r="M31" s="7">
        <v>1323</v>
      </c>
      <c r="N31" s="7">
        <v>2375</v>
      </c>
    </row>
    <row r="32" spans="1:14">
      <c r="A32" s="6">
        <v>31</v>
      </c>
      <c r="B32" s="7" t="s">
        <v>44</v>
      </c>
      <c r="C32" s="7" t="s">
        <v>45</v>
      </c>
      <c r="D32" s="7" t="s">
        <v>72</v>
      </c>
      <c r="E32" s="7" t="s">
        <v>73</v>
      </c>
      <c r="F32" s="7">
        <v>0</v>
      </c>
      <c r="G32" s="7">
        <v>8929</v>
      </c>
      <c r="H32" s="7">
        <v>0</v>
      </c>
      <c r="I32" s="7">
        <v>0</v>
      </c>
      <c r="J32" s="7">
        <v>0</v>
      </c>
      <c r="K32" s="7">
        <v>6981</v>
      </c>
      <c r="L32" s="7">
        <v>8736</v>
      </c>
      <c r="M32" s="7">
        <v>1155</v>
      </c>
      <c r="N32" s="7">
        <v>2702</v>
      </c>
    </row>
    <row r="33" spans="1:14">
      <c r="A33" s="6">
        <v>32</v>
      </c>
      <c r="B33" s="7" t="s">
        <v>44</v>
      </c>
      <c r="C33" s="7" t="s">
        <v>45</v>
      </c>
      <c r="D33" s="7" t="s">
        <v>74</v>
      </c>
      <c r="E33" s="7" t="s">
        <v>75</v>
      </c>
      <c r="F33" s="7">
        <v>0</v>
      </c>
      <c r="G33" s="7">
        <v>392</v>
      </c>
      <c r="H33" s="7">
        <v>0</v>
      </c>
      <c r="I33" s="7">
        <v>0</v>
      </c>
      <c r="J33" s="7">
        <v>0</v>
      </c>
      <c r="K33" s="7">
        <v>1813</v>
      </c>
      <c r="L33" s="7">
        <v>2190</v>
      </c>
      <c r="M33" s="7">
        <v>374</v>
      </c>
      <c r="N33" s="7">
        <v>622</v>
      </c>
    </row>
    <row r="34" spans="1:14">
      <c r="A34" s="6">
        <v>33</v>
      </c>
      <c r="B34" s="7" t="s">
        <v>44</v>
      </c>
      <c r="C34" s="7" t="s">
        <v>45</v>
      </c>
      <c r="D34" s="7" t="s">
        <v>76</v>
      </c>
      <c r="E34" s="7" t="s">
        <v>77</v>
      </c>
      <c r="F34" s="7">
        <v>0</v>
      </c>
      <c r="G34" s="7">
        <v>1856</v>
      </c>
      <c r="H34" s="7">
        <v>0</v>
      </c>
      <c r="I34" s="7">
        <v>0</v>
      </c>
      <c r="J34" s="7">
        <v>0</v>
      </c>
      <c r="K34" s="7">
        <v>4434</v>
      </c>
      <c r="L34" s="7">
        <v>5320</v>
      </c>
      <c r="M34" s="7">
        <v>802</v>
      </c>
      <c r="N34" s="7">
        <v>1680</v>
      </c>
    </row>
    <row r="35" spans="1:14">
      <c r="A35" s="6">
        <v>34</v>
      </c>
      <c r="B35" s="7" t="s">
        <v>44</v>
      </c>
      <c r="C35" s="7" t="s">
        <v>45</v>
      </c>
      <c r="D35" s="7" t="s">
        <v>78</v>
      </c>
      <c r="E35" s="7" t="s">
        <v>79</v>
      </c>
      <c r="F35" s="7">
        <v>0</v>
      </c>
      <c r="G35" s="7">
        <v>731</v>
      </c>
      <c r="H35" s="7">
        <v>0</v>
      </c>
      <c r="I35" s="7">
        <v>0</v>
      </c>
      <c r="J35" s="7">
        <v>0</v>
      </c>
      <c r="K35" s="7">
        <v>2227</v>
      </c>
      <c r="L35" s="7">
        <v>4365</v>
      </c>
      <c r="M35" s="7">
        <v>431</v>
      </c>
      <c r="N35" s="7">
        <v>1023</v>
      </c>
    </row>
    <row r="36" spans="1:14">
      <c r="A36" s="6">
        <v>35</v>
      </c>
      <c r="B36" s="7" t="s">
        <v>44</v>
      </c>
      <c r="C36" s="7" t="s">
        <v>45</v>
      </c>
      <c r="D36" s="7" t="s">
        <v>80</v>
      </c>
      <c r="E36" s="7" t="s">
        <v>81</v>
      </c>
      <c r="F36" s="7">
        <v>0</v>
      </c>
      <c r="G36" s="7">
        <v>3158</v>
      </c>
      <c r="H36" s="7">
        <v>0</v>
      </c>
      <c r="I36" s="7">
        <v>0</v>
      </c>
      <c r="J36" s="7">
        <v>0</v>
      </c>
      <c r="K36" s="7">
        <v>8900</v>
      </c>
      <c r="L36" s="7">
        <v>7251</v>
      </c>
      <c r="M36" s="7">
        <v>1111</v>
      </c>
      <c r="N36" s="7">
        <v>2410</v>
      </c>
    </row>
    <row r="37" spans="1:14">
      <c r="A37" s="6">
        <v>36</v>
      </c>
      <c r="B37" s="7" t="s">
        <v>44</v>
      </c>
      <c r="C37" s="7" t="s">
        <v>45</v>
      </c>
      <c r="D37" s="7" t="s">
        <v>82</v>
      </c>
      <c r="E37" s="7" t="s">
        <v>83</v>
      </c>
      <c r="F37" s="7">
        <v>0</v>
      </c>
      <c r="G37" s="7">
        <v>1699</v>
      </c>
      <c r="H37" s="7">
        <v>0</v>
      </c>
      <c r="I37" s="7">
        <v>0</v>
      </c>
      <c r="J37" s="7">
        <v>0</v>
      </c>
      <c r="K37" s="7">
        <v>5380</v>
      </c>
      <c r="L37" s="7">
        <v>2560</v>
      </c>
      <c r="M37" s="7">
        <v>788</v>
      </c>
      <c r="N37" s="7">
        <v>1527</v>
      </c>
    </row>
    <row r="38" spans="1:14">
      <c r="A38" s="6">
        <v>37</v>
      </c>
      <c r="B38" s="7" t="s">
        <v>44</v>
      </c>
      <c r="C38" s="7" t="s">
        <v>45</v>
      </c>
      <c r="D38" s="7" t="s">
        <v>84</v>
      </c>
      <c r="E38" s="7" t="s">
        <v>85</v>
      </c>
      <c r="F38" s="7">
        <v>0</v>
      </c>
      <c r="G38" s="7">
        <v>2197</v>
      </c>
      <c r="H38" s="7">
        <v>0</v>
      </c>
      <c r="I38" s="7">
        <v>0</v>
      </c>
      <c r="J38" s="7">
        <v>0</v>
      </c>
      <c r="K38" s="7">
        <v>8181</v>
      </c>
      <c r="L38" s="7">
        <v>6376</v>
      </c>
      <c r="M38" s="7">
        <v>1277</v>
      </c>
      <c r="N38" s="7">
        <v>2233</v>
      </c>
    </row>
    <row r="39" spans="1:14">
      <c r="A39" s="6">
        <v>38</v>
      </c>
      <c r="B39" s="7" t="s">
        <v>44</v>
      </c>
      <c r="C39" s="7" t="s">
        <v>45</v>
      </c>
      <c r="D39" s="7" t="s">
        <v>86</v>
      </c>
      <c r="E39" s="7" t="s">
        <v>87</v>
      </c>
      <c r="F39" s="7">
        <v>0</v>
      </c>
      <c r="G39" s="7">
        <v>2326</v>
      </c>
      <c r="H39" s="7">
        <v>0</v>
      </c>
      <c r="I39" s="7">
        <v>0</v>
      </c>
      <c r="J39" s="7">
        <v>0</v>
      </c>
      <c r="K39" s="7">
        <v>4159</v>
      </c>
      <c r="L39" s="7">
        <v>4320</v>
      </c>
      <c r="M39" s="7">
        <v>860</v>
      </c>
      <c r="N39" s="7">
        <v>1344</v>
      </c>
    </row>
    <row r="40" spans="1:14">
      <c r="A40" s="6">
        <v>39</v>
      </c>
      <c r="B40" s="7" t="s">
        <v>88</v>
      </c>
      <c r="C40" s="7" t="s">
        <v>89</v>
      </c>
      <c r="D40" s="7" t="s">
        <v>90</v>
      </c>
      <c r="E40" s="7" t="s">
        <v>91</v>
      </c>
      <c r="F40" s="7">
        <v>0</v>
      </c>
      <c r="G40" s="7">
        <v>172248</v>
      </c>
      <c r="H40" s="7">
        <v>0</v>
      </c>
      <c r="I40" s="7">
        <v>0</v>
      </c>
      <c r="J40" s="7">
        <v>0</v>
      </c>
      <c r="K40" s="7">
        <v>172862</v>
      </c>
      <c r="L40" s="7">
        <v>143210</v>
      </c>
      <c r="M40" s="7">
        <v>13063</v>
      </c>
      <c r="N40" s="7">
        <v>70333</v>
      </c>
    </row>
    <row r="41" spans="1:14">
      <c r="A41" s="6">
        <v>40</v>
      </c>
      <c r="B41" s="7" t="s">
        <v>88</v>
      </c>
      <c r="C41" s="7" t="s">
        <v>89</v>
      </c>
      <c r="D41" s="7" t="s">
        <v>92</v>
      </c>
      <c r="E41" s="7" t="s">
        <v>93</v>
      </c>
      <c r="F41" s="7">
        <v>0</v>
      </c>
      <c r="G41" s="7">
        <v>3624</v>
      </c>
      <c r="H41" s="7">
        <v>0</v>
      </c>
      <c r="I41" s="7">
        <v>0</v>
      </c>
      <c r="J41" s="7">
        <v>0</v>
      </c>
      <c r="K41" s="7">
        <v>4043</v>
      </c>
      <c r="L41" s="7">
        <v>3793</v>
      </c>
      <c r="M41" s="7">
        <v>260</v>
      </c>
      <c r="N41" s="7">
        <v>1821</v>
      </c>
    </row>
    <row r="42" spans="1:14">
      <c r="A42" s="6">
        <v>41</v>
      </c>
      <c r="B42" s="7" t="s">
        <v>88</v>
      </c>
      <c r="C42" s="7" t="s">
        <v>89</v>
      </c>
      <c r="D42" s="7" t="s">
        <v>94</v>
      </c>
      <c r="E42" s="7" t="s">
        <v>95</v>
      </c>
      <c r="F42" s="7">
        <v>0</v>
      </c>
      <c r="G42" s="7">
        <v>75239</v>
      </c>
      <c r="H42" s="7">
        <v>0</v>
      </c>
      <c r="I42" s="7">
        <v>0</v>
      </c>
      <c r="J42" s="7">
        <v>75239</v>
      </c>
      <c r="K42" s="7">
        <v>0</v>
      </c>
      <c r="L42" s="7">
        <v>102911</v>
      </c>
      <c r="M42" s="7">
        <v>0</v>
      </c>
      <c r="N42" s="7">
        <v>0</v>
      </c>
    </row>
    <row r="43" spans="1:14">
      <c r="A43" s="6">
        <v>42</v>
      </c>
      <c r="B43" s="7" t="s">
        <v>96</v>
      </c>
      <c r="C43" s="7" t="s">
        <v>97</v>
      </c>
      <c r="D43" s="7" t="s">
        <v>98</v>
      </c>
      <c r="E43" s="7" t="s">
        <v>99</v>
      </c>
      <c r="F43" s="7">
        <v>0</v>
      </c>
      <c r="G43" s="7">
        <v>732</v>
      </c>
      <c r="H43" s="7">
        <v>0</v>
      </c>
      <c r="I43" s="7">
        <v>0</v>
      </c>
      <c r="J43" s="7">
        <v>141</v>
      </c>
      <c r="K43" s="7">
        <v>1456</v>
      </c>
      <c r="L43" s="7">
        <v>3153</v>
      </c>
      <c r="M43" s="7">
        <v>192</v>
      </c>
      <c r="N43" s="7">
        <v>864</v>
      </c>
    </row>
    <row r="44" spans="1:14">
      <c r="A44" s="6">
        <v>43</v>
      </c>
      <c r="B44" s="7" t="s">
        <v>100</v>
      </c>
      <c r="C44" s="7" t="s">
        <v>101</v>
      </c>
      <c r="D44" s="7" t="s">
        <v>102</v>
      </c>
      <c r="E44" s="7" t="s">
        <v>957</v>
      </c>
      <c r="F44" s="7">
        <v>0</v>
      </c>
      <c r="G44" s="7">
        <v>1422</v>
      </c>
      <c r="H44" s="7">
        <v>0</v>
      </c>
      <c r="I44" s="7">
        <v>0</v>
      </c>
      <c r="J44" s="7">
        <v>0</v>
      </c>
      <c r="K44" s="7">
        <v>1366</v>
      </c>
      <c r="L44" s="7">
        <v>1419</v>
      </c>
      <c r="M44" s="7">
        <v>219</v>
      </c>
      <c r="N44" s="7">
        <v>632</v>
      </c>
    </row>
    <row r="45" spans="1:14">
      <c r="A45" s="6">
        <v>44</v>
      </c>
      <c r="B45" s="7" t="s">
        <v>100</v>
      </c>
      <c r="C45" s="7" t="s">
        <v>101</v>
      </c>
      <c r="D45" s="7" t="s">
        <v>103</v>
      </c>
      <c r="E45" s="7" t="s">
        <v>957</v>
      </c>
      <c r="F45" s="7">
        <v>0</v>
      </c>
      <c r="G45" s="7">
        <v>623</v>
      </c>
      <c r="H45" s="7">
        <v>0</v>
      </c>
      <c r="I45" s="7">
        <v>0</v>
      </c>
      <c r="J45" s="7">
        <v>0</v>
      </c>
      <c r="K45" s="7">
        <v>768</v>
      </c>
      <c r="L45" s="7">
        <v>752</v>
      </c>
      <c r="M45" s="7">
        <v>203</v>
      </c>
      <c r="N45" s="7">
        <v>416</v>
      </c>
    </row>
    <row r="46" spans="1:14">
      <c r="A46" s="6">
        <v>45</v>
      </c>
      <c r="B46" s="7" t="s">
        <v>100</v>
      </c>
      <c r="C46" s="7" t="s">
        <v>101</v>
      </c>
      <c r="D46" s="7" t="s">
        <v>104</v>
      </c>
      <c r="E46" s="7" t="s">
        <v>957</v>
      </c>
      <c r="F46" s="7">
        <v>0</v>
      </c>
      <c r="G46" s="7">
        <v>306</v>
      </c>
      <c r="H46" s="7">
        <v>0</v>
      </c>
      <c r="I46" s="7">
        <v>0</v>
      </c>
      <c r="J46" s="7">
        <v>0</v>
      </c>
      <c r="K46" s="7">
        <v>459</v>
      </c>
      <c r="L46" s="7">
        <v>387</v>
      </c>
      <c r="M46" s="7">
        <v>75</v>
      </c>
      <c r="N46" s="7">
        <v>284</v>
      </c>
    </row>
    <row r="47" spans="1:14">
      <c r="A47" s="6">
        <v>46</v>
      </c>
      <c r="B47" s="7" t="s">
        <v>100</v>
      </c>
      <c r="C47" s="7" t="s">
        <v>101</v>
      </c>
      <c r="D47" s="7" t="s">
        <v>105</v>
      </c>
      <c r="E47" s="7" t="s">
        <v>957</v>
      </c>
      <c r="F47" s="7">
        <v>0</v>
      </c>
      <c r="G47" s="7">
        <v>623</v>
      </c>
      <c r="H47" s="7">
        <v>0</v>
      </c>
      <c r="I47" s="7">
        <v>0</v>
      </c>
      <c r="J47" s="7">
        <v>0</v>
      </c>
      <c r="K47" s="7">
        <v>602</v>
      </c>
      <c r="L47" s="7">
        <v>720</v>
      </c>
      <c r="M47" s="7">
        <v>124</v>
      </c>
      <c r="N47" s="7">
        <v>366</v>
      </c>
    </row>
    <row r="48" spans="1:14">
      <c r="A48" s="6">
        <v>47</v>
      </c>
      <c r="B48" s="7" t="s">
        <v>100</v>
      </c>
      <c r="C48" s="7" t="s">
        <v>101</v>
      </c>
      <c r="D48" s="7" t="s">
        <v>106</v>
      </c>
      <c r="E48" s="7" t="s">
        <v>957</v>
      </c>
      <c r="F48" s="7">
        <v>0</v>
      </c>
      <c r="G48" s="7">
        <v>541</v>
      </c>
      <c r="H48" s="7">
        <v>0</v>
      </c>
      <c r="I48" s="7">
        <v>0</v>
      </c>
      <c r="J48" s="7">
        <v>0</v>
      </c>
      <c r="K48" s="7">
        <v>626</v>
      </c>
      <c r="L48" s="7">
        <v>458</v>
      </c>
      <c r="M48" s="7">
        <v>116</v>
      </c>
      <c r="N48" s="7">
        <v>330</v>
      </c>
    </row>
    <row r="49" spans="1:14">
      <c r="A49" s="6">
        <v>48</v>
      </c>
      <c r="B49" s="7" t="s">
        <v>100</v>
      </c>
      <c r="C49" s="7" t="s">
        <v>101</v>
      </c>
      <c r="D49" s="7" t="s">
        <v>107</v>
      </c>
      <c r="E49" s="7" t="s">
        <v>957</v>
      </c>
      <c r="F49" s="7">
        <v>0</v>
      </c>
      <c r="G49" s="7">
        <v>355</v>
      </c>
      <c r="H49" s="7">
        <v>0</v>
      </c>
      <c r="I49" s="7">
        <v>0</v>
      </c>
      <c r="J49" s="7">
        <v>0</v>
      </c>
      <c r="K49" s="7">
        <v>402</v>
      </c>
      <c r="L49" s="7">
        <v>419</v>
      </c>
      <c r="M49" s="7">
        <v>83</v>
      </c>
      <c r="N49" s="7">
        <v>214</v>
      </c>
    </row>
    <row r="50" spans="1:14">
      <c r="A50" s="6">
        <v>49</v>
      </c>
      <c r="B50" s="7" t="s">
        <v>100</v>
      </c>
      <c r="C50" s="7" t="s">
        <v>101</v>
      </c>
      <c r="D50" s="7" t="s">
        <v>108</v>
      </c>
      <c r="E50" s="7" t="s">
        <v>957</v>
      </c>
      <c r="F50" s="7">
        <v>0</v>
      </c>
      <c r="G50" s="7">
        <v>642</v>
      </c>
      <c r="H50" s="7">
        <v>0</v>
      </c>
      <c r="I50" s="7">
        <v>0</v>
      </c>
      <c r="J50" s="7">
        <v>0</v>
      </c>
      <c r="K50" s="7">
        <v>738</v>
      </c>
      <c r="L50" s="7">
        <v>908</v>
      </c>
      <c r="M50" s="7">
        <v>155</v>
      </c>
      <c r="N50" s="7">
        <v>383</v>
      </c>
    </row>
    <row r="51" spans="1:14">
      <c r="A51" s="6">
        <v>50</v>
      </c>
      <c r="B51" s="7" t="s">
        <v>100</v>
      </c>
      <c r="C51" s="7" t="s">
        <v>101</v>
      </c>
      <c r="D51" s="7" t="s">
        <v>109</v>
      </c>
      <c r="E51" s="7" t="s">
        <v>958</v>
      </c>
      <c r="F51" s="7">
        <v>0</v>
      </c>
      <c r="G51" s="7">
        <v>805</v>
      </c>
      <c r="H51" s="7">
        <v>0</v>
      </c>
      <c r="I51" s="7">
        <v>0</v>
      </c>
      <c r="J51" s="7">
        <v>0</v>
      </c>
      <c r="K51" s="7">
        <v>445</v>
      </c>
      <c r="L51" s="7">
        <v>503</v>
      </c>
      <c r="M51" s="7">
        <v>92</v>
      </c>
      <c r="N51" s="7">
        <v>243</v>
      </c>
    </row>
    <row r="52" spans="1:14">
      <c r="A52" s="6">
        <v>51</v>
      </c>
      <c r="B52" s="7" t="s">
        <v>110</v>
      </c>
      <c r="C52" s="7" t="s">
        <v>959</v>
      </c>
      <c r="D52" s="7" t="s">
        <v>111</v>
      </c>
      <c r="E52" s="7" t="s">
        <v>112</v>
      </c>
      <c r="F52" s="7">
        <v>0</v>
      </c>
      <c r="G52" s="7">
        <v>48652</v>
      </c>
      <c r="H52" s="7">
        <v>0</v>
      </c>
      <c r="I52" s="7">
        <v>0</v>
      </c>
      <c r="J52" s="7">
        <v>0</v>
      </c>
      <c r="K52" s="7">
        <v>5400</v>
      </c>
      <c r="L52" s="7">
        <v>8701</v>
      </c>
      <c r="M52" s="7">
        <v>553</v>
      </c>
      <c r="N52" s="7">
        <v>2361</v>
      </c>
    </row>
    <row r="53" spans="1:14">
      <c r="A53" s="6">
        <v>52</v>
      </c>
      <c r="B53" s="7" t="s">
        <v>110</v>
      </c>
      <c r="C53" s="7" t="s">
        <v>959</v>
      </c>
      <c r="D53" s="7" t="s">
        <v>113</v>
      </c>
      <c r="E53" s="7" t="s">
        <v>114</v>
      </c>
      <c r="F53" s="7">
        <v>0</v>
      </c>
      <c r="G53" s="7">
        <v>46457</v>
      </c>
      <c r="H53" s="7">
        <v>0</v>
      </c>
      <c r="I53" s="7">
        <v>0</v>
      </c>
      <c r="J53" s="7">
        <v>0</v>
      </c>
      <c r="K53" s="7">
        <v>4859</v>
      </c>
      <c r="L53" s="7">
        <v>6285</v>
      </c>
      <c r="M53" s="7">
        <v>413</v>
      </c>
      <c r="N53" s="7">
        <v>2371</v>
      </c>
    </row>
    <row r="54" spans="1:14">
      <c r="A54" s="6">
        <v>53</v>
      </c>
      <c r="B54" s="7" t="s">
        <v>110</v>
      </c>
      <c r="C54" s="7" t="s">
        <v>959</v>
      </c>
      <c r="D54" s="7" t="s">
        <v>115</v>
      </c>
      <c r="E54" s="7" t="s">
        <v>116</v>
      </c>
      <c r="F54" s="7">
        <v>0</v>
      </c>
      <c r="G54" s="7">
        <v>53549</v>
      </c>
      <c r="H54" s="7">
        <v>0</v>
      </c>
      <c r="I54" s="7">
        <v>0</v>
      </c>
      <c r="J54" s="7">
        <v>0</v>
      </c>
      <c r="K54" s="7">
        <v>121</v>
      </c>
      <c r="L54" s="7">
        <v>1290</v>
      </c>
      <c r="M54" s="7">
        <v>6</v>
      </c>
      <c r="N54" s="7">
        <v>5</v>
      </c>
    </row>
    <row r="55" spans="1:14">
      <c r="A55" s="6">
        <v>54</v>
      </c>
      <c r="B55" s="7" t="s">
        <v>110</v>
      </c>
      <c r="C55" s="7" t="s">
        <v>959</v>
      </c>
      <c r="D55" s="7" t="s">
        <v>117</v>
      </c>
      <c r="E55" s="7" t="s">
        <v>118</v>
      </c>
      <c r="F55" s="7">
        <v>0</v>
      </c>
      <c r="G55" s="7">
        <v>32866</v>
      </c>
      <c r="H55" s="7">
        <v>0</v>
      </c>
      <c r="I55" s="7">
        <v>0</v>
      </c>
      <c r="J55" s="7">
        <v>0</v>
      </c>
      <c r="K55" s="7">
        <v>631</v>
      </c>
      <c r="L55" s="7">
        <v>1336</v>
      </c>
      <c r="M55" s="7">
        <v>36</v>
      </c>
      <c r="N55" s="7">
        <v>237</v>
      </c>
    </row>
    <row r="56" spans="1:14">
      <c r="A56" s="6">
        <v>55</v>
      </c>
      <c r="B56" s="7" t="s">
        <v>110</v>
      </c>
      <c r="C56" s="7" t="s">
        <v>959</v>
      </c>
      <c r="D56" s="7" t="s">
        <v>119</v>
      </c>
      <c r="E56" s="7" t="s">
        <v>960</v>
      </c>
      <c r="F56" s="7">
        <v>0</v>
      </c>
      <c r="G56" s="7">
        <v>73098</v>
      </c>
      <c r="H56" s="7">
        <v>0</v>
      </c>
      <c r="I56" s="7">
        <v>0</v>
      </c>
      <c r="J56" s="7">
        <v>0</v>
      </c>
      <c r="K56" s="7">
        <v>8024</v>
      </c>
      <c r="L56" s="7">
        <v>13280</v>
      </c>
      <c r="M56" s="7">
        <v>898</v>
      </c>
      <c r="N56" s="7">
        <v>3267</v>
      </c>
    </row>
    <row r="57" spans="1:14">
      <c r="A57" s="6">
        <v>56</v>
      </c>
      <c r="B57" s="7" t="s">
        <v>110</v>
      </c>
      <c r="C57" s="7" t="s">
        <v>959</v>
      </c>
      <c r="D57" s="7" t="s">
        <v>120</v>
      </c>
      <c r="E57" s="7" t="s">
        <v>121</v>
      </c>
      <c r="F57" s="7">
        <v>0</v>
      </c>
      <c r="G57" s="7">
        <v>67720</v>
      </c>
      <c r="H57" s="7">
        <v>0</v>
      </c>
      <c r="I57" s="7">
        <v>0</v>
      </c>
      <c r="J57" s="7">
        <v>0</v>
      </c>
      <c r="K57" s="7">
        <v>138</v>
      </c>
      <c r="L57" s="7">
        <v>1709</v>
      </c>
      <c r="M57" s="7">
        <v>2</v>
      </c>
      <c r="N57" s="7">
        <v>22</v>
      </c>
    </row>
    <row r="58" spans="1:14">
      <c r="A58" s="6">
        <v>57</v>
      </c>
      <c r="B58" s="7" t="s">
        <v>110</v>
      </c>
      <c r="C58" s="7" t="s">
        <v>959</v>
      </c>
      <c r="D58" s="7" t="s">
        <v>122</v>
      </c>
      <c r="E58" s="7" t="s">
        <v>123</v>
      </c>
      <c r="F58" s="7">
        <v>0</v>
      </c>
      <c r="G58" s="7">
        <v>10644</v>
      </c>
      <c r="H58" s="7">
        <v>0</v>
      </c>
      <c r="I58" s="7">
        <v>0</v>
      </c>
      <c r="J58" s="7">
        <v>0</v>
      </c>
      <c r="K58" s="7">
        <v>59</v>
      </c>
      <c r="L58" s="7">
        <v>568</v>
      </c>
      <c r="M58" s="7">
        <v>1</v>
      </c>
      <c r="N58" s="7">
        <v>0</v>
      </c>
    </row>
    <row r="59" spans="1:14">
      <c r="A59" s="6">
        <v>58</v>
      </c>
      <c r="B59" s="7" t="s">
        <v>110</v>
      </c>
      <c r="C59" s="7" t="s">
        <v>959</v>
      </c>
      <c r="D59" s="7" t="s">
        <v>124</v>
      </c>
      <c r="E59" s="7" t="s">
        <v>961</v>
      </c>
      <c r="F59" s="7">
        <v>0</v>
      </c>
      <c r="G59" s="7">
        <v>52209</v>
      </c>
      <c r="H59" s="7">
        <v>0</v>
      </c>
      <c r="I59" s="7">
        <v>0</v>
      </c>
      <c r="J59" s="7">
        <v>0</v>
      </c>
      <c r="K59" s="7">
        <v>2120</v>
      </c>
      <c r="L59" s="7">
        <v>11296</v>
      </c>
      <c r="M59" s="7">
        <v>13</v>
      </c>
      <c r="N59" s="7">
        <v>634</v>
      </c>
    </row>
    <row r="60" spans="1:14">
      <c r="A60" s="6">
        <v>59</v>
      </c>
      <c r="B60" s="7" t="s">
        <v>110</v>
      </c>
      <c r="C60" s="7" t="s">
        <v>959</v>
      </c>
      <c r="D60" s="7" t="s">
        <v>125</v>
      </c>
      <c r="E60" s="7" t="s">
        <v>962</v>
      </c>
      <c r="F60" s="7">
        <v>0</v>
      </c>
      <c r="G60" s="7">
        <v>32905</v>
      </c>
      <c r="H60" s="7">
        <v>0</v>
      </c>
      <c r="I60" s="7">
        <v>0</v>
      </c>
      <c r="J60" s="7">
        <v>0</v>
      </c>
      <c r="K60" s="7">
        <v>1100</v>
      </c>
      <c r="L60" s="7">
        <v>4954</v>
      </c>
      <c r="M60" s="7">
        <v>13</v>
      </c>
      <c r="N60" s="7">
        <v>234</v>
      </c>
    </row>
    <row r="61" spans="1:14">
      <c r="A61" s="6">
        <v>60</v>
      </c>
      <c r="B61" s="7" t="s">
        <v>110</v>
      </c>
      <c r="C61" s="7" t="s">
        <v>959</v>
      </c>
      <c r="D61" s="7" t="s">
        <v>126</v>
      </c>
      <c r="E61" s="7" t="s">
        <v>127</v>
      </c>
      <c r="F61" s="7">
        <v>0</v>
      </c>
      <c r="G61" s="7">
        <v>75439</v>
      </c>
      <c r="H61" s="7">
        <v>0</v>
      </c>
      <c r="I61" s="7">
        <v>0</v>
      </c>
      <c r="J61" s="7">
        <v>0</v>
      </c>
      <c r="K61" s="7">
        <v>512</v>
      </c>
      <c r="L61" s="7">
        <v>4874</v>
      </c>
      <c r="M61" s="7">
        <v>5</v>
      </c>
      <c r="N61" s="7">
        <v>48</v>
      </c>
    </row>
    <row r="62" spans="1:14">
      <c r="A62" s="6">
        <v>61</v>
      </c>
      <c r="B62" s="7" t="s">
        <v>110</v>
      </c>
      <c r="C62" s="7" t="s">
        <v>959</v>
      </c>
      <c r="D62" s="7" t="s">
        <v>128</v>
      </c>
      <c r="E62" s="7" t="s">
        <v>963</v>
      </c>
      <c r="F62" s="7">
        <v>0</v>
      </c>
      <c r="G62" s="7">
        <v>74075</v>
      </c>
      <c r="H62" s="7">
        <v>0</v>
      </c>
      <c r="I62" s="7">
        <v>0</v>
      </c>
      <c r="J62" s="7">
        <v>0</v>
      </c>
      <c r="K62" s="7">
        <v>1870</v>
      </c>
      <c r="L62" s="7">
        <v>6145</v>
      </c>
      <c r="M62" s="7">
        <v>197</v>
      </c>
      <c r="N62" s="7">
        <v>587</v>
      </c>
    </row>
    <row r="63" spans="1:14">
      <c r="A63" s="6">
        <v>62</v>
      </c>
      <c r="B63" s="7" t="s">
        <v>110</v>
      </c>
      <c r="C63" s="7" t="s">
        <v>959</v>
      </c>
      <c r="D63" s="7" t="s">
        <v>129</v>
      </c>
      <c r="E63" s="7" t="s">
        <v>962</v>
      </c>
      <c r="F63" s="7">
        <v>0</v>
      </c>
      <c r="G63" s="7">
        <v>128457</v>
      </c>
      <c r="H63" s="7">
        <v>0</v>
      </c>
      <c r="I63" s="7">
        <v>0</v>
      </c>
      <c r="J63" s="7">
        <v>0</v>
      </c>
      <c r="K63" s="7">
        <v>628</v>
      </c>
      <c r="L63" s="7">
        <v>4590</v>
      </c>
      <c r="M63" s="7">
        <v>36</v>
      </c>
      <c r="N63" s="7">
        <v>169</v>
      </c>
    </row>
    <row r="64" spans="1:14">
      <c r="A64" s="6">
        <v>63</v>
      </c>
      <c r="B64" s="7" t="s">
        <v>110</v>
      </c>
      <c r="C64" s="7" t="s">
        <v>959</v>
      </c>
      <c r="D64" s="7" t="s">
        <v>130</v>
      </c>
      <c r="E64" s="7" t="s">
        <v>131</v>
      </c>
      <c r="F64" s="7">
        <v>0</v>
      </c>
      <c r="G64" s="7">
        <v>48305</v>
      </c>
      <c r="H64" s="7">
        <v>0</v>
      </c>
      <c r="I64" s="7">
        <v>0</v>
      </c>
      <c r="J64" s="7">
        <v>0</v>
      </c>
      <c r="K64" s="7">
        <v>210</v>
      </c>
      <c r="L64" s="7">
        <v>2482</v>
      </c>
      <c r="M64" s="7">
        <v>1</v>
      </c>
      <c r="N64" s="7">
        <v>1</v>
      </c>
    </row>
    <row r="65" spans="1:14">
      <c r="A65" s="6">
        <v>64</v>
      </c>
      <c r="B65" s="7" t="s">
        <v>110</v>
      </c>
      <c r="C65" s="7" t="s">
        <v>959</v>
      </c>
      <c r="D65" s="7" t="s">
        <v>132</v>
      </c>
      <c r="E65" s="7" t="s">
        <v>960</v>
      </c>
      <c r="F65" s="7">
        <v>0</v>
      </c>
      <c r="G65" s="7">
        <v>134194</v>
      </c>
      <c r="H65" s="7">
        <v>0</v>
      </c>
      <c r="I65" s="7">
        <v>0</v>
      </c>
      <c r="J65" s="7">
        <v>0</v>
      </c>
      <c r="K65" s="7">
        <v>15593</v>
      </c>
      <c r="L65" s="7">
        <v>27127</v>
      </c>
      <c r="M65" s="7">
        <v>1904</v>
      </c>
      <c r="N65" s="7">
        <v>5678</v>
      </c>
    </row>
    <row r="66" spans="1:14">
      <c r="A66" s="6">
        <v>65</v>
      </c>
      <c r="B66" s="7" t="s">
        <v>110</v>
      </c>
      <c r="C66" s="7" t="s">
        <v>959</v>
      </c>
      <c r="D66" s="7" t="s">
        <v>133</v>
      </c>
      <c r="E66" s="7" t="s">
        <v>134</v>
      </c>
      <c r="F66" s="7">
        <v>0</v>
      </c>
      <c r="G66" s="7">
        <v>29118</v>
      </c>
      <c r="H66" s="7">
        <v>0</v>
      </c>
      <c r="I66" s="7">
        <v>0</v>
      </c>
      <c r="J66" s="7">
        <v>0</v>
      </c>
      <c r="K66" s="7">
        <v>273</v>
      </c>
      <c r="L66" s="7">
        <v>2227</v>
      </c>
      <c r="M66" s="7">
        <v>4</v>
      </c>
      <c r="N66" s="7">
        <v>14</v>
      </c>
    </row>
    <row r="67" spans="1:14">
      <c r="A67" s="6">
        <v>66</v>
      </c>
      <c r="B67" s="7" t="s">
        <v>110</v>
      </c>
      <c r="C67" s="7" t="s">
        <v>959</v>
      </c>
      <c r="D67" s="7" t="s">
        <v>135</v>
      </c>
      <c r="E67" s="7" t="s">
        <v>136</v>
      </c>
      <c r="F67" s="7">
        <v>0</v>
      </c>
      <c r="G67" s="7">
        <v>27951</v>
      </c>
      <c r="H67" s="7">
        <v>0</v>
      </c>
      <c r="I67" s="7">
        <v>0</v>
      </c>
      <c r="J67" s="7">
        <v>0</v>
      </c>
      <c r="K67" s="7">
        <v>1161</v>
      </c>
      <c r="L67" s="7">
        <v>2901</v>
      </c>
      <c r="M67" s="7">
        <v>135</v>
      </c>
      <c r="N67" s="7">
        <v>469</v>
      </c>
    </row>
    <row r="68" spans="1:14">
      <c r="A68" s="6">
        <v>67</v>
      </c>
      <c r="B68" s="7" t="s">
        <v>110</v>
      </c>
      <c r="C68" s="7" t="s">
        <v>959</v>
      </c>
      <c r="D68" s="7" t="s">
        <v>137</v>
      </c>
      <c r="E68" s="7" t="s">
        <v>138</v>
      </c>
      <c r="F68" s="7">
        <v>0</v>
      </c>
      <c r="G68" s="7">
        <v>56824</v>
      </c>
      <c r="H68" s="7">
        <v>0</v>
      </c>
      <c r="I68" s="7">
        <v>0</v>
      </c>
      <c r="J68" s="7">
        <v>0</v>
      </c>
      <c r="K68" s="7">
        <v>1054</v>
      </c>
      <c r="L68" s="7">
        <v>3444</v>
      </c>
      <c r="M68" s="7">
        <v>22</v>
      </c>
      <c r="N68" s="7">
        <v>165</v>
      </c>
    </row>
    <row r="69" spans="1:14">
      <c r="A69" s="6">
        <v>68</v>
      </c>
      <c r="B69" s="7" t="s">
        <v>110</v>
      </c>
      <c r="C69" s="7" t="s">
        <v>959</v>
      </c>
      <c r="D69" s="7" t="s">
        <v>139</v>
      </c>
      <c r="E69" s="7" t="s">
        <v>962</v>
      </c>
      <c r="F69" s="7">
        <v>0</v>
      </c>
      <c r="G69" s="7">
        <v>52657</v>
      </c>
      <c r="H69" s="7">
        <v>0</v>
      </c>
      <c r="I69" s="7">
        <v>0</v>
      </c>
      <c r="J69" s="7">
        <v>0</v>
      </c>
      <c r="K69" s="7">
        <v>515</v>
      </c>
      <c r="L69" s="7">
        <v>3224</v>
      </c>
      <c r="M69" s="7">
        <v>20</v>
      </c>
      <c r="N69" s="7">
        <v>13</v>
      </c>
    </row>
    <row r="70" spans="1:14">
      <c r="A70" s="6">
        <v>69</v>
      </c>
      <c r="B70" s="7" t="s">
        <v>110</v>
      </c>
      <c r="C70" s="7" t="s">
        <v>959</v>
      </c>
      <c r="D70" s="7" t="s">
        <v>140</v>
      </c>
      <c r="E70" s="7" t="s">
        <v>141</v>
      </c>
      <c r="F70" s="7">
        <v>0</v>
      </c>
      <c r="G70" s="7">
        <v>75845</v>
      </c>
      <c r="H70" s="7">
        <v>0</v>
      </c>
      <c r="I70" s="7">
        <v>0</v>
      </c>
      <c r="J70" s="7">
        <v>0</v>
      </c>
      <c r="K70" s="7">
        <v>556</v>
      </c>
      <c r="L70" s="7">
        <v>3797</v>
      </c>
      <c r="M70" s="7">
        <v>34</v>
      </c>
      <c r="N70" s="7">
        <v>158</v>
      </c>
    </row>
    <row r="71" spans="1:14">
      <c r="A71" s="6">
        <v>70</v>
      </c>
      <c r="B71" s="7" t="s">
        <v>110</v>
      </c>
      <c r="C71" s="7" t="s">
        <v>959</v>
      </c>
      <c r="D71" s="7" t="s">
        <v>142</v>
      </c>
      <c r="E71" s="7" t="s">
        <v>143</v>
      </c>
      <c r="F71" s="7">
        <v>0</v>
      </c>
      <c r="G71" s="7">
        <v>13817</v>
      </c>
      <c r="H71" s="7">
        <v>0</v>
      </c>
      <c r="I71" s="7">
        <v>0</v>
      </c>
      <c r="J71" s="7">
        <v>0</v>
      </c>
      <c r="K71" s="7">
        <v>181</v>
      </c>
      <c r="L71" s="7">
        <v>1359</v>
      </c>
      <c r="M71" s="7">
        <v>8</v>
      </c>
      <c r="N71" s="7">
        <v>29</v>
      </c>
    </row>
    <row r="72" spans="1:14">
      <c r="A72" s="6">
        <v>71</v>
      </c>
      <c r="B72" s="7" t="s">
        <v>110</v>
      </c>
      <c r="C72" s="7" t="s">
        <v>959</v>
      </c>
      <c r="D72" s="7" t="s">
        <v>144</v>
      </c>
      <c r="E72" s="7" t="s">
        <v>145</v>
      </c>
      <c r="F72" s="7">
        <v>0</v>
      </c>
      <c r="G72" s="7">
        <v>60759</v>
      </c>
      <c r="H72" s="7">
        <v>0</v>
      </c>
      <c r="I72" s="7">
        <v>0</v>
      </c>
      <c r="J72" s="7">
        <v>0</v>
      </c>
      <c r="K72" s="7">
        <v>343</v>
      </c>
      <c r="L72" s="7">
        <v>3543</v>
      </c>
      <c r="M72" s="7">
        <v>5</v>
      </c>
      <c r="N72" s="7">
        <v>8</v>
      </c>
    </row>
    <row r="73" spans="1:14">
      <c r="A73" s="6">
        <v>72</v>
      </c>
      <c r="B73" s="7" t="s">
        <v>110</v>
      </c>
      <c r="C73" s="7" t="s">
        <v>959</v>
      </c>
      <c r="D73" s="7" t="s">
        <v>146</v>
      </c>
      <c r="E73" s="7" t="s">
        <v>147</v>
      </c>
      <c r="F73" s="7">
        <v>0</v>
      </c>
      <c r="G73" s="7">
        <v>53727</v>
      </c>
      <c r="H73" s="7">
        <v>0</v>
      </c>
      <c r="I73" s="7">
        <v>0</v>
      </c>
      <c r="J73" s="7">
        <v>0</v>
      </c>
      <c r="K73" s="7">
        <v>252</v>
      </c>
      <c r="L73" s="7">
        <v>2625</v>
      </c>
      <c r="M73" s="7">
        <v>12</v>
      </c>
      <c r="N73" s="7">
        <v>27</v>
      </c>
    </row>
    <row r="74" spans="1:14">
      <c r="A74" s="6">
        <v>73</v>
      </c>
      <c r="B74" s="7" t="s">
        <v>110</v>
      </c>
      <c r="C74" s="7" t="s">
        <v>959</v>
      </c>
      <c r="D74" s="7" t="s">
        <v>148</v>
      </c>
      <c r="E74" s="7" t="s">
        <v>960</v>
      </c>
      <c r="F74" s="7">
        <v>0</v>
      </c>
      <c r="G74" s="7">
        <v>61609</v>
      </c>
      <c r="H74" s="7">
        <v>0</v>
      </c>
      <c r="I74" s="7">
        <v>0</v>
      </c>
      <c r="J74" s="7">
        <v>0</v>
      </c>
      <c r="K74" s="7">
        <v>209</v>
      </c>
      <c r="L74" s="7">
        <v>2421</v>
      </c>
      <c r="M74" s="7">
        <v>2</v>
      </c>
      <c r="N74" s="7">
        <v>10</v>
      </c>
    </row>
    <row r="75" spans="1:14">
      <c r="A75" s="6">
        <v>74</v>
      </c>
      <c r="B75" s="7" t="s">
        <v>110</v>
      </c>
      <c r="C75" s="7" t="s">
        <v>959</v>
      </c>
      <c r="D75" s="7" t="s">
        <v>149</v>
      </c>
      <c r="E75" s="7" t="s">
        <v>964</v>
      </c>
      <c r="F75" s="7">
        <v>0</v>
      </c>
      <c r="G75" s="7">
        <v>39002</v>
      </c>
      <c r="H75" s="7">
        <v>0</v>
      </c>
      <c r="I75" s="7">
        <v>0</v>
      </c>
      <c r="J75" s="7">
        <v>0</v>
      </c>
      <c r="K75" s="7">
        <v>235</v>
      </c>
      <c r="L75" s="7">
        <v>2369</v>
      </c>
      <c r="M75" s="7">
        <v>10</v>
      </c>
      <c r="N75" s="7">
        <v>53</v>
      </c>
    </row>
    <row r="76" spans="1:14">
      <c r="A76" s="6">
        <v>75</v>
      </c>
      <c r="B76" s="7" t="s">
        <v>110</v>
      </c>
      <c r="C76" s="7" t="s">
        <v>959</v>
      </c>
      <c r="D76" s="7" t="s">
        <v>150</v>
      </c>
      <c r="E76" s="7" t="s">
        <v>151</v>
      </c>
      <c r="F76" s="7">
        <v>0</v>
      </c>
      <c r="G76" s="7">
        <v>27372</v>
      </c>
      <c r="H76" s="7">
        <v>0</v>
      </c>
      <c r="I76" s="7">
        <v>0</v>
      </c>
      <c r="J76" s="7">
        <v>0</v>
      </c>
      <c r="K76" s="7">
        <v>161</v>
      </c>
      <c r="L76" s="7">
        <v>1739</v>
      </c>
      <c r="M76" s="7">
        <v>3</v>
      </c>
      <c r="N76" s="7">
        <v>12</v>
      </c>
    </row>
    <row r="77" spans="1:14">
      <c r="A77" s="6">
        <v>76</v>
      </c>
      <c r="B77" s="7" t="s">
        <v>110</v>
      </c>
      <c r="C77" s="7" t="s">
        <v>959</v>
      </c>
      <c r="D77" s="7" t="s">
        <v>152</v>
      </c>
      <c r="E77" s="7" t="s">
        <v>972</v>
      </c>
      <c r="F77" s="7">
        <v>0</v>
      </c>
      <c r="G77" s="7">
        <v>66084</v>
      </c>
      <c r="H77" s="7">
        <v>0</v>
      </c>
      <c r="I77" s="7">
        <v>0</v>
      </c>
      <c r="J77" s="7">
        <v>0</v>
      </c>
      <c r="K77" s="7">
        <v>316</v>
      </c>
      <c r="L77" s="7">
        <v>3127</v>
      </c>
      <c r="M77" s="7">
        <v>9</v>
      </c>
      <c r="N77" s="7">
        <v>18</v>
      </c>
    </row>
    <row r="78" spans="1:14">
      <c r="A78" s="6">
        <v>77</v>
      </c>
      <c r="B78" s="7" t="s">
        <v>110</v>
      </c>
      <c r="C78" s="7" t="s">
        <v>959</v>
      </c>
      <c r="D78" s="7" t="s">
        <v>153</v>
      </c>
      <c r="E78" s="7" t="s">
        <v>154</v>
      </c>
      <c r="F78" s="7">
        <v>0</v>
      </c>
      <c r="G78" s="7">
        <v>19643</v>
      </c>
      <c r="H78" s="7">
        <v>0</v>
      </c>
      <c r="I78" s="7">
        <v>0</v>
      </c>
      <c r="J78" s="7">
        <v>0</v>
      </c>
      <c r="K78" s="7">
        <v>169</v>
      </c>
      <c r="L78" s="7">
        <v>1508</v>
      </c>
      <c r="M78" s="7">
        <v>9</v>
      </c>
      <c r="N78" s="7">
        <v>24</v>
      </c>
    </row>
    <row r="79" spans="1:14">
      <c r="A79" s="6">
        <v>78</v>
      </c>
      <c r="B79" s="7" t="s">
        <v>110</v>
      </c>
      <c r="C79" s="7" t="s">
        <v>959</v>
      </c>
      <c r="D79" s="7" t="s">
        <v>155</v>
      </c>
      <c r="E79" s="7" t="s">
        <v>156</v>
      </c>
      <c r="F79" s="7">
        <v>0</v>
      </c>
      <c r="G79" s="7">
        <v>131460</v>
      </c>
      <c r="H79" s="7">
        <v>0</v>
      </c>
      <c r="I79" s="7">
        <v>0</v>
      </c>
      <c r="J79" s="7">
        <v>0</v>
      </c>
      <c r="K79" s="7">
        <v>1324</v>
      </c>
      <c r="L79" s="7">
        <v>6462</v>
      </c>
      <c r="M79" s="7">
        <v>124</v>
      </c>
      <c r="N79" s="7">
        <v>432</v>
      </c>
    </row>
    <row r="80" spans="1:14">
      <c r="A80" s="6">
        <v>79</v>
      </c>
      <c r="B80" s="7" t="s">
        <v>110</v>
      </c>
      <c r="C80" s="7" t="s">
        <v>959</v>
      </c>
      <c r="D80" s="7" t="s">
        <v>157</v>
      </c>
      <c r="E80" s="7" t="s">
        <v>158</v>
      </c>
      <c r="F80" s="7">
        <v>0</v>
      </c>
      <c r="G80" s="7">
        <v>77592</v>
      </c>
      <c r="H80" s="7">
        <v>0</v>
      </c>
      <c r="I80" s="7">
        <v>0</v>
      </c>
      <c r="J80" s="7">
        <v>0</v>
      </c>
      <c r="K80" s="7">
        <v>1011</v>
      </c>
      <c r="L80" s="7">
        <v>4890</v>
      </c>
      <c r="M80" s="7">
        <v>70</v>
      </c>
      <c r="N80" s="7">
        <v>333</v>
      </c>
    </row>
    <row r="81" spans="1:14">
      <c r="A81" s="6">
        <v>80</v>
      </c>
      <c r="B81" s="7" t="s">
        <v>110</v>
      </c>
      <c r="C81" s="7" t="s">
        <v>959</v>
      </c>
      <c r="D81" s="7" t="s">
        <v>159</v>
      </c>
      <c r="E81" s="7" t="s">
        <v>160</v>
      </c>
      <c r="F81" s="7">
        <v>0</v>
      </c>
      <c r="G81" s="7">
        <v>48552</v>
      </c>
      <c r="H81" s="7">
        <v>0</v>
      </c>
      <c r="I81" s="7">
        <v>0</v>
      </c>
      <c r="J81" s="7">
        <v>0</v>
      </c>
      <c r="K81" s="7">
        <v>1148</v>
      </c>
      <c r="L81" s="7">
        <v>3643</v>
      </c>
      <c r="M81" s="7">
        <v>128</v>
      </c>
      <c r="N81" s="7">
        <v>256</v>
      </c>
    </row>
    <row r="82" spans="1:14">
      <c r="A82" s="6">
        <v>81</v>
      </c>
      <c r="B82" s="7" t="s">
        <v>110</v>
      </c>
      <c r="C82" s="7" t="s">
        <v>959</v>
      </c>
      <c r="D82" s="7" t="s">
        <v>161</v>
      </c>
      <c r="E82" s="7" t="s">
        <v>162</v>
      </c>
      <c r="F82" s="7">
        <v>0</v>
      </c>
      <c r="G82" s="7">
        <v>3346</v>
      </c>
      <c r="H82" s="7">
        <v>0</v>
      </c>
      <c r="I82" s="7">
        <v>0</v>
      </c>
      <c r="J82" s="7">
        <v>0</v>
      </c>
      <c r="K82" s="7">
        <v>36</v>
      </c>
      <c r="L82" s="7">
        <v>267</v>
      </c>
      <c r="M82" s="7">
        <v>3</v>
      </c>
      <c r="N82" s="7">
        <v>5</v>
      </c>
    </row>
    <row r="83" spans="1:14">
      <c r="A83" s="6">
        <v>82</v>
      </c>
      <c r="B83" s="7" t="s">
        <v>110</v>
      </c>
      <c r="C83" s="7" t="s">
        <v>959</v>
      </c>
      <c r="D83" s="7" t="s">
        <v>163</v>
      </c>
      <c r="E83" s="7" t="s">
        <v>961</v>
      </c>
      <c r="F83" s="7">
        <v>0</v>
      </c>
      <c r="G83" s="7">
        <v>9135</v>
      </c>
      <c r="H83" s="7">
        <v>0</v>
      </c>
      <c r="I83" s="7">
        <v>0</v>
      </c>
      <c r="J83" s="7">
        <v>0</v>
      </c>
      <c r="K83" s="7">
        <v>181</v>
      </c>
      <c r="L83" s="7">
        <v>1034</v>
      </c>
      <c r="M83" s="7">
        <v>12</v>
      </c>
      <c r="N83" s="7">
        <v>58</v>
      </c>
    </row>
    <row r="84" spans="1:14">
      <c r="A84" s="6">
        <v>83</v>
      </c>
      <c r="B84" s="7" t="s">
        <v>110</v>
      </c>
      <c r="C84" s="7" t="s">
        <v>959</v>
      </c>
      <c r="D84" s="7" t="s">
        <v>164</v>
      </c>
      <c r="E84" s="7" t="s">
        <v>165</v>
      </c>
      <c r="F84" s="7">
        <v>0</v>
      </c>
      <c r="G84" s="7">
        <v>6414</v>
      </c>
      <c r="H84" s="7">
        <v>0</v>
      </c>
      <c r="I84" s="7">
        <v>0</v>
      </c>
      <c r="J84" s="7">
        <v>0</v>
      </c>
      <c r="K84" s="7">
        <v>797</v>
      </c>
      <c r="L84" s="7">
        <v>1252</v>
      </c>
      <c r="M84" s="7">
        <v>58</v>
      </c>
      <c r="N84" s="7">
        <v>302</v>
      </c>
    </row>
    <row r="85" spans="1:14">
      <c r="A85" s="6">
        <v>84</v>
      </c>
      <c r="B85" s="7" t="s">
        <v>166</v>
      </c>
      <c r="C85" s="7" t="s">
        <v>167</v>
      </c>
      <c r="D85" s="7" t="s">
        <v>168</v>
      </c>
      <c r="E85" s="7" t="s">
        <v>169</v>
      </c>
      <c r="F85" s="7">
        <v>0</v>
      </c>
      <c r="G85" s="7">
        <v>32798</v>
      </c>
      <c r="H85" s="7">
        <v>0</v>
      </c>
      <c r="I85" s="7">
        <v>0</v>
      </c>
      <c r="J85" s="7">
        <v>0</v>
      </c>
      <c r="K85" s="7">
        <v>58946</v>
      </c>
      <c r="L85" s="7">
        <v>77215</v>
      </c>
      <c r="M85" s="7">
        <v>8128</v>
      </c>
      <c r="N85" s="7">
        <v>20587</v>
      </c>
    </row>
    <row r="86" spans="1:14">
      <c r="A86" s="6">
        <v>85</v>
      </c>
      <c r="B86" s="7" t="s">
        <v>170</v>
      </c>
      <c r="C86" s="7" t="s">
        <v>171</v>
      </c>
      <c r="D86" s="7" t="s">
        <v>172</v>
      </c>
      <c r="E86" s="7" t="s">
        <v>173</v>
      </c>
      <c r="F86" s="7">
        <v>0</v>
      </c>
      <c r="G86" s="7">
        <v>395</v>
      </c>
      <c r="H86" s="7">
        <v>0</v>
      </c>
      <c r="I86" s="7">
        <v>0</v>
      </c>
      <c r="J86" s="7">
        <v>95</v>
      </c>
      <c r="K86" s="7">
        <v>688</v>
      </c>
      <c r="L86" s="7">
        <v>976</v>
      </c>
      <c r="M86" s="7">
        <v>143</v>
      </c>
      <c r="N86" s="7">
        <v>270</v>
      </c>
    </row>
    <row r="87" spans="1:14">
      <c r="A87" s="6">
        <v>86</v>
      </c>
      <c r="B87" s="7" t="s">
        <v>174</v>
      </c>
      <c r="C87" s="7" t="s">
        <v>175</v>
      </c>
      <c r="D87" s="7" t="s">
        <v>176</v>
      </c>
      <c r="E87" s="7" t="s">
        <v>177</v>
      </c>
      <c r="F87" s="7">
        <v>0</v>
      </c>
      <c r="G87" s="7">
        <v>705</v>
      </c>
      <c r="H87" s="7">
        <v>0</v>
      </c>
      <c r="I87" s="7">
        <v>0</v>
      </c>
      <c r="J87" s="7">
        <v>0</v>
      </c>
      <c r="K87" s="7">
        <v>1353</v>
      </c>
      <c r="L87" s="7">
        <v>2702</v>
      </c>
      <c r="M87" s="7">
        <v>179</v>
      </c>
      <c r="N87" s="7">
        <v>657</v>
      </c>
    </row>
    <row r="88" spans="1:14">
      <c r="A88" s="6">
        <v>87</v>
      </c>
      <c r="B88" s="7" t="s">
        <v>178</v>
      </c>
      <c r="C88" s="7" t="s">
        <v>179</v>
      </c>
      <c r="D88" s="7" t="s">
        <v>180</v>
      </c>
      <c r="E88" s="7" t="s">
        <v>181</v>
      </c>
      <c r="F88" s="7">
        <v>0</v>
      </c>
      <c r="G88" s="7">
        <v>95195</v>
      </c>
      <c r="H88" s="7">
        <v>0</v>
      </c>
      <c r="I88" s="7">
        <v>0</v>
      </c>
      <c r="J88" s="7">
        <v>0</v>
      </c>
      <c r="K88" s="7">
        <v>305778</v>
      </c>
      <c r="L88" s="7">
        <v>122542</v>
      </c>
      <c r="M88" s="7">
        <v>36186</v>
      </c>
      <c r="N88" s="7">
        <v>102426</v>
      </c>
    </row>
    <row r="89" spans="1:14">
      <c r="A89" s="6">
        <v>88</v>
      </c>
      <c r="B89" s="7" t="s">
        <v>178</v>
      </c>
      <c r="C89" s="7" t="s">
        <v>179</v>
      </c>
      <c r="D89" s="7" t="s">
        <v>182</v>
      </c>
      <c r="E89" s="7" t="s">
        <v>183</v>
      </c>
      <c r="F89" s="7">
        <v>0</v>
      </c>
      <c r="G89" s="7">
        <v>90717</v>
      </c>
      <c r="H89" s="7">
        <v>0</v>
      </c>
      <c r="I89" s="7">
        <v>0</v>
      </c>
      <c r="J89" s="7">
        <v>0</v>
      </c>
      <c r="K89" s="7">
        <v>217867</v>
      </c>
      <c r="L89" s="7">
        <v>112298</v>
      </c>
      <c r="M89" s="7">
        <v>25373</v>
      </c>
      <c r="N89" s="7">
        <v>74691</v>
      </c>
    </row>
    <row r="90" spans="1:14">
      <c r="A90" s="6">
        <v>89</v>
      </c>
      <c r="B90" s="7" t="s">
        <v>184</v>
      </c>
      <c r="C90" s="7" t="s">
        <v>185</v>
      </c>
      <c r="D90" s="7" t="s">
        <v>186</v>
      </c>
      <c r="E90" s="7" t="s">
        <v>965</v>
      </c>
      <c r="F90" s="7">
        <v>0</v>
      </c>
      <c r="G90" s="7">
        <v>1924</v>
      </c>
      <c r="H90" s="7">
        <v>0</v>
      </c>
      <c r="I90" s="7">
        <v>0</v>
      </c>
      <c r="J90" s="7">
        <v>0</v>
      </c>
      <c r="K90" s="7">
        <v>9784</v>
      </c>
      <c r="L90" s="7">
        <v>7844</v>
      </c>
      <c r="M90" s="7">
        <v>1488</v>
      </c>
      <c r="N90" s="7">
        <v>4245</v>
      </c>
    </row>
    <row r="91" spans="1:14">
      <c r="A91" s="6">
        <v>90</v>
      </c>
      <c r="B91" s="7" t="s">
        <v>184</v>
      </c>
      <c r="C91" s="7" t="s">
        <v>185</v>
      </c>
      <c r="D91" s="7" t="s">
        <v>187</v>
      </c>
      <c r="E91" s="7" t="s">
        <v>188</v>
      </c>
      <c r="F91" s="7">
        <v>0</v>
      </c>
      <c r="G91" s="7">
        <v>16926</v>
      </c>
      <c r="H91" s="7">
        <v>0</v>
      </c>
      <c r="I91" s="7">
        <v>0</v>
      </c>
      <c r="J91" s="7">
        <v>0</v>
      </c>
      <c r="K91" s="7">
        <v>63080</v>
      </c>
      <c r="L91" s="7">
        <v>64311</v>
      </c>
      <c r="M91" s="7">
        <v>9410</v>
      </c>
      <c r="N91" s="7">
        <v>23588</v>
      </c>
    </row>
    <row r="92" spans="1:14">
      <c r="A92" s="6">
        <v>91</v>
      </c>
      <c r="B92" s="7" t="s">
        <v>189</v>
      </c>
      <c r="C92" s="7" t="s">
        <v>190</v>
      </c>
      <c r="D92" s="7" t="s">
        <v>191</v>
      </c>
      <c r="E92" s="7" t="s">
        <v>966</v>
      </c>
      <c r="F92" s="7">
        <v>0</v>
      </c>
      <c r="G92" s="7">
        <v>485</v>
      </c>
      <c r="H92" s="7">
        <v>0</v>
      </c>
      <c r="I92" s="7">
        <v>0</v>
      </c>
      <c r="J92" s="7">
        <v>0</v>
      </c>
      <c r="K92" s="7">
        <v>279</v>
      </c>
      <c r="L92" s="7">
        <v>492</v>
      </c>
      <c r="M92" s="7">
        <v>62</v>
      </c>
      <c r="N92" s="7">
        <v>111</v>
      </c>
    </row>
    <row r="93" spans="1:14">
      <c r="A93" s="6">
        <v>92</v>
      </c>
      <c r="B93" s="7" t="s">
        <v>189</v>
      </c>
      <c r="C93" s="7" t="s">
        <v>190</v>
      </c>
      <c r="D93" s="7" t="s">
        <v>192</v>
      </c>
      <c r="E93" s="7" t="s">
        <v>193</v>
      </c>
      <c r="F93" s="7">
        <v>0</v>
      </c>
      <c r="G93" s="7">
        <v>1259</v>
      </c>
      <c r="H93" s="7">
        <v>0</v>
      </c>
      <c r="I93" s="7">
        <v>0</v>
      </c>
      <c r="J93" s="7">
        <v>0</v>
      </c>
      <c r="K93" s="7">
        <v>3713</v>
      </c>
      <c r="L93" s="7">
        <v>5707</v>
      </c>
      <c r="M93" s="7">
        <v>641</v>
      </c>
      <c r="N93" s="7">
        <v>1420</v>
      </c>
    </row>
    <row r="94" spans="1:14">
      <c r="A94" s="6">
        <v>93</v>
      </c>
      <c r="B94" s="7" t="s">
        <v>194</v>
      </c>
      <c r="C94" s="7" t="s">
        <v>195</v>
      </c>
      <c r="D94" s="7" t="s">
        <v>196</v>
      </c>
      <c r="E94" s="7" t="s">
        <v>197</v>
      </c>
      <c r="F94" s="7">
        <v>0</v>
      </c>
      <c r="G94" s="7">
        <v>31444</v>
      </c>
      <c r="H94" s="7">
        <v>0</v>
      </c>
      <c r="I94" s="7">
        <v>0</v>
      </c>
      <c r="J94" s="7">
        <v>1891</v>
      </c>
      <c r="K94" s="7">
        <v>109772</v>
      </c>
      <c r="L94" s="7">
        <v>110638</v>
      </c>
      <c r="M94" s="7">
        <v>10702</v>
      </c>
      <c r="N94" s="7">
        <v>41973</v>
      </c>
    </row>
    <row r="95" spans="1:14">
      <c r="A95" s="6">
        <v>94</v>
      </c>
      <c r="B95" s="7" t="s">
        <v>198</v>
      </c>
      <c r="C95" s="7" t="s">
        <v>199</v>
      </c>
      <c r="D95" s="7" t="s">
        <v>200</v>
      </c>
      <c r="E95" s="7" t="s">
        <v>201</v>
      </c>
      <c r="F95" s="7">
        <v>0</v>
      </c>
      <c r="G95" s="7">
        <v>2003</v>
      </c>
      <c r="H95" s="7">
        <v>0</v>
      </c>
      <c r="I95" s="7">
        <v>0</v>
      </c>
      <c r="J95" s="7">
        <v>146</v>
      </c>
      <c r="K95" s="7">
        <v>9635</v>
      </c>
      <c r="L95" s="7">
        <v>11302</v>
      </c>
      <c r="M95" s="7">
        <v>2905</v>
      </c>
      <c r="N95" s="7">
        <v>3512</v>
      </c>
    </row>
    <row r="96" spans="1:14">
      <c r="A96" s="6">
        <v>95</v>
      </c>
      <c r="B96" s="7" t="s">
        <v>202</v>
      </c>
      <c r="C96" s="7" t="s">
        <v>203</v>
      </c>
      <c r="D96" s="7" t="s">
        <v>204</v>
      </c>
      <c r="E96" s="7" t="s">
        <v>967</v>
      </c>
      <c r="F96" s="7">
        <v>0</v>
      </c>
      <c r="G96" s="7">
        <v>138</v>
      </c>
      <c r="H96" s="7">
        <v>0</v>
      </c>
      <c r="I96" s="7">
        <v>0</v>
      </c>
      <c r="J96" s="7">
        <v>0</v>
      </c>
      <c r="K96" s="7">
        <v>1232</v>
      </c>
      <c r="L96" s="7">
        <v>1687</v>
      </c>
      <c r="M96" s="7">
        <v>262</v>
      </c>
      <c r="N96" s="7">
        <v>543</v>
      </c>
    </row>
    <row r="97" spans="1:14">
      <c r="A97" s="6">
        <v>96</v>
      </c>
      <c r="B97" s="7" t="s">
        <v>205</v>
      </c>
      <c r="C97" s="7" t="s">
        <v>206</v>
      </c>
      <c r="D97" s="7" t="s">
        <v>207</v>
      </c>
      <c r="E97" s="7" t="s">
        <v>955</v>
      </c>
      <c r="F97" s="7">
        <v>0</v>
      </c>
      <c r="G97" s="7">
        <v>1192</v>
      </c>
      <c r="H97" s="7">
        <v>0</v>
      </c>
      <c r="I97" s="7">
        <v>0</v>
      </c>
      <c r="J97" s="7">
        <v>0</v>
      </c>
      <c r="K97" s="7">
        <v>4276</v>
      </c>
      <c r="L97" s="7">
        <v>6767</v>
      </c>
      <c r="M97" s="7">
        <v>925</v>
      </c>
      <c r="N97" s="7">
        <v>1721</v>
      </c>
    </row>
    <row r="98" spans="1:14">
      <c r="A98" s="6">
        <v>97</v>
      </c>
      <c r="B98" s="7" t="s">
        <v>208</v>
      </c>
      <c r="C98" s="7" t="s">
        <v>209</v>
      </c>
      <c r="D98" s="7" t="s">
        <v>210</v>
      </c>
      <c r="E98" s="7" t="s">
        <v>211</v>
      </c>
      <c r="F98" s="7">
        <v>0</v>
      </c>
      <c r="G98" s="7">
        <v>35534</v>
      </c>
      <c r="H98" s="7">
        <v>0</v>
      </c>
      <c r="I98" s="7">
        <v>0</v>
      </c>
      <c r="J98" s="7">
        <v>0</v>
      </c>
      <c r="K98" s="7">
        <v>85900</v>
      </c>
      <c r="L98" s="7">
        <v>68355</v>
      </c>
      <c r="M98" s="7">
        <v>5885</v>
      </c>
      <c r="N98" s="7">
        <v>38854</v>
      </c>
    </row>
    <row r="99" spans="1:14">
      <c r="A99" s="6">
        <v>98</v>
      </c>
      <c r="B99" s="7" t="s">
        <v>212</v>
      </c>
      <c r="C99" s="7" t="s">
        <v>213</v>
      </c>
      <c r="D99" s="7" t="s">
        <v>214</v>
      </c>
      <c r="E99" s="7" t="s">
        <v>215</v>
      </c>
      <c r="F99" s="7">
        <v>0</v>
      </c>
      <c r="G99" s="7">
        <v>20</v>
      </c>
      <c r="H99" s="7">
        <v>0</v>
      </c>
      <c r="I99" s="7">
        <v>0</v>
      </c>
      <c r="J99" s="7">
        <v>0</v>
      </c>
      <c r="K99" s="7">
        <v>114</v>
      </c>
      <c r="L99" s="7">
        <v>1</v>
      </c>
      <c r="M99" s="7">
        <v>2</v>
      </c>
      <c r="N99" s="7">
        <v>14</v>
      </c>
    </row>
    <row r="100" spans="1:14">
      <c r="A100" s="6">
        <v>99</v>
      </c>
      <c r="B100" s="7" t="s">
        <v>216</v>
      </c>
      <c r="C100" s="7" t="s">
        <v>217</v>
      </c>
      <c r="D100" s="7" t="s">
        <v>218</v>
      </c>
      <c r="E100" s="7" t="s">
        <v>219</v>
      </c>
      <c r="F100" s="7">
        <v>0</v>
      </c>
      <c r="G100" s="7">
        <v>122</v>
      </c>
      <c r="H100" s="7">
        <v>0</v>
      </c>
      <c r="I100" s="7">
        <v>0</v>
      </c>
      <c r="J100" s="7">
        <v>0</v>
      </c>
      <c r="K100" s="7">
        <v>69</v>
      </c>
      <c r="L100" s="7">
        <v>219</v>
      </c>
      <c r="M100" s="7">
        <v>9</v>
      </c>
      <c r="N100" s="7">
        <v>32</v>
      </c>
    </row>
    <row r="101" spans="1:14">
      <c r="A101" s="6">
        <v>100</v>
      </c>
      <c r="B101" s="7" t="s">
        <v>220</v>
      </c>
      <c r="C101" s="7" t="s">
        <v>221</v>
      </c>
      <c r="D101" s="7" t="s">
        <v>222</v>
      </c>
      <c r="E101" s="7" t="s">
        <v>223</v>
      </c>
      <c r="F101" s="7">
        <v>0</v>
      </c>
      <c r="G101" s="7">
        <v>80</v>
      </c>
      <c r="H101" s="7">
        <v>0</v>
      </c>
      <c r="I101" s="7">
        <v>0</v>
      </c>
      <c r="J101" s="7">
        <v>0</v>
      </c>
      <c r="K101" s="7">
        <v>6</v>
      </c>
      <c r="L101" s="7">
        <v>112</v>
      </c>
      <c r="M101" s="7">
        <v>3</v>
      </c>
      <c r="N101" s="7">
        <v>0</v>
      </c>
    </row>
    <row r="102" spans="1:14">
      <c r="A102" s="6">
        <v>101</v>
      </c>
      <c r="B102" s="7" t="s">
        <v>224</v>
      </c>
      <c r="C102" s="7" t="s">
        <v>225</v>
      </c>
      <c r="D102" s="7" t="s">
        <v>226</v>
      </c>
      <c r="E102" s="7" t="s">
        <v>227</v>
      </c>
      <c r="F102" s="7">
        <v>0</v>
      </c>
      <c r="G102" s="7">
        <v>258</v>
      </c>
      <c r="H102" s="7">
        <v>0</v>
      </c>
      <c r="I102" s="7">
        <v>0</v>
      </c>
      <c r="J102" s="7">
        <v>0</v>
      </c>
      <c r="K102" s="7">
        <v>50</v>
      </c>
      <c r="L102" s="7">
        <v>149</v>
      </c>
      <c r="M102" s="7">
        <v>5</v>
      </c>
      <c r="N102" s="7">
        <v>18</v>
      </c>
    </row>
    <row r="103" spans="1:14">
      <c r="A103" s="6">
        <v>102</v>
      </c>
      <c r="B103" s="7" t="s">
        <v>228</v>
      </c>
      <c r="C103" s="7" t="s">
        <v>229</v>
      </c>
      <c r="D103" s="7" t="s">
        <v>230</v>
      </c>
      <c r="E103" s="7" t="s">
        <v>231</v>
      </c>
      <c r="F103" s="7">
        <v>0</v>
      </c>
      <c r="G103" s="7">
        <v>210</v>
      </c>
      <c r="H103" s="7">
        <v>0</v>
      </c>
      <c r="I103" s="7">
        <v>0</v>
      </c>
      <c r="J103" s="7">
        <v>0</v>
      </c>
      <c r="K103" s="7">
        <v>73</v>
      </c>
      <c r="L103" s="7">
        <v>165</v>
      </c>
      <c r="M103" s="7">
        <v>5</v>
      </c>
      <c r="N103" s="7">
        <v>36</v>
      </c>
    </row>
    <row r="104" spans="1:14">
      <c r="A104" s="6">
        <v>103</v>
      </c>
      <c r="B104" s="7" t="s">
        <v>228</v>
      </c>
      <c r="C104" s="7" t="s">
        <v>229</v>
      </c>
      <c r="D104" s="7" t="s">
        <v>232</v>
      </c>
      <c r="E104" s="7" t="s">
        <v>233</v>
      </c>
      <c r="F104" s="7">
        <v>0</v>
      </c>
      <c r="G104" s="7">
        <v>7</v>
      </c>
      <c r="H104" s="7">
        <v>0</v>
      </c>
      <c r="I104" s="7">
        <v>0</v>
      </c>
      <c r="J104" s="7">
        <v>0</v>
      </c>
      <c r="K104" s="7">
        <v>2</v>
      </c>
      <c r="L104" s="7">
        <v>0</v>
      </c>
      <c r="M104" s="7">
        <v>0</v>
      </c>
      <c r="N104" s="7">
        <v>1</v>
      </c>
    </row>
    <row r="105" spans="1:14">
      <c r="A105" s="6">
        <v>104</v>
      </c>
      <c r="B105" s="7" t="s">
        <v>234</v>
      </c>
      <c r="C105" s="7" t="s">
        <v>235</v>
      </c>
      <c r="D105" s="7" t="s">
        <v>236</v>
      </c>
      <c r="E105" s="7" t="s">
        <v>237</v>
      </c>
      <c r="F105" s="7">
        <v>0</v>
      </c>
      <c r="G105" s="7">
        <v>22</v>
      </c>
      <c r="H105" s="7">
        <v>0</v>
      </c>
      <c r="I105" s="7">
        <v>0</v>
      </c>
      <c r="J105" s="7">
        <v>0</v>
      </c>
      <c r="K105" s="7">
        <v>16</v>
      </c>
      <c r="L105" s="7">
        <v>249</v>
      </c>
      <c r="M105" s="7">
        <v>0</v>
      </c>
      <c r="N105" s="7">
        <v>5</v>
      </c>
    </row>
    <row r="106" spans="1:14">
      <c r="A106" s="6">
        <v>105</v>
      </c>
      <c r="B106" s="7" t="s">
        <v>238</v>
      </c>
      <c r="C106" s="7" t="s">
        <v>239</v>
      </c>
      <c r="D106" s="7" t="s">
        <v>240</v>
      </c>
      <c r="E106" s="7" t="s">
        <v>968</v>
      </c>
      <c r="F106" s="7">
        <v>0</v>
      </c>
      <c r="G106" s="7">
        <v>272</v>
      </c>
      <c r="H106" s="7">
        <v>0</v>
      </c>
      <c r="I106" s="7">
        <v>0</v>
      </c>
      <c r="J106" s="7">
        <v>0</v>
      </c>
      <c r="K106" s="7">
        <v>76</v>
      </c>
      <c r="L106" s="7">
        <v>227</v>
      </c>
      <c r="M106" s="7">
        <v>6</v>
      </c>
      <c r="N106" s="7">
        <v>24</v>
      </c>
    </row>
    <row r="107" spans="1:14">
      <c r="A107" s="6">
        <v>106</v>
      </c>
      <c r="B107" s="7" t="s">
        <v>241</v>
      </c>
      <c r="C107" s="7" t="s">
        <v>242</v>
      </c>
      <c r="D107" s="7" t="s">
        <v>243</v>
      </c>
      <c r="E107" s="7" t="s">
        <v>244</v>
      </c>
      <c r="F107" s="7">
        <v>0</v>
      </c>
      <c r="G107" s="7">
        <v>14</v>
      </c>
      <c r="H107" s="7">
        <v>0</v>
      </c>
      <c r="I107" s="7">
        <v>0</v>
      </c>
      <c r="J107" s="7">
        <v>0</v>
      </c>
      <c r="K107" s="7">
        <v>0</v>
      </c>
      <c r="L107" s="7">
        <v>24</v>
      </c>
      <c r="M107" s="7">
        <v>0</v>
      </c>
      <c r="N107" s="7">
        <v>0</v>
      </c>
    </row>
    <row r="108" spans="1:14">
      <c r="A108" s="6">
        <v>107</v>
      </c>
      <c r="B108" s="7" t="s">
        <v>245</v>
      </c>
      <c r="C108" s="7" t="s">
        <v>246</v>
      </c>
      <c r="D108" s="7" t="s">
        <v>247</v>
      </c>
      <c r="E108" s="7" t="s">
        <v>248</v>
      </c>
      <c r="F108" s="7">
        <v>0</v>
      </c>
      <c r="G108" s="7">
        <v>107</v>
      </c>
      <c r="H108" s="7">
        <v>0</v>
      </c>
      <c r="I108" s="7">
        <v>0</v>
      </c>
      <c r="J108" s="7">
        <v>0</v>
      </c>
      <c r="K108" s="7">
        <v>49</v>
      </c>
      <c r="L108" s="7">
        <v>405</v>
      </c>
      <c r="M108" s="7">
        <v>5</v>
      </c>
      <c r="N108" s="7">
        <v>14</v>
      </c>
    </row>
    <row r="109" spans="1:14">
      <c r="A109" s="6">
        <v>108</v>
      </c>
      <c r="B109" s="7" t="s">
        <v>249</v>
      </c>
      <c r="C109" s="7" t="s">
        <v>250</v>
      </c>
      <c r="D109" s="7" t="s">
        <v>251</v>
      </c>
      <c r="E109" s="7" t="s">
        <v>252</v>
      </c>
      <c r="F109" s="7">
        <v>0</v>
      </c>
      <c r="G109" s="7">
        <v>107</v>
      </c>
      <c r="H109" s="7">
        <v>0</v>
      </c>
      <c r="I109" s="7">
        <v>0</v>
      </c>
      <c r="J109" s="7">
        <v>0</v>
      </c>
      <c r="K109" s="7">
        <v>64</v>
      </c>
      <c r="L109" s="7">
        <v>420</v>
      </c>
      <c r="M109" s="7">
        <v>9</v>
      </c>
      <c r="N109" s="7">
        <v>22</v>
      </c>
    </row>
    <row r="110" spans="1:14">
      <c r="A110" s="6">
        <v>109</v>
      </c>
      <c r="B110" s="7" t="s">
        <v>253</v>
      </c>
      <c r="C110" s="7" t="s">
        <v>254</v>
      </c>
      <c r="D110" s="7" t="s">
        <v>255</v>
      </c>
      <c r="E110" s="7" t="s">
        <v>256</v>
      </c>
      <c r="F110" s="7">
        <v>0</v>
      </c>
      <c r="G110" s="7">
        <v>12</v>
      </c>
      <c r="H110" s="7">
        <v>0</v>
      </c>
      <c r="I110" s="7">
        <v>0</v>
      </c>
      <c r="J110" s="7">
        <v>0</v>
      </c>
      <c r="K110" s="7">
        <v>13</v>
      </c>
      <c r="L110" s="7">
        <v>41</v>
      </c>
      <c r="M110" s="7">
        <v>2</v>
      </c>
      <c r="N110" s="7">
        <v>1</v>
      </c>
    </row>
    <row r="111" spans="1:14">
      <c r="A111" s="6">
        <v>110</v>
      </c>
      <c r="B111" s="7" t="s">
        <v>257</v>
      </c>
      <c r="C111" s="7" t="s">
        <v>258</v>
      </c>
      <c r="D111" s="7" t="s">
        <v>259</v>
      </c>
      <c r="E111" s="7" t="s">
        <v>260</v>
      </c>
      <c r="F111" s="7">
        <v>0</v>
      </c>
      <c r="G111" s="7">
        <v>41</v>
      </c>
      <c r="H111" s="7">
        <v>0</v>
      </c>
      <c r="I111" s="7">
        <v>0</v>
      </c>
      <c r="J111" s="7">
        <v>0</v>
      </c>
      <c r="K111" s="7">
        <v>44</v>
      </c>
      <c r="L111" s="7">
        <v>194</v>
      </c>
      <c r="M111" s="7">
        <v>6</v>
      </c>
      <c r="N111" s="7">
        <v>11</v>
      </c>
    </row>
    <row r="112" spans="1:14">
      <c r="A112" s="6">
        <v>111</v>
      </c>
      <c r="B112" s="7" t="s">
        <v>261</v>
      </c>
      <c r="C112" s="7" t="s">
        <v>262</v>
      </c>
      <c r="D112" s="7" t="s">
        <v>263</v>
      </c>
      <c r="E112" s="7" t="s">
        <v>264</v>
      </c>
      <c r="F112" s="7">
        <v>0</v>
      </c>
      <c r="G112" s="7">
        <v>54</v>
      </c>
      <c r="H112" s="7">
        <v>0</v>
      </c>
      <c r="I112" s="7">
        <v>0</v>
      </c>
      <c r="J112" s="7">
        <v>0</v>
      </c>
      <c r="K112" s="7">
        <v>15</v>
      </c>
      <c r="L112" s="7">
        <v>93</v>
      </c>
      <c r="M112" s="7">
        <v>1</v>
      </c>
      <c r="N112" s="7">
        <v>4</v>
      </c>
    </row>
    <row r="113" spans="1:14">
      <c r="A113" s="6">
        <v>112</v>
      </c>
      <c r="B113" s="7" t="s">
        <v>265</v>
      </c>
      <c r="C113" s="7" t="s">
        <v>266</v>
      </c>
      <c r="D113" s="7" t="s">
        <v>267</v>
      </c>
      <c r="E113" s="7" t="s">
        <v>969</v>
      </c>
      <c r="F113" s="7">
        <v>0</v>
      </c>
      <c r="G113" s="7">
        <v>1</v>
      </c>
      <c r="H113" s="7">
        <v>0</v>
      </c>
      <c r="I113" s="7">
        <v>0</v>
      </c>
      <c r="J113" s="7">
        <v>0</v>
      </c>
      <c r="K113" s="7">
        <v>11</v>
      </c>
      <c r="L113" s="7">
        <v>1</v>
      </c>
      <c r="M113" s="7">
        <v>0</v>
      </c>
      <c r="N113" s="7">
        <v>1</v>
      </c>
    </row>
    <row r="114" spans="1:14">
      <c r="A114" s="6">
        <v>113</v>
      </c>
      <c r="B114" s="7" t="s">
        <v>268</v>
      </c>
      <c r="C114" s="7" t="s">
        <v>269</v>
      </c>
      <c r="D114" s="7" t="s">
        <v>270</v>
      </c>
      <c r="E114" s="7" t="s">
        <v>970</v>
      </c>
      <c r="F114" s="7">
        <v>0</v>
      </c>
      <c r="G114" s="7">
        <v>38</v>
      </c>
      <c r="H114" s="7">
        <v>0</v>
      </c>
      <c r="I114" s="7">
        <v>0</v>
      </c>
      <c r="J114" s="7">
        <v>0</v>
      </c>
      <c r="K114" s="7">
        <v>25</v>
      </c>
      <c r="L114" s="7">
        <v>151</v>
      </c>
      <c r="M114" s="7">
        <v>2</v>
      </c>
      <c r="N114" s="7">
        <v>9</v>
      </c>
    </row>
    <row r="115" spans="1:14">
      <c r="A115" s="6">
        <v>114</v>
      </c>
      <c r="B115" s="7" t="s">
        <v>271</v>
      </c>
      <c r="C115" s="7" t="s">
        <v>272</v>
      </c>
      <c r="D115" s="7" t="s">
        <v>273</v>
      </c>
      <c r="E115" s="7" t="s">
        <v>274</v>
      </c>
      <c r="F115" s="7">
        <v>0</v>
      </c>
      <c r="G115" s="7">
        <v>46</v>
      </c>
      <c r="H115" s="7">
        <v>0</v>
      </c>
      <c r="I115" s="7">
        <v>0</v>
      </c>
      <c r="J115" s="7">
        <v>0</v>
      </c>
      <c r="K115" s="7">
        <v>60</v>
      </c>
      <c r="L115" s="7">
        <v>18</v>
      </c>
      <c r="M115" s="7">
        <v>8</v>
      </c>
      <c r="N115" s="7">
        <v>7</v>
      </c>
    </row>
    <row r="116" spans="1:14">
      <c r="A116" s="6">
        <v>115</v>
      </c>
      <c r="B116" s="7" t="s">
        <v>271</v>
      </c>
      <c r="C116" s="7" t="s">
        <v>272</v>
      </c>
      <c r="D116" s="7" t="s">
        <v>275</v>
      </c>
      <c r="E116" s="7" t="s">
        <v>276</v>
      </c>
      <c r="F116" s="7">
        <v>0</v>
      </c>
      <c r="G116" s="7">
        <v>36</v>
      </c>
      <c r="H116" s="7">
        <v>0</v>
      </c>
      <c r="I116" s="7">
        <v>0</v>
      </c>
      <c r="J116" s="7">
        <v>0</v>
      </c>
      <c r="K116" s="7">
        <v>37</v>
      </c>
      <c r="L116" s="7">
        <v>26</v>
      </c>
      <c r="M116" s="7">
        <v>4</v>
      </c>
      <c r="N116" s="7">
        <v>11</v>
      </c>
    </row>
    <row r="117" spans="1:14">
      <c r="A117" s="6">
        <v>116</v>
      </c>
      <c r="B117" s="7" t="s">
        <v>271</v>
      </c>
      <c r="C117" s="7" t="s">
        <v>272</v>
      </c>
      <c r="D117" s="7" t="s">
        <v>277</v>
      </c>
      <c r="E117" s="7" t="s">
        <v>971</v>
      </c>
      <c r="F117" s="7">
        <v>0</v>
      </c>
      <c r="G117" s="7">
        <v>83</v>
      </c>
      <c r="H117" s="7">
        <v>0</v>
      </c>
      <c r="I117" s="7">
        <v>0</v>
      </c>
      <c r="J117" s="7">
        <v>0</v>
      </c>
      <c r="K117" s="7">
        <v>82</v>
      </c>
      <c r="L117" s="7">
        <v>19</v>
      </c>
      <c r="M117" s="7">
        <v>7</v>
      </c>
      <c r="N117" s="7">
        <v>13</v>
      </c>
    </row>
    <row r="118" spans="1:14">
      <c r="A118" s="6">
        <v>117</v>
      </c>
      <c r="B118" s="7" t="s">
        <v>278</v>
      </c>
      <c r="C118" s="7" t="s">
        <v>972</v>
      </c>
      <c r="D118" s="7" t="s">
        <v>279</v>
      </c>
      <c r="E118" s="7" t="s">
        <v>280</v>
      </c>
      <c r="F118" s="7">
        <v>0</v>
      </c>
      <c r="G118" s="7">
        <v>12</v>
      </c>
      <c r="H118" s="7">
        <v>0</v>
      </c>
      <c r="I118" s="7">
        <v>0</v>
      </c>
      <c r="J118" s="7">
        <v>0</v>
      </c>
      <c r="K118" s="7">
        <v>2</v>
      </c>
      <c r="L118" s="7">
        <v>25</v>
      </c>
      <c r="M118" s="7">
        <v>1</v>
      </c>
      <c r="N118" s="7">
        <v>0</v>
      </c>
    </row>
    <row r="119" spans="1:14">
      <c r="A119" s="6">
        <v>118</v>
      </c>
      <c r="B119" s="7" t="s">
        <v>281</v>
      </c>
      <c r="C119" s="7" t="s">
        <v>282</v>
      </c>
      <c r="D119" s="7" t="s">
        <v>283</v>
      </c>
      <c r="E119" s="7" t="s">
        <v>284</v>
      </c>
      <c r="F119" s="7">
        <v>0</v>
      </c>
      <c r="G119" s="7">
        <v>120</v>
      </c>
      <c r="H119" s="7">
        <v>0</v>
      </c>
      <c r="I119" s="7">
        <v>0</v>
      </c>
      <c r="J119" s="7">
        <v>0</v>
      </c>
      <c r="K119" s="7">
        <v>13</v>
      </c>
      <c r="L119" s="7">
        <v>77</v>
      </c>
      <c r="M119" s="7">
        <v>4</v>
      </c>
      <c r="N119" s="7">
        <v>5</v>
      </c>
    </row>
    <row r="120" spans="1:14">
      <c r="A120" s="6">
        <v>119</v>
      </c>
      <c r="B120" s="7" t="s">
        <v>281</v>
      </c>
      <c r="C120" s="7" t="s">
        <v>282</v>
      </c>
      <c r="D120" s="7" t="s">
        <v>285</v>
      </c>
      <c r="E120" s="7" t="s">
        <v>286</v>
      </c>
      <c r="F120" s="7">
        <v>0</v>
      </c>
      <c r="G120" s="7">
        <v>27</v>
      </c>
      <c r="H120" s="7">
        <v>0</v>
      </c>
      <c r="I120" s="7">
        <v>0</v>
      </c>
      <c r="J120" s="7">
        <v>0</v>
      </c>
      <c r="K120" s="7">
        <v>27</v>
      </c>
      <c r="L120" s="7">
        <v>218</v>
      </c>
      <c r="M120" s="7">
        <v>5</v>
      </c>
      <c r="N120" s="7">
        <v>7</v>
      </c>
    </row>
    <row r="121" spans="1:14">
      <c r="A121" s="6">
        <v>120</v>
      </c>
      <c r="B121" s="7" t="s">
        <v>287</v>
      </c>
      <c r="C121" s="7" t="s">
        <v>288</v>
      </c>
      <c r="D121" s="7" t="s">
        <v>289</v>
      </c>
      <c r="E121" s="7" t="s">
        <v>288</v>
      </c>
      <c r="F121" s="7">
        <v>0</v>
      </c>
      <c r="G121" s="7">
        <v>21</v>
      </c>
      <c r="H121" s="7">
        <v>0</v>
      </c>
      <c r="I121" s="7">
        <v>0</v>
      </c>
      <c r="J121" s="7">
        <v>0</v>
      </c>
      <c r="K121" s="7">
        <v>7</v>
      </c>
      <c r="L121" s="7">
        <v>40</v>
      </c>
      <c r="M121" s="7">
        <v>1</v>
      </c>
      <c r="N121" s="7">
        <v>4</v>
      </c>
    </row>
    <row r="122" spans="1:14">
      <c r="A122" s="6">
        <v>121</v>
      </c>
      <c r="B122" s="7" t="s">
        <v>287</v>
      </c>
      <c r="C122" s="7" t="s">
        <v>288</v>
      </c>
      <c r="D122" s="7" t="s">
        <v>290</v>
      </c>
      <c r="E122" s="7" t="s">
        <v>291</v>
      </c>
      <c r="F122" s="7">
        <v>0</v>
      </c>
      <c r="G122" s="7">
        <v>105</v>
      </c>
      <c r="H122" s="7">
        <v>0</v>
      </c>
      <c r="I122" s="7">
        <v>0</v>
      </c>
      <c r="J122" s="7">
        <v>0</v>
      </c>
      <c r="K122" s="7">
        <v>12</v>
      </c>
      <c r="L122" s="7">
        <v>208</v>
      </c>
      <c r="M122" s="7">
        <v>8</v>
      </c>
      <c r="N122" s="7">
        <v>2</v>
      </c>
    </row>
    <row r="123" spans="1:14">
      <c r="A123" s="6">
        <v>122</v>
      </c>
      <c r="B123" s="7" t="s">
        <v>292</v>
      </c>
      <c r="C123" s="7" t="s">
        <v>293</v>
      </c>
      <c r="D123" s="7" t="s">
        <v>294</v>
      </c>
      <c r="E123" s="7" t="s">
        <v>295</v>
      </c>
      <c r="F123" s="7">
        <v>0</v>
      </c>
      <c r="G123" s="7">
        <v>148</v>
      </c>
      <c r="H123" s="7">
        <v>0</v>
      </c>
      <c r="I123" s="7">
        <v>0</v>
      </c>
      <c r="J123" s="7">
        <v>0</v>
      </c>
      <c r="K123" s="7">
        <v>160</v>
      </c>
      <c r="L123" s="7">
        <v>59</v>
      </c>
      <c r="M123" s="7">
        <v>8</v>
      </c>
      <c r="N123" s="7">
        <v>22</v>
      </c>
    </row>
    <row r="124" spans="1:14">
      <c r="A124" s="6">
        <v>123</v>
      </c>
      <c r="B124" s="7" t="s">
        <v>296</v>
      </c>
      <c r="C124" s="7" t="s">
        <v>297</v>
      </c>
      <c r="D124" s="7" t="s">
        <v>298</v>
      </c>
      <c r="E124" s="7" t="s">
        <v>972</v>
      </c>
      <c r="F124" s="7">
        <v>0</v>
      </c>
      <c r="G124" s="7">
        <v>116</v>
      </c>
      <c r="H124" s="7">
        <v>0</v>
      </c>
      <c r="I124" s="7">
        <v>0</v>
      </c>
      <c r="J124" s="7">
        <v>0</v>
      </c>
      <c r="K124" s="7">
        <v>34</v>
      </c>
      <c r="L124" s="7">
        <v>504</v>
      </c>
      <c r="M124" s="7">
        <v>5</v>
      </c>
      <c r="N124" s="7">
        <v>10</v>
      </c>
    </row>
    <row r="125" spans="1:14">
      <c r="A125" s="6">
        <v>124</v>
      </c>
      <c r="B125" s="7" t="s">
        <v>299</v>
      </c>
      <c r="C125" s="7" t="s">
        <v>300</v>
      </c>
      <c r="D125" s="7" t="s">
        <v>301</v>
      </c>
      <c r="E125" s="7" t="s">
        <v>302</v>
      </c>
      <c r="F125" s="7">
        <v>0</v>
      </c>
      <c r="G125" s="7">
        <v>721</v>
      </c>
      <c r="H125" s="7">
        <v>0</v>
      </c>
      <c r="I125" s="7">
        <v>0</v>
      </c>
      <c r="J125" s="7">
        <v>0</v>
      </c>
      <c r="K125" s="7">
        <v>3748</v>
      </c>
      <c r="L125" s="7">
        <v>838</v>
      </c>
      <c r="M125" s="7">
        <v>326</v>
      </c>
      <c r="N125" s="7">
        <v>864</v>
      </c>
    </row>
    <row r="126" spans="1:14">
      <c r="A126" s="6">
        <v>125</v>
      </c>
      <c r="B126" s="7" t="s">
        <v>303</v>
      </c>
      <c r="C126" s="7" t="s">
        <v>304</v>
      </c>
      <c r="D126" s="7" t="s">
        <v>305</v>
      </c>
      <c r="E126" s="7" t="s">
        <v>306</v>
      </c>
      <c r="F126" s="7">
        <v>0</v>
      </c>
      <c r="G126" s="7">
        <v>308</v>
      </c>
      <c r="H126" s="7">
        <v>0</v>
      </c>
      <c r="I126" s="7">
        <v>0</v>
      </c>
      <c r="J126" s="7">
        <v>0</v>
      </c>
      <c r="K126" s="7">
        <v>1767</v>
      </c>
      <c r="L126" s="7">
        <v>301</v>
      </c>
      <c r="M126" s="7">
        <v>230</v>
      </c>
      <c r="N126" s="7">
        <v>443</v>
      </c>
    </row>
    <row r="127" spans="1:14">
      <c r="A127" s="6">
        <v>126</v>
      </c>
      <c r="B127" s="7" t="s">
        <v>307</v>
      </c>
      <c r="C127" s="7" t="s">
        <v>308</v>
      </c>
      <c r="D127" s="7" t="s">
        <v>309</v>
      </c>
      <c r="E127" s="7" t="s">
        <v>973</v>
      </c>
      <c r="F127" s="7">
        <v>0</v>
      </c>
      <c r="G127" s="7">
        <v>205692</v>
      </c>
      <c r="H127" s="7">
        <v>0</v>
      </c>
      <c r="I127" s="7">
        <v>0</v>
      </c>
      <c r="J127" s="7">
        <v>0</v>
      </c>
      <c r="K127" s="7">
        <v>186140</v>
      </c>
      <c r="L127" s="7">
        <v>150073</v>
      </c>
      <c r="M127" s="7">
        <v>34927</v>
      </c>
      <c r="N127" s="7">
        <v>43371</v>
      </c>
    </row>
    <row r="128" spans="1:14">
      <c r="A128" s="6">
        <v>127</v>
      </c>
      <c r="B128" s="7" t="s">
        <v>310</v>
      </c>
      <c r="C128" s="7" t="s">
        <v>974</v>
      </c>
      <c r="D128" s="7" t="s">
        <v>311</v>
      </c>
      <c r="E128" s="7" t="s">
        <v>43</v>
      </c>
      <c r="F128" s="7">
        <v>0</v>
      </c>
      <c r="G128" s="7">
        <v>1623</v>
      </c>
      <c r="H128" s="7">
        <v>0</v>
      </c>
      <c r="I128" s="7">
        <v>0</v>
      </c>
      <c r="J128" s="7">
        <v>0</v>
      </c>
      <c r="K128" s="7">
        <v>2461</v>
      </c>
      <c r="L128" s="7">
        <v>4472</v>
      </c>
      <c r="M128" s="7">
        <v>175</v>
      </c>
      <c r="N128" s="7">
        <v>999</v>
      </c>
    </row>
    <row r="129" spans="1:14">
      <c r="A129" s="6">
        <v>128</v>
      </c>
      <c r="B129" s="7" t="s">
        <v>312</v>
      </c>
      <c r="C129" s="7" t="s">
        <v>313</v>
      </c>
      <c r="D129" s="7" t="s">
        <v>314</v>
      </c>
      <c r="E129" s="7" t="s">
        <v>315</v>
      </c>
      <c r="F129" s="7">
        <v>0</v>
      </c>
      <c r="G129" s="7">
        <v>7181</v>
      </c>
      <c r="H129" s="7">
        <v>0</v>
      </c>
      <c r="I129" s="7">
        <v>0</v>
      </c>
      <c r="J129" s="7">
        <v>9</v>
      </c>
      <c r="K129" s="7">
        <v>25456</v>
      </c>
      <c r="L129" s="7">
        <v>24131</v>
      </c>
      <c r="M129" s="7">
        <v>5349</v>
      </c>
      <c r="N129" s="7">
        <v>10566</v>
      </c>
    </row>
    <row r="130" spans="1:14">
      <c r="A130" s="6">
        <v>129</v>
      </c>
      <c r="B130" s="7" t="s">
        <v>316</v>
      </c>
      <c r="C130" s="7" t="s">
        <v>975</v>
      </c>
      <c r="D130" s="7" t="s">
        <v>317</v>
      </c>
      <c r="E130" s="7" t="s">
        <v>976</v>
      </c>
      <c r="F130" s="7">
        <v>0</v>
      </c>
      <c r="G130" s="7">
        <v>391</v>
      </c>
      <c r="H130" s="7">
        <v>0</v>
      </c>
      <c r="I130" s="7">
        <v>0</v>
      </c>
      <c r="J130" s="7">
        <v>391</v>
      </c>
      <c r="K130" s="7">
        <v>0</v>
      </c>
      <c r="L130" s="7">
        <v>390</v>
      </c>
      <c r="M130" s="7">
        <v>0</v>
      </c>
      <c r="N130" s="7">
        <v>0</v>
      </c>
    </row>
    <row r="131" spans="1:14">
      <c r="A131" s="6">
        <v>130</v>
      </c>
      <c r="B131" s="7" t="s">
        <v>316</v>
      </c>
      <c r="C131" s="7" t="s">
        <v>975</v>
      </c>
      <c r="D131" s="7" t="s">
        <v>318</v>
      </c>
      <c r="E131" s="7" t="s">
        <v>977</v>
      </c>
      <c r="F131" s="7">
        <v>0</v>
      </c>
      <c r="G131" s="7">
        <v>1715</v>
      </c>
      <c r="H131" s="7">
        <v>0</v>
      </c>
      <c r="I131" s="7">
        <v>0</v>
      </c>
      <c r="J131" s="7">
        <v>0</v>
      </c>
      <c r="K131" s="7">
        <v>582</v>
      </c>
      <c r="L131" s="7">
        <v>1075</v>
      </c>
      <c r="M131" s="7">
        <v>25</v>
      </c>
      <c r="N131" s="7">
        <v>221</v>
      </c>
    </row>
    <row r="132" spans="1:14">
      <c r="A132" s="6">
        <v>131</v>
      </c>
      <c r="B132" s="7" t="s">
        <v>319</v>
      </c>
      <c r="C132" s="7" t="s">
        <v>320</v>
      </c>
      <c r="D132" s="7" t="s">
        <v>321</v>
      </c>
      <c r="E132" s="7" t="s">
        <v>322</v>
      </c>
      <c r="F132" s="7">
        <v>0</v>
      </c>
      <c r="G132" s="7">
        <v>15540</v>
      </c>
      <c r="H132" s="7">
        <v>0</v>
      </c>
      <c r="I132" s="7">
        <v>0</v>
      </c>
      <c r="J132" s="7">
        <v>1990</v>
      </c>
      <c r="K132" s="7">
        <v>25819</v>
      </c>
      <c r="L132" s="7">
        <v>85158</v>
      </c>
      <c r="M132" s="7">
        <v>3757</v>
      </c>
      <c r="N132" s="7">
        <v>12228</v>
      </c>
    </row>
    <row r="133" spans="1:14">
      <c r="A133" s="6">
        <v>132</v>
      </c>
      <c r="B133" s="7" t="s">
        <v>319</v>
      </c>
      <c r="C133" s="7" t="s">
        <v>320</v>
      </c>
      <c r="D133" s="7" t="s">
        <v>323</v>
      </c>
      <c r="E133" s="7" t="s">
        <v>324</v>
      </c>
      <c r="F133" s="7">
        <v>0</v>
      </c>
      <c r="G133" s="7">
        <v>24972</v>
      </c>
      <c r="H133" s="7">
        <v>0</v>
      </c>
      <c r="I133" s="7">
        <v>0</v>
      </c>
      <c r="J133" s="7">
        <v>1602</v>
      </c>
      <c r="K133" s="7">
        <v>61096</v>
      </c>
      <c r="L133" s="7">
        <v>146939</v>
      </c>
      <c r="M133" s="7">
        <v>8018</v>
      </c>
      <c r="N133" s="7">
        <v>28281</v>
      </c>
    </row>
    <row r="134" spans="1:14">
      <c r="A134" s="6">
        <v>133</v>
      </c>
      <c r="B134" s="7" t="s">
        <v>325</v>
      </c>
      <c r="C134" s="7" t="s">
        <v>326</v>
      </c>
      <c r="D134" s="7" t="s">
        <v>327</v>
      </c>
      <c r="E134" s="7" t="s">
        <v>328</v>
      </c>
      <c r="F134" s="7">
        <v>0</v>
      </c>
      <c r="G134" s="7">
        <v>94</v>
      </c>
      <c r="H134" s="7">
        <v>0</v>
      </c>
      <c r="I134" s="7">
        <v>0</v>
      </c>
      <c r="J134" s="7">
        <v>0</v>
      </c>
      <c r="K134" s="7">
        <v>324</v>
      </c>
      <c r="L134" s="7">
        <v>267</v>
      </c>
      <c r="M134" s="7">
        <v>3</v>
      </c>
      <c r="N134" s="7">
        <v>153</v>
      </c>
    </row>
    <row r="135" spans="1:14">
      <c r="A135" s="6">
        <v>134</v>
      </c>
      <c r="B135" s="7" t="s">
        <v>325</v>
      </c>
      <c r="C135" s="7" t="s">
        <v>326</v>
      </c>
      <c r="D135" s="7" t="s">
        <v>329</v>
      </c>
      <c r="E135" s="7" t="s">
        <v>330</v>
      </c>
      <c r="F135" s="7">
        <v>0</v>
      </c>
      <c r="G135" s="7">
        <v>49</v>
      </c>
      <c r="H135" s="7">
        <v>0</v>
      </c>
      <c r="I135" s="7">
        <v>0</v>
      </c>
      <c r="J135" s="7">
        <v>0</v>
      </c>
      <c r="K135" s="7">
        <v>9</v>
      </c>
      <c r="L135" s="7">
        <v>18</v>
      </c>
      <c r="M135" s="7">
        <v>0</v>
      </c>
      <c r="N135" s="7">
        <v>6</v>
      </c>
    </row>
    <row r="136" spans="1:14">
      <c r="A136" s="6">
        <v>135</v>
      </c>
      <c r="B136" s="7" t="s">
        <v>325</v>
      </c>
      <c r="C136" s="7" t="s">
        <v>326</v>
      </c>
      <c r="D136" s="7" t="s">
        <v>331</v>
      </c>
      <c r="E136" s="7" t="s">
        <v>332</v>
      </c>
      <c r="F136" s="7">
        <v>0</v>
      </c>
      <c r="G136" s="7">
        <v>62</v>
      </c>
      <c r="H136" s="7">
        <v>0</v>
      </c>
      <c r="I136" s="7">
        <v>0</v>
      </c>
      <c r="J136" s="7">
        <v>0</v>
      </c>
      <c r="K136" s="7">
        <v>24</v>
      </c>
      <c r="L136" s="7">
        <v>5</v>
      </c>
      <c r="M136" s="7">
        <v>1</v>
      </c>
      <c r="N136" s="7">
        <v>8</v>
      </c>
    </row>
    <row r="137" spans="1:14">
      <c r="A137" s="6">
        <v>136</v>
      </c>
      <c r="B137" s="7" t="s">
        <v>325</v>
      </c>
      <c r="C137" s="7" t="s">
        <v>326</v>
      </c>
      <c r="D137" s="7" t="s">
        <v>333</v>
      </c>
      <c r="E137" s="7" t="s">
        <v>334</v>
      </c>
      <c r="F137" s="7">
        <v>0</v>
      </c>
      <c r="G137" s="7">
        <v>138</v>
      </c>
      <c r="H137" s="7">
        <v>0</v>
      </c>
      <c r="I137" s="7">
        <v>0</v>
      </c>
      <c r="J137" s="7">
        <v>0</v>
      </c>
      <c r="K137" s="7">
        <v>24</v>
      </c>
      <c r="L137" s="7">
        <v>23</v>
      </c>
      <c r="M137" s="7">
        <v>1</v>
      </c>
      <c r="N137" s="7">
        <v>10</v>
      </c>
    </row>
    <row r="138" spans="1:14">
      <c r="A138" s="6">
        <v>137</v>
      </c>
      <c r="B138" s="7" t="s">
        <v>325</v>
      </c>
      <c r="C138" s="7" t="s">
        <v>326</v>
      </c>
      <c r="D138" s="7" t="s">
        <v>335</v>
      </c>
      <c r="E138" s="7" t="s">
        <v>336</v>
      </c>
      <c r="F138" s="7">
        <v>0</v>
      </c>
      <c r="G138" s="7">
        <v>182</v>
      </c>
      <c r="H138" s="7">
        <v>0</v>
      </c>
      <c r="I138" s="7">
        <v>0</v>
      </c>
      <c r="J138" s="7">
        <v>0</v>
      </c>
      <c r="K138" s="7">
        <v>214</v>
      </c>
      <c r="L138" s="7">
        <v>314</v>
      </c>
      <c r="M138" s="7">
        <v>8</v>
      </c>
      <c r="N138" s="7">
        <v>97</v>
      </c>
    </row>
    <row r="139" spans="1:14">
      <c r="A139" s="6">
        <v>138</v>
      </c>
      <c r="B139" s="7" t="s">
        <v>325</v>
      </c>
      <c r="C139" s="7" t="s">
        <v>326</v>
      </c>
      <c r="D139" s="7" t="s">
        <v>1040</v>
      </c>
      <c r="E139" s="7" t="s">
        <v>1041</v>
      </c>
      <c r="F139" s="7">
        <v>0</v>
      </c>
      <c r="G139" s="7">
        <v>65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</row>
    <row r="140" spans="1:14">
      <c r="A140" s="6">
        <v>139</v>
      </c>
      <c r="B140" s="7" t="s">
        <v>325</v>
      </c>
      <c r="C140" s="7" t="s">
        <v>326</v>
      </c>
      <c r="D140" s="7" t="s">
        <v>337</v>
      </c>
      <c r="E140" s="7" t="s">
        <v>338</v>
      </c>
      <c r="F140" s="7">
        <v>0</v>
      </c>
      <c r="G140" s="7">
        <v>282</v>
      </c>
      <c r="H140" s="7">
        <v>0</v>
      </c>
      <c r="I140" s="7">
        <v>0</v>
      </c>
      <c r="J140" s="7">
        <v>0</v>
      </c>
      <c r="K140" s="7">
        <v>268</v>
      </c>
      <c r="L140" s="7">
        <v>177</v>
      </c>
      <c r="M140" s="7">
        <v>9</v>
      </c>
      <c r="N140" s="7">
        <v>97</v>
      </c>
    </row>
    <row r="141" spans="1:14">
      <c r="A141" s="6">
        <v>140</v>
      </c>
      <c r="B141" s="7" t="s">
        <v>325</v>
      </c>
      <c r="C141" s="7" t="s">
        <v>326</v>
      </c>
      <c r="D141" s="7" t="s">
        <v>339</v>
      </c>
      <c r="E141" s="7" t="s">
        <v>340</v>
      </c>
      <c r="F141" s="7">
        <v>0</v>
      </c>
      <c r="G141" s="7">
        <v>334</v>
      </c>
      <c r="H141" s="7">
        <v>0</v>
      </c>
      <c r="I141" s="7">
        <v>0</v>
      </c>
      <c r="J141" s="7">
        <v>0</v>
      </c>
      <c r="K141" s="7">
        <v>72</v>
      </c>
      <c r="L141" s="7">
        <v>1</v>
      </c>
      <c r="M141" s="7">
        <v>2</v>
      </c>
      <c r="N141" s="7">
        <v>24</v>
      </c>
    </row>
    <row r="142" spans="1:14">
      <c r="A142" s="6">
        <v>141</v>
      </c>
      <c r="B142" s="7" t="s">
        <v>325</v>
      </c>
      <c r="C142" s="7" t="s">
        <v>326</v>
      </c>
      <c r="D142" s="7" t="s">
        <v>341</v>
      </c>
      <c r="E142" s="7" t="s">
        <v>342</v>
      </c>
      <c r="F142" s="7">
        <v>0</v>
      </c>
      <c r="G142" s="7">
        <v>46</v>
      </c>
      <c r="H142" s="7">
        <v>0</v>
      </c>
      <c r="I142" s="7">
        <v>0</v>
      </c>
      <c r="J142" s="7">
        <v>0</v>
      </c>
      <c r="K142" s="7">
        <v>41</v>
      </c>
      <c r="L142" s="7">
        <v>72</v>
      </c>
      <c r="M142" s="7">
        <v>1</v>
      </c>
      <c r="N142" s="7">
        <v>22</v>
      </c>
    </row>
    <row r="143" spans="1:14">
      <c r="A143" s="6">
        <v>142</v>
      </c>
      <c r="B143" s="7" t="s">
        <v>325</v>
      </c>
      <c r="C143" s="7" t="s">
        <v>326</v>
      </c>
      <c r="D143" s="7" t="s">
        <v>978</v>
      </c>
      <c r="E143" s="7" t="s">
        <v>979</v>
      </c>
      <c r="F143" s="7">
        <v>0</v>
      </c>
      <c r="G143" s="7">
        <v>4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</row>
    <row r="144" spans="1:14">
      <c r="A144" s="6">
        <v>143</v>
      </c>
      <c r="B144" s="7" t="s">
        <v>325</v>
      </c>
      <c r="C144" s="7" t="s">
        <v>326</v>
      </c>
      <c r="D144" s="7" t="s">
        <v>343</v>
      </c>
      <c r="E144" s="7" t="s">
        <v>344</v>
      </c>
      <c r="F144" s="7">
        <v>0</v>
      </c>
      <c r="G144" s="7">
        <v>145</v>
      </c>
      <c r="H144" s="7">
        <v>0</v>
      </c>
      <c r="I144" s="7">
        <v>0</v>
      </c>
      <c r="J144" s="7">
        <v>0</v>
      </c>
      <c r="K144" s="7">
        <v>50</v>
      </c>
      <c r="L144" s="7">
        <v>5</v>
      </c>
      <c r="M144" s="7">
        <v>1</v>
      </c>
      <c r="N144" s="7">
        <v>18</v>
      </c>
    </row>
    <row r="145" spans="1:14">
      <c r="A145" s="6">
        <v>144</v>
      </c>
      <c r="B145" s="7" t="s">
        <v>325</v>
      </c>
      <c r="C145" s="7" t="s">
        <v>326</v>
      </c>
      <c r="D145" s="7" t="s">
        <v>345</v>
      </c>
      <c r="E145" s="7" t="s">
        <v>346</v>
      </c>
      <c r="F145" s="7">
        <v>0</v>
      </c>
      <c r="G145" s="7">
        <v>268</v>
      </c>
      <c r="H145" s="7">
        <v>0</v>
      </c>
      <c r="I145" s="7">
        <v>0</v>
      </c>
      <c r="J145" s="7">
        <v>0</v>
      </c>
      <c r="K145" s="7">
        <v>8</v>
      </c>
      <c r="L145" s="7">
        <v>33</v>
      </c>
      <c r="M145" s="7">
        <v>2</v>
      </c>
      <c r="N145" s="7">
        <v>4</v>
      </c>
    </row>
    <row r="146" spans="1:14">
      <c r="A146" s="6">
        <v>145</v>
      </c>
      <c r="B146" s="7" t="s">
        <v>325</v>
      </c>
      <c r="C146" s="7" t="s">
        <v>326</v>
      </c>
      <c r="D146" s="7" t="s">
        <v>347</v>
      </c>
      <c r="E146" s="7" t="s">
        <v>348</v>
      </c>
      <c r="F146" s="7">
        <v>0</v>
      </c>
      <c r="G146" s="7">
        <v>97</v>
      </c>
      <c r="H146" s="7">
        <v>0</v>
      </c>
      <c r="I146" s="7">
        <v>0</v>
      </c>
      <c r="J146" s="7">
        <v>0</v>
      </c>
      <c r="K146" s="7">
        <v>7</v>
      </c>
      <c r="L146" s="7">
        <v>0</v>
      </c>
      <c r="M146" s="7">
        <v>0</v>
      </c>
      <c r="N146" s="7">
        <v>1</v>
      </c>
    </row>
    <row r="147" spans="1:14">
      <c r="A147" s="6">
        <v>146</v>
      </c>
      <c r="B147" s="7" t="s">
        <v>325</v>
      </c>
      <c r="C147" s="7" t="s">
        <v>326</v>
      </c>
      <c r="D147" s="7" t="s">
        <v>349</v>
      </c>
      <c r="E147" s="7" t="s">
        <v>350</v>
      </c>
      <c r="F147" s="7">
        <v>0</v>
      </c>
      <c r="G147" s="7">
        <v>117</v>
      </c>
      <c r="H147" s="7">
        <v>0</v>
      </c>
      <c r="I147" s="7">
        <v>0</v>
      </c>
      <c r="J147" s="7">
        <v>0</v>
      </c>
      <c r="K147" s="7">
        <v>82</v>
      </c>
      <c r="L147" s="7">
        <v>132</v>
      </c>
      <c r="M147" s="7">
        <v>0</v>
      </c>
      <c r="N147" s="7">
        <v>33</v>
      </c>
    </row>
    <row r="148" spans="1:14">
      <c r="A148" s="6">
        <v>147</v>
      </c>
      <c r="B148" s="7" t="s">
        <v>325</v>
      </c>
      <c r="C148" s="7" t="s">
        <v>326</v>
      </c>
      <c r="D148" s="7" t="s">
        <v>351</v>
      </c>
      <c r="E148" s="7" t="s">
        <v>352</v>
      </c>
      <c r="F148" s="7">
        <v>0</v>
      </c>
      <c r="G148" s="7">
        <v>421</v>
      </c>
      <c r="H148" s="7">
        <v>0</v>
      </c>
      <c r="I148" s="7">
        <v>0</v>
      </c>
      <c r="J148" s="7">
        <v>0</v>
      </c>
      <c r="K148" s="7">
        <v>337</v>
      </c>
      <c r="L148" s="7">
        <v>34</v>
      </c>
      <c r="M148" s="7">
        <v>6</v>
      </c>
      <c r="N148" s="7">
        <v>97</v>
      </c>
    </row>
    <row r="149" spans="1:14">
      <c r="A149" s="6">
        <v>148</v>
      </c>
      <c r="B149" s="7" t="s">
        <v>325</v>
      </c>
      <c r="C149" s="7" t="s">
        <v>326</v>
      </c>
      <c r="D149" s="7" t="s">
        <v>353</v>
      </c>
      <c r="E149" s="7" t="s">
        <v>354</v>
      </c>
      <c r="F149" s="7">
        <v>0</v>
      </c>
      <c r="G149" s="7">
        <v>49</v>
      </c>
      <c r="H149" s="7">
        <v>0</v>
      </c>
      <c r="I149" s="7">
        <v>0</v>
      </c>
      <c r="J149" s="7">
        <v>0</v>
      </c>
      <c r="K149" s="7">
        <v>32</v>
      </c>
      <c r="L149" s="7">
        <v>48</v>
      </c>
      <c r="M149" s="7">
        <v>0</v>
      </c>
      <c r="N149" s="7">
        <v>24</v>
      </c>
    </row>
    <row r="150" spans="1:14">
      <c r="A150" s="6">
        <v>149</v>
      </c>
      <c r="B150" s="7" t="s">
        <v>325</v>
      </c>
      <c r="C150" s="7" t="s">
        <v>326</v>
      </c>
      <c r="D150" s="7" t="s">
        <v>355</v>
      </c>
      <c r="E150" s="7" t="s">
        <v>356</v>
      </c>
      <c r="F150" s="7">
        <v>0</v>
      </c>
      <c r="G150" s="7">
        <v>712</v>
      </c>
      <c r="H150" s="7">
        <v>0</v>
      </c>
      <c r="I150" s="7">
        <v>0</v>
      </c>
      <c r="J150" s="7">
        <v>0</v>
      </c>
      <c r="K150" s="7">
        <v>1185</v>
      </c>
      <c r="L150" s="7">
        <v>1729</v>
      </c>
      <c r="M150" s="7">
        <v>33</v>
      </c>
      <c r="N150" s="7">
        <v>535</v>
      </c>
    </row>
    <row r="151" spans="1:14">
      <c r="A151" s="6">
        <v>150</v>
      </c>
      <c r="B151" s="7" t="s">
        <v>325</v>
      </c>
      <c r="C151" s="7" t="s">
        <v>326</v>
      </c>
      <c r="D151" s="7" t="s">
        <v>357</v>
      </c>
      <c r="E151" s="7" t="s">
        <v>358</v>
      </c>
      <c r="F151" s="7">
        <v>0</v>
      </c>
      <c r="G151" s="7">
        <v>28</v>
      </c>
      <c r="H151" s="7">
        <v>0</v>
      </c>
      <c r="I151" s="7">
        <v>0</v>
      </c>
      <c r="J151" s="7">
        <v>0</v>
      </c>
      <c r="K151" s="7">
        <v>52</v>
      </c>
      <c r="L151" s="7">
        <v>9</v>
      </c>
      <c r="M151" s="7">
        <v>0</v>
      </c>
      <c r="N151" s="7">
        <v>11</v>
      </c>
    </row>
    <row r="152" spans="1:14">
      <c r="A152" s="6">
        <v>151</v>
      </c>
      <c r="B152" s="7" t="s">
        <v>325</v>
      </c>
      <c r="C152" s="7" t="s">
        <v>326</v>
      </c>
      <c r="D152" s="7" t="s">
        <v>359</v>
      </c>
      <c r="E152" s="7" t="s">
        <v>360</v>
      </c>
      <c r="F152" s="7">
        <v>0</v>
      </c>
      <c r="G152" s="7">
        <v>355</v>
      </c>
      <c r="H152" s="7">
        <v>0</v>
      </c>
      <c r="I152" s="7">
        <v>0</v>
      </c>
      <c r="J152" s="7">
        <v>0</v>
      </c>
      <c r="K152" s="7">
        <v>34</v>
      </c>
      <c r="L152" s="7">
        <v>2</v>
      </c>
      <c r="M152" s="7">
        <v>0</v>
      </c>
      <c r="N152" s="7">
        <v>7</v>
      </c>
    </row>
    <row r="153" spans="1:14">
      <c r="A153" s="6">
        <v>152</v>
      </c>
      <c r="B153" s="7" t="s">
        <v>325</v>
      </c>
      <c r="C153" s="7" t="s">
        <v>326</v>
      </c>
      <c r="D153" s="7" t="s">
        <v>361</v>
      </c>
      <c r="E153" s="7" t="s">
        <v>362</v>
      </c>
      <c r="F153" s="7">
        <v>0</v>
      </c>
      <c r="G153" s="7">
        <v>70</v>
      </c>
      <c r="H153" s="7">
        <v>0</v>
      </c>
      <c r="I153" s="7">
        <v>0</v>
      </c>
      <c r="J153" s="7">
        <v>0</v>
      </c>
      <c r="K153" s="7">
        <v>57</v>
      </c>
      <c r="L153" s="7">
        <v>89</v>
      </c>
      <c r="M153" s="7">
        <v>1</v>
      </c>
      <c r="N153" s="7">
        <v>41</v>
      </c>
    </row>
    <row r="154" spans="1:14">
      <c r="A154" s="6">
        <v>153</v>
      </c>
      <c r="B154" s="7" t="s">
        <v>325</v>
      </c>
      <c r="C154" s="7" t="s">
        <v>326</v>
      </c>
      <c r="D154" s="7" t="s">
        <v>363</v>
      </c>
      <c r="E154" s="7" t="s">
        <v>364</v>
      </c>
      <c r="F154" s="7">
        <v>0</v>
      </c>
      <c r="G154" s="7">
        <v>241</v>
      </c>
      <c r="H154" s="7">
        <v>0</v>
      </c>
      <c r="I154" s="7">
        <v>0</v>
      </c>
      <c r="J154" s="7">
        <v>0</v>
      </c>
      <c r="K154" s="7">
        <v>36</v>
      </c>
      <c r="L154" s="7">
        <v>45</v>
      </c>
      <c r="M154" s="7">
        <v>4</v>
      </c>
      <c r="N154" s="7">
        <v>16</v>
      </c>
    </row>
    <row r="155" spans="1:14">
      <c r="A155" s="6">
        <v>154</v>
      </c>
      <c r="B155" s="7" t="s">
        <v>325</v>
      </c>
      <c r="C155" s="7" t="s">
        <v>326</v>
      </c>
      <c r="D155" s="7" t="s">
        <v>365</v>
      </c>
      <c r="E155" s="7" t="s">
        <v>366</v>
      </c>
      <c r="F155" s="7">
        <v>0</v>
      </c>
      <c r="G155" s="7">
        <v>204</v>
      </c>
      <c r="H155" s="7">
        <v>0</v>
      </c>
      <c r="I155" s="7">
        <v>0</v>
      </c>
      <c r="J155" s="7">
        <v>0</v>
      </c>
      <c r="K155" s="7">
        <v>186</v>
      </c>
      <c r="L155" s="7">
        <v>43</v>
      </c>
      <c r="M155" s="7">
        <v>10</v>
      </c>
      <c r="N155" s="7">
        <v>80</v>
      </c>
    </row>
    <row r="156" spans="1:14">
      <c r="A156" s="6">
        <v>155</v>
      </c>
      <c r="B156" s="7" t="s">
        <v>325</v>
      </c>
      <c r="C156" s="7" t="s">
        <v>326</v>
      </c>
      <c r="D156" s="7" t="s">
        <v>367</v>
      </c>
      <c r="E156" s="7" t="s">
        <v>368</v>
      </c>
      <c r="F156" s="7">
        <v>0</v>
      </c>
      <c r="G156" s="7">
        <v>98</v>
      </c>
      <c r="H156" s="7">
        <v>0</v>
      </c>
      <c r="I156" s="7">
        <v>0</v>
      </c>
      <c r="J156" s="7">
        <v>0</v>
      </c>
      <c r="K156" s="7">
        <v>18</v>
      </c>
      <c r="L156" s="7">
        <v>20</v>
      </c>
      <c r="M156" s="7">
        <v>3</v>
      </c>
      <c r="N156" s="7">
        <v>10</v>
      </c>
    </row>
    <row r="157" spans="1:14">
      <c r="A157" s="6">
        <v>156</v>
      </c>
      <c r="B157" s="7" t="s">
        <v>325</v>
      </c>
      <c r="C157" s="7" t="s">
        <v>326</v>
      </c>
      <c r="D157" s="7" t="s">
        <v>1038</v>
      </c>
      <c r="E157" s="7" t="s">
        <v>1039</v>
      </c>
      <c r="F157" s="7">
        <v>0</v>
      </c>
      <c r="G157" s="7">
        <v>21</v>
      </c>
      <c r="H157" s="7">
        <v>0</v>
      </c>
      <c r="I157" s="7">
        <v>0</v>
      </c>
      <c r="J157" s="7">
        <v>0</v>
      </c>
      <c r="K157" s="7">
        <v>3</v>
      </c>
      <c r="L157" s="7">
        <v>6</v>
      </c>
      <c r="M157" s="7">
        <v>1</v>
      </c>
      <c r="N157" s="7">
        <v>2</v>
      </c>
    </row>
    <row r="158" spans="1:14">
      <c r="A158" s="6">
        <v>157</v>
      </c>
      <c r="B158" s="7" t="s">
        <v>325</v>
      </c>
      <c r="C158" s="7" t="s">
        <v>326</v>
      </c>
      <c r="D158" s="7" t="s">
        <v>369</v>
      </c>
      <c r="E158" s="7" t="s">
        <v>370</v>
      </c>
      <c r="F158" s="7">
        <v>0</v>
      </c>
      <c r="G158" s="7">
        <v>9</v>
      </c>
      <c r="H158" s="7">
        <v>0</v>
      </c>
      <c r="I158" s="7">
        <v>0</v>
      </c>
      <c r="J158" s="7">
        <v>0</v>
      </c>
      <c r="K158" s="7">
        <v>22</v>
      </c>
      <c r="L158" s="7">
        <v>17</v>
      </c>
      <c r="M158" s="7">
        <v>0</v>
      </c>
      <c r="N158" s="7">
        <v>8</v>
      </c>
    </row>
    <row r="159" spans="1:14">
      <c r="A159" s="6">
        <v>158</v>
      </c>
      <c r="B159" s="7" t="s">
        <v>325</v>
      </c>
      <c r="C159" s="7" t="s">
        <v>326</v>
      </c>
      <c r="D159" s="7" t="s">
        <v>371</v>
      </c>
      <c r="E159" s="7" t="s">
        <v>372</v>
      </c>
      <c r="F159" s="7">
        <v>0</v>
      </c>
      <c r="G159" s="7">
        <v>188</v>
      </c>
      <c r="H159" s="7">
        <v>0</v>
      </c>
      <c r="I159" s="7">
        <v>0</v>
      </c>
      <c r="J159" s="7">
        <v>0</v>
      </c>
      <c r="K159" s="7">
        <v>81</v>
      </c>
      <c r="L159" s="7">
        <v>129</v>
      </c>
      <c r="M159" s="7">
        <v>1</v>
      </c>
      <c r="N159" s="7">
        <v>46</v>
      </c>
    </row>
    <row r="160" spans="1:14">
      <c r="A160" s="6">
        <v>159</v>
      </c>
      <c r="B160" s="7" t="s">
        <v>325</v>
      </c>
      <c r="C160" s="7" t="s">
        <v>326</v>
      </c>
      <c r="D160" s="7" t="s">
        <v>373</v>
      </c>
      <c r="E160" s="7" t="s">
        <v>374</v>
      </c>
      <c r="F160" s="7">
        <v>0</v>
      </c>
      <c r="G160" s="7">
        <v>17</v>
      </c>
      <c r="H160" s="7">
        <v>0</v>
      </c>
      <c r="I160" s="7">
        <v>0</v>
      </c>
      <c r="J160" s="7">
        <v>0</v>
      </c>
      <c r="K160" s="7">
        <v>15</v>
      </c>
      <c r="L160" s="7">
        <v>2</v>
      </c>
      <c r="M160" s="7">
        <v>0</v>
      </c>
      <c r="N160" s="7">
        <v>2</v>
      </c>
    </row>
    <row r="161" spans="1:14">
      <c r="A161" s="6">
        <v>160</v>
      </c>
      <c r="B161" s="7" t="s">
        <v>375</v>
      </c>
      <c r="C161" s="7" t="s">
        <v>376</v>
      </c>
      <c r="D161" s="7" t="s">
        <v>377</v>
      </c>
      <c r="E161" s="7" t="s">
        <v>376</v>
      </c>
      <c r="F161" s="7">
        <v>0</v>
      </c>
      <c r="G161" s="7">
        <v>1671</v>
      </c>
      <c r="H161" s="7">
        <v>0</v>
      </c>
      <c r="I161" s="7">
        <v>0</v>
      </c>
      <c r="J161" s="7">
        <v>0</v>
      </c>
      <c r="K161" s="7">
        <v>2240</v>
      </c>
      <c r="L161" s="7">
        <v>3580</v>
      </c>
      <c r="M161" s="7">
        <v>155</v>
      </c>
      <c r="N161" s="7">
        <v>895</v>
      </c>
    </row>
    <row r="162" spans="1:14">
      <c r="A162" s="6">
        <v>161</v>
      </c>
      <c r="B162" s="7" t="s">
        <v>375</v>
      </c>
      <c r="C162" s="7" t="s">
        <v>376</v>
      </c>
      <c r="D162" s="7" t="s">
        <v>378</v>
      </c>
      <c r="E162" s="7" t="s">
        <v>379</v>
      </c>
      <c r="F162" s="7">
        <v>0</v>
      </c>
      <c r="G162" s="7">
        <v>1201</v>
      </c>
      <c r="H162" s="7">
        <v>0</v>
      </c>
      <c r="I162" s="7">
        <v>0</v>
      </c>
      <c r="J162" s="7">
        <v>0</v>
      </c>
      <c r="K162" s="7">
        <v>1456</v>
      </c>
      <c r="L162" s="7">
        <v>3361</v>
      </c>
      <c r="M162" s="7">
        <v>121</v>
      </c>
      <c r="N162" s="7">
        <v>613</v>
      </c>
    </row>
    <row r="163" spans="1:14">
      <c r="A163" s="6">
        <v>162</v>
      </c>
      <c r="B163" s="7" t="s">
        <v>380</v>
      </c>
      <c r="C163" s="7" t="s">
        <v>381</v>
      </c>
      <c r="D163" s="7" t="s">
        <v>382</v>
      </c>
      <c r="E163" s="7" t="s">
        <v>972</v>
      </c>
      <c r="F163" s="7">
        <v>0</v>
      </c>
      <c r="G163" s="7">
        <v>1093</v>
      </c>
      <c r="H163" s="7">
        <v>0</v>
      </c>
      <c r="I163" s="7">
        <v>0</v>
      </c>
      <c r="J163" s="7">
        <v>0</v>
      </c>
      <c r="K163" s="7">
        <v>442</v>
      </c>
      <c r="L163" s="7">
        <v>1148</v>
      </c>
      <c r="M163" s="7">
        <v>63</v>
      </c>
      <c r="N163" s="7">
        <v>111</v>
      </c>
    </row>
    <row r="164" spans="1:14">
      <c r="A164" s="6">
        <v>163</v>
      </c>
      <c r="B164" s="7" t="s">
        <v>380</v>
      </c>
      <c r="C164" s="7" t="s">
        <v>381</v>
      </c>
      <c r="D164" s="7" t="s">
        <v>383</v>
      </c>
      <c r="E164" s="7" t="s">
        <v>384</v>
      </c>
      <c r="F164" s="7">
        <v>0</v>
      </c>
      <c r="G164" s="7">
        <v>214</v>
      </c>
      <c r="H164" s="7">
        <v>0</v>
      </c>
      <c r="I164" s="7">
        <v>0</v>
      </c>
      <c r="J164" s="7">
        <v>0</v>
      </c>
      <c r="K164" s="7">
        <v>83</v>
      </c>
      <c r="L164" s="7">
        <v>399</v>
      </c>
      <c r="M164" s="7">
        <v>10</v>
      </c>
      <c r="N164" s="7">
        <v>30</v>
      </c>
    </row>
    <row r="165" spans="1:14">
      <c r="A165" s="6">
        <v>164</v>
      </c>
      <c r="B165" s="7" t="s">
        <v>380</v>
      </c>
      <c r="C165" s="7" t="s">
        <v>381</v>
      </c>
      <c r="D165" s="7" t="s">
        <v>385</v>
      </c>
      <c r="E165" s="7" t="s">
        <v>386</v>
      </c>
      <c r="F165" s="7">
        <v>0</v>
      </c>
      <c r="G165" s="7">
        <v>836</v>
      </c>
      <c r="H165" s="7">
        <v>0</v>
      </c>
      <c r="I165" s="7">
        <v>0</v>
      </c>
      <c r="J165" s="7">
        <v>0</v>
      </c>
      <c r="K165" s="7">
        <v>75</v>
      </c>
      <c r="L165" s="7">
        <v>202</v>
      </c>
      <c r="M165" s="7">
        <v>1</v>
      </c>
      <c r="N165" s="7">
        <v>7</v>
      </c>
    </row>
    <row r="166" spans="1:14">
      <c r="A166" s="6">
        <v>165</v>
      </c>
      <c r="B166" s="7" t="s">
        <v>380</v>
      </c>
      <c r="C166" s="7" t="s">
        <v>381</v>
      </c>
      <c r="D166" s="7" t="s">
        <v>387</v>
      </c>
      <c r="E166" s="7" t="s">
        <v>388</v>
      </c>
      <c r="F166" s="7">
        <v>0</v>
      </c>
      <c r="G166" s="7">
        <v>147</v>
      </c>
      <c r="H166" s="7">
        <v>0</v>
      </c>
      <c r="I166" s="7">
        <v>0</v>
      </c>
      <c r="J166" s="7">
        <v>0</v>
      </c>
      <c r="K166" s="7">
        <v>55</v>
      </c>
      <c r="L166" s="7">
        <v>282</v>
      </c>
      <c r="M166" s="7">
        <v>2</v>
      </c>
      <c r="N166" s="7">
        <v>23</v>
      </c>
    </row>
    <row r="167" spans="1:14">
      <c r="A167" s="6">
        <v>166</v>
      </c>
      <c r="B167" s="7" t="s">
        <v>380</v>
      </c>
      <c r="C167" s="7" t="s">
        <v>381</v>
      </c>
      <c r="D167" s="7" t="s">
        <v>389</v>
      </c>
      <c r="E167" s="7" t="s">
        <v>972</v>
      </c>
      <c r="F167" s="7">
        <v>0</v>
      </c>
      <c r="G167" s="7">
        <v>502</v>
      </c>
      <c r="H167" s="7">
        <v>0</v>
      </c>
      <c r="I167" s="7">
        <v>0</v>
      </c>
      <c r="J167" s="7">
        <v>0</v>
      </c>
      <c r="K167" s="7">
        <v>70</v>
      </c>
      <c r="L167" s="7">
        <v>316</v>
      </c>
      <c r="M167" s="7">
        <v>12</v>
      </c>
      <c r="N167" s="7">
        <v>26</v>
      </c>
    </row>
    <row r="168" spans="1:14">
      <c r="A168" s="6">
        <v>167</v>
      </c>
      <c r="B168" s="7" t="s">
        <v>380</v>
      </c>
      <c r="C168" s="7" t="s">
        <v>381</v>
      </c>
      <c r="D168" s="7" t="s">
        <v>390</v>
      </c>
      <c r="E168" s="7" t="s">
        <v>391</v>
      </c>
      <c r="F168" s="7">
        <v>0</v>
      </c>
      <c r="G168" s="7">
        <v>212</v>
      </c>
      <c r="H168" s="7">
        <v>0</v>
      </c>
      <c r="I168" s="7">
        <v>0</v>
      </c>
      <c r="J168" s="7">
        <v>0</v>
      </c>
      <c r="K168" s="7">
        <v>79</v>
      </c>
      <c r="L168" s="7">
        <v>228</v>
      </c>
      <c r="M168" s="7">
        <v>21</v>
      </c>
      <c r="N168" s="7">
        <v>22</v>
      </c>
    </row>
    <row r="169" spans="1:14">
      <c r="A169" s="6">
        <v>168</v>
      </c>
      <c r="B169" s="7" t="s">
        <v>380</v>
      </c>
      <c r="C169" s="7" t="s">
        <v>381</v>
      </c>
      <c r="D169" s="7" t="s">
        <v>392</v>
      </c>
      <c r="E169" s="7" t="s">
        <v>972</v>
      </c>
      <c r="F169" s="7">
        <v>0</v>
      </c>
      <c r="G169" s="7">
        <v>739</v>
      </c>
      <c r="H169" s="7">
        <v>0</v>
      </c>
      <c r="I169" s="7">
        <v>0</v>
      </c>
      <c r="J169" s="7">
        <v>0</v>
      </c>
      <c r="K169" s="7">
        <v>51</v>
      </c>
      <c r="L169" s="7">
        <v>385</v>
      </c>
      <c r="M169" s="7">
        <v>3</v>
      </c>
      <c r="N169" s="7">
        <v>11</v>
      </c>
    </row>
    <row r="170" spans="1:14">
      <c r="A170" s="6">
        <v>169</v>
      </c>
      <c r="B170" s="7" t="s">
        <v>380</v>
      </c>
      <c r="C170" s="7" t="s">
        <v>381</v>
      </c>
      <c r="D170" s="7" t="s">
        <v>393</v>
      </c>
      <c r="E170" s="7" t="s">
        <v>394</v>
      </c>
      <c r="F170" s="7">
        <v>0</v>
      </c>
      <c r="G170" s="7">
        <v>252</v>
      </c>
      <c r="H170" s="7">
        <v>0</v>
      </c>
      <c r="I170" s="7">
        <v>0</v>
      </c>
      <c r="J170" s="7">
        <v>0</v>
      </c>
      <c r="K170" s="7">
        <v>24</v>
      </c>
      <c r="L170" s="7">
        <v>65</v>
      </c>
      <c r="M170" s="7">
        <v>6</v>
      </c>
      <c r="N170" s="7">
        <v>7</v>
      </c>
    </row>
    <row r="171" spans="1:14">
      <c r="A171" s="6">
        <v>170</v>
      </c>
      <c r="B171" s="7" t="s">
        <v>380</v>
      </c>
      <c r="C171" s="7" t="s">
        <v>381</v>
      </c>
      <c r="D171" s="7" t="s">
        <v>395</v>
      </c>
      <c r="E171" s="7" t="s">
        <v>396</v>
      </c>
      <c r="F171" s="7">
        <v>0</v>
      </c>
      <c r="G171" s="7">
        <v>191</v>
      </c>
      <c r="H171" s="7">
        <v>0</v>
      </c>
      <c r="I171" s="7">
        <v>0</v>
      </c>
      <c r="J171" s="7">
        <v>0</v>
      </c>
      <c r="K171" s="7">
        <v>32</v>
      </c>
      <c r="L171" s="7">
        <v>78</v>
      </c>
      <c r="M171" s="7">
        <v>16</v>
      </c>
      <c r="N171" s="7">
        <v>7</v>
      </c>
    </row>
    <row r="172" spans="1:14">
      <c r="A172" s="6">
        <v>171</v>
      </c>
      <c r="B172" s="7" t="s">
        <v>380</v>
      </c>
      <c r="C172" s="7" t="s">
        <v>381</v>
      </c>
      <c r="D172" s="7" t="s">
        <v>397</v>
      </c>
      <c r="E172" s="7" t="s">
        <v>398</v>
      </c>
      <c r="F172" s="7">
        <v>0</v>
      </c>
      <c r="G172" s="7">
        <v>93</v>
      </c>
      <c r="H172" s="7">
        <v>0</v>
      </c>
      <c r="I172" s="7">
        <v>0</v>
      </c>
      <c r="J172" s="7">
        <v>0</v>
      </c>
      <c r="K172" s="7">
        <v>51</v>
      </c>
      <c r="L172" s="7">
        <v>92</v>
      </c>
      <c r="M172" s="7">
        <v>12</v>
      </c>
      <c r="N172" s="7">
        <v>9</v>
      </c>
    </row>
    <row r="173" spans="1:14">
      <c r="A173" s="6">
        <v>172</v>
      </c>
      <c r="B173" s="7" t="s">
        <v>399</v>
      </c>
      <c r="C173" s="7" t="s">
        <v>400</v>
      </c>
      <c r="D173" s="7" t="s">
        <v>401</v>
      </c>
      <c r="E173" s="7" t="s">
        <v>400</v>
      </c>
      <c r="F173" s="7">
        <v>0</v>
      </c>
      <c r="G173" s="7">
        <v>218</v>
      </c>
      <c r="H173" s="7">
        <v>0</v>
      </c>
      <c r="I173" s="7">
        <v>0</v>
      </c>
      <c r="J173" s="7">
        <v>0</v>
      </c>
      <c r="K173" s="7">
        <v>315</v>
      </c>
      <c r="L173" s="7">
        <v>37</v>
      </c>
      <c r="M173" s="7">
        <v>29</v>
      </c>
      <c r="N173" s="7">
        <v>90</v>
      </c>
    </row>
    <row r="174" spans="1:14">
      <c r="A174" s="6">
        <v>173</v>
      </c>
      <c r="B174" s="7" t="s">
        <v>402</v>
      </c>
      <c r="C174" s="7" t="s">
        <v>403</v>
      </c>
      <c r="D174" s="7" t="s">
        <v>404</v>
      </c>
      <c r="E174" s="7" t="s">
        <v>980</v>
      </c>
      <c r="F174" s="7">
        <v>0</v>
      </c>
      <c r="G174" s="7">
        <v>6588</v>
      </c>
      <c r="H174" s="7">
        <v>0</v>
      </c>
      <c r="I174" s="7">
        <v>0</v>
      </c>
      <c r="J174" s="7">
        <v>0</v>
      </c>
      <c r="K174" s="7">
        <v>74</v>
      </c>
      <c r="L174" s="7">
        <v>583</v>
      </c>
      <c r="M174" s="7">
        <v>0</v>
      </c>
      <c r="N174" s="7">
        <v>28</v>
      </c>
    </row>
    <row r="175" spans="1:14">
      <c r="A175" s="6">
        <v>174</v>
      </c>
      <c r="B175" s="7" t="s">
        <v>402</v>
      </c>
      <c r="C175" s="7" t="s">
        <v>403</v>
      </c>
      <c r="D175" s="7" t="s">
        <v>405</v>
      </c>
      <c r="E175" s="7" t="s">
        <v>981</v>
      </c>
      <c r="F175" s="7">
        <v>0</v>
      </c>
      <c r="G175" s="7">
        <v>7536</v>
      </c>
      <c r="H175" s="7">
        <v>0</v>
      </c>
      <c r="I175" s="7">
        <v>0</v>
      </c>
      <c r="J175" s="7">
        <v>0</v>
      </c>
      <c r="K175" s="7">
        <v>45</v>
      </c>
      <c r="L175" s="7">
        <v>246</v>
      </c>
      <c r="M175" s="7">
        <v>0</v>
      </c>
      <c r="N175" s="7">
        <v>22</v>
      </c>
    </row>
    <row r="176" spans="1:14">
      <c r="A176" s="6">
        <v>175</v>
      </c>
      <c r="B176" s="7" t="s">
        <v>402</v>
      </c>
      <c r="C176" s="7" t="s">
        <v>403</v>
      </c>
      <c r="D176" s="7" t="s">
        <v>406</v>
      </c>
      <c r="E176" s="7" t="s">
        <v>972</v>
      </c>
      <c r="F176" s="7">
        <v>0</v>
      </c>
      <c r="G176" s="7">
        <v>3001</v>
      </c>
      <c r="H176" s="7">
        <v>0</v>
      </c>
      <c r="I176" s="7">
        <v>0</v>
      </c>
      <c r="J176" s="7">
        <v>0</v>
      </c>
      <c r="K176" s="7">
        <v>4</v>
      </c>
      <c r="L176" s="7">
        <v>172</v>
      </c>
      <c r="M176" s="7">
        <v>1</v>
      </c>
      <c r="N176" s="7">
        <v>1</v>
      </c>
    </row>
    <row r="177" spans="1:14">
      <c r="A177" s="6">
        <v>176</v>
      </c>
      <c r="B177" s="7" t="s">
        <v>402</v>
      </c>
      <c r="C177" s="7" t="s">
        <v>403</v>
      </c>
      <c r="D177" s="7" t="s">
        <v>407</v>
      </c>
      <c r="E177" s="7" t="s">
        <v>982</v>
      </c>
      <c r="F177" s="7">
        <v>0</v>
      </c>
      <c r="G177" s="7">
        <v>6688</v>
      </c>
      <c r="H177" s="7">
        <v>0</v>
      </c>
      <c r="I177" s="7">
        <v>0</v>
      </c>
      <c r="J177" s="7">
        <v>0</v>
      </c>
      <c r="K177" s="7">
        <v>20</v>
      </c>
      <c r="L177" s="7">
        <v>271</v>
      </c>
      <c r="M177" s="7">
        <v>0</v>
      </c>
      <c r="N177" s="7">
        <v>3</v>
      </c>
    </row>
    <row r="178" spans="1:14">
      <c r="A178" s="6">
        <v>177</v>
      </c>
      <c r="B178" s="7" t="s">
        <v>402</v>
      </c>
      <c r="C178" s="7" t="s">
        <v>403</v>
      </c>
      <c r="D178" s="7" t="s">
        <v>408</v>
      </c>
      <c r="E178" s="7" t="s">
        <v>972</v>
      </c>
      <c r="F178" s="7">
        <v>0</v>
      </c>
      <c r="G178" s="7">
        <v>3744</v>
      </c>
      <c r="H178" s="7">
        <v>0</v>
      </c>
      <c r="I178" s="7">
        <v>0</v>
      </c>
      <c r="J178" s="7">
        <v>0</v>
      </c>
      <c r="K178" s="7">
        <v>35</v>
      </c>
      <c r="L178" s="7">
        <v>253</v>
      </c>
      <c r="M178" s="7">
        <v>0</v>
      </c>
      <c r="N178" s="7">
        <v>11</v>
      </c>
    </row>
    <row r="179" spans="1:14">
      <c r="A179" s="6">
        <v>178</v>
      </c>
      <c r="B179" s="7" t="s">
        <v>402</v>
      </c>
      <c r="C179" s="7" t="s">
        <v>403</v>
      </c>
      <c r="D179" s="7" t="s">
        <v>409</v>
      </c>
      <c r="E179" s="7" t="s">
        <v>983</v>
      </c>
      <c r="F179" s="7">
        <v>0</v>
      </c>
      <c r="G179" s="7">
        <v>3162</v>
      </c>
      <c r="H179" s="7">
        <v>0</v>
      </c>
      <c r="I179" s="7">
        <v>0</v>
      </c>
      <c r="J179" s="7">
        <v>0</v>
      </c>
      <c r="K179" s="7">
        <v>3</v>
      </c>
      <c r="L179" s="7">
        <v>73</v>
      </c>
      <c r="M179" s="7">
        <v>0</v>
      </c>
      <c r="N179" s="7">
        <v>0</v>
      </c>
    </row>
    <row r="180" spans="1:14">
      <c r="A180" s="6">
        <v>179</v>
      </c>
      <c r="B180" s="7" t="s">
        <v>402</v>
      </c>
      <c r="C180" s="7" t="s">
        <v>403</v>
      </c>
      <c r="D180" s="7" t="s">
        <v>410</v>
      </c>
      <c r="E180" s="7" t="s">
        <v>984</v>
      </c>
      <c r="F180" s="7">
        <v>0</v>
      </c>
      <c r="G180" s="7">
        <v>8651</v>
      </c>
      <c r="H180" s="7">
        <v>0</v>
      </c>
      <c r="I180" s="7">
        <v>0</v>
      </c>
      <c r="J180" s="7">
        <v>0</v>
      </c>
      <c r="K180" s="7">
        <v>9</v>
      </c>
      <c r="L180" s="7">
        <v>128</v>
      </c>
      <c r="M180" s="7">
        <v>0</v>
      </c>
      <c r="N180" s="7">
        <v>4</v>
      </c>
    </row>
    <row r="181" spans="1:14">
      <c r="A181" s="6">
        <v>180</v>
      </c>
      <c r="B181" s="7" t="s">
        <v>402</v>
      </c>
      <c r="C181" s="7" t="s">
        <v>403</v>
      </c>
      <c r="D181" s="7" t="s">
        <v>411</v>
      </c>
      <c r="E181" s="7" t="s">
        <v>985</v>
      </c>
      <c r="F181" s="7">
        <v>0</v>
      </c>
      <c r="G181" s="7">
        <v>5744</v>
      </c>
      <c r="H181" s="7">
        <v>0</v>
      </c>
      <c r="I181" s="7">
        <v>0</v>
      </c>
      <c r="J181" s="7">
        <v>0</v>
      </c>
      <c r="K181" s="7">
        <v>22</v>
      </c>
      <c r="L181" s="7">
        <v>263</v>
      </c>
      <c r="M181" s="7">
        <v>0</v>
      </c>
      <c r="N181" s="7">
        <v>8</v>
      </c>
    </row>
    <row r="182" spans="1:14">
      <c r="A182" s="6">
        <v>181</v>
      </c>
      <c r="B182" s="7" t="s">
        <v>402</v>
      </c>
      <c r="C182" s="7" t="s">
        <v>403</v>
      </c>
      <c r="D182" s="7" t="s">
        <v>412</v>
      </c>
      <c r="E182" s="7" t="s">
        <v>986</v>
      </c>
      <c r="F182" s="7">
        <v>0</v>
      </c>
      <c r="G182" s="7">
        <v>5987</v>
      </c>
      <c r="H182" s="7">
        <v>0</v>
      </c>
      <c r="I182" s="7">
        <v>0</v>
      </c>
      <c r="J182" s="7">
        <v>0</v>
      </c>
      <c r="K182" s="7">
        <v>6</v>
      </c>
      <c r="L182" s="7">
        <v>179</v>
      </c>
      <c r="M182" s="7">
        <v>0</v>
      </c>
      <c r="N182" s="7">
        <v>0</v>
      </c>
    </row>
    <row r="183" spans="1:14">
      <c r="A183" s="6">
        <v>182</v>
      </c>
      <c r="B183" s="7" t="s">
        <v>402</v>
      </c>
      <c r="C183" s="7" t="s">
        <v>403</v>
      </c>
      <c r="D183" s="7" t="s">
        <v>413</v>
      </c>
      <c r="E183" s="7" t="s">
        <v>987</v>
      </c>
      <c r="F183" s="7">
        <v>0</v>
      </c>
      <c r="G183" s="7">
        <v>1864</v>
      </c>
      <c r="H183" s="7">
        <v>0</v>
      </c>
      <c r="I183" s="7">
        <v>0</v>
      </c>
      <c r="J183" s="7">
        <v>0</v>
      </c>
      <c r="K183" s="7">
        <v>19</v>
      </c>
      <c r="L183" s="7">
        <v>46</v>
      </c>
      <c r="M183" s="7">
        <v>0</v>
      </c>
      <c r="N183" s="7">
        <v>4</v>
      </c>
    </row>
    <row r="184" spans="1:14">
      <c r="A184" s="6">
        <v>183</v>
      </c>
      <c r="B184" s="7" t="s">
        <v>402</v>
      </c>
      <c r="C184" s="7" t="s">
        <v>403</v>
      </c>
      <c r="D184" s="7" t="s">
        <v>414</v>
      </c>
      <c r="E184" s="7" t="s">
        <v>988</v>
      </c>
      <c r="F184" s="7">
        <v>0</v>
      </c>
      <c r="G184" s="7">
        <v>3978</v>
      </c>
      <c r="H184" s="7">
        <v>0</v>
      </c>
      <c r="I184" s="7">
        <v>0</v>
      </c>
      <c r="J184" s="7">
        <v>0</v>
      </c>
      <c r="K184" s="7">
        <v>15</v>
      </c>
      <c r="L184" s="7">
        <v>103</v>
      </c>
      <c r="M184" s="7">
        <v>0</v>
      </c>
      <c r="N184" s="7">
        <v>3</v>
      </c>
    </row>
    <row r="185" spans="1:14">
      <c r="A185" s="6">
        <v>184</v>
      </c>
      <c r="B185" s="7" t="s">
        <v>415</v>
      </c>
      <c r="C185" s="7" t="s">
        <v>416</v>
      </c>
      <c r="D185" s="7" t="s">
        <v>417</v>
      </c>
      <c r="E185" s="7" t="s">
        <v>416</v>
      </c>
      <c r="F185" s="7">
        <v>0</v>
      </c>
      <c r="G185" s="7">
        <v>23320</v>
      </c>
      <c r="H185" s="7">
        <v>0</v>
      </c>
      <c r="I185" s="7">
        <v>0</v>
      </c>
      <c r="J185" s="7">
        <v>0</v>
      </c>
      <c r="K185" s="7">
        <v>34409</v>
      </c>
      <c r="L185" s="7">
        <v>32700</v>
      </c>
      <c r="M185" s="7">
        <v>4604</v>
      </c>
      <c r="N185" s="7">
        <v>11682</v>
      </c>
    </row>
    <row r="186" spans="1:14">
      <c r="A186" s="6">
        <v>185</v>
      </c>
      <c r="B186" s="7" t="s">
        <v>418</v>
      </c>
      <c r="C186" s="7" t="s">
        <v>419</v>
      </c>
      <c r="D186" s="7" t="s">
        <v>420</v>
      </c>
      <c r="E186" s="7" t="s">
        <v>419</v>
      </c>
      <c r="F186" s="7">
        <v>0</v>
      </c>
      <c r="G186" s="7">
        <v>1372</v>
      </c>
      <c r="H186" s="7">
        <v>0</v>
      </c>
      <c r="I186" s="7">
        <v>0</v>
      </c>
      <c r="J186" s="7">
        <v>0</v>
      </c>
      <c r="K186" s="7">
        <v>4372</v>
      </c>
      <c r="L186" s="7">
        <v>1840</v>
      </c>
      <c r="M186" s="7">
        <v>259</v>
      </c>
      <c r="N186" s="7">
        <v>1139</v>
      </c>
    </row>
    <row r="187" spans="1:14">
      <c r="A187" s="6">
        <v>186</v>
      </c>
      <c r="B187" s="7" t="s">
        <v>421</v>
      </c>
      <c r="C187" s="7" t="s">
        <v>422</v>
      </c>
      <c r="D187" s="7" t="s">
        <v>423</v>
      </c>
      <c r="E187" s="7" t="s">
        <v>424</v>
      </c>
      <c r="F187" s="7">
        <v>0</v>
      </c>
      <c r="G187" s="7">
        <v>1151</v>
      </c>
      <c r="H187" s="7">
        <v>0</v>
      </c>
      <c r="I187" s="7">
        <v>0</v>
      </c>
      <c r="J187" s="7">
        <v>0</v>
      </c>
      <c r="K187" s="7">
        <v>1977</v>
      </c>
      <c r="L187" s="7">
        <v>3406</v>
      </c>
      <c r="M187" s="7">
        <v>192</v>
      </c>
      <c r="N187" s="7">
        <v>673</v>
      </c>
    </row>
    <row r="188" spans="1:14">
      <c r="A188" s="6">
        <v>187</v>
      </c>
      <c r="B188" s="7" t="s">
        <v>425</v>
      </c>
      <c r="C188" s="7" t="s">
        <v>989</v>
      </c>
      <c r="D188" s="7" t="s">
        <v>426</v>
      </c>
      <c r="E188" s="7" t="s">
        <v>990</v>
      </c>
      <c r="F188" s="7">
        <v>0</v>
      </c>
      <c r="G188" s="7">
        <v>72</v>
      </c>
      <c r="H188" s="7">
        <v>0</v>
      </c>
      <c r="I188" s="7">
        <v>0</v>
      </c>
      <c r="J188" s="7">
        <v>0</v>
      </c>
      <c r="K188" s="7">
        <v>84</v>
      </c>
      <c r="L188" s="7">
        <v>20</v>
      </c>
      <c r="M188" s="7">
        <v>21</v>
      </c>
      <c r="N188" s="7">
        <v>19</v>
      </c>
    </row>
    <row r="189" spans="1:14">
      <c r="A189" s="6">
        <v>188</v>
      </c>
      <c r="B189" s="7" t="s">
        <v>427</v>
      </c>
      <c r="C189" s="7" t="s">
        <v>991</v>
      </c>
      <c r="D189" s="7" t="s">
        <v>428</v>
      </c>
      <c r="E189" s="7" t="s">
        <v>429</v>
      </c>
      <c r="F189" s="7">
        <v>0</v>
      </c>
      <c r="G189" s="7">
        <v>23088</v>
      </c>
      <c r="H189" s="7">
        <v>0</v>
      </c>
      <c r="I189" s="7">
        <v>0</v>
      </c>
      <c r="J189" s="7">
        <v>0</v>
      </c>
      <c r="K189" s="7">
        <v>11</v>
      </c>
      <c r="L189" s="7">
        <v>29</v>
      </c>
      <c r="M189" s="7">
        <v>0</v>
      </c>
      <c r="N189" s="7">
        <v>0</v>
      </c>
    </row>
    <row r="190" spans="1:14">
      <c r="A190" s="6">
        <v>189</v>
      </c>
      <c r="B190" s="7" t="s">
        <v>1042</v>
      </c>
      <c r="C190" s="7" t="s">
        <v>1043</v>
      </c>
      <c r="D190" s="7" t="s">
        <v>1044</v>
      </c>
      <c r="E190" s="7" t="s">
        <v>1045</v>
      </c>
      <c r="F190" s="7">
        <v>0</v>
      </c>
      <c r="G190" s="7">
        <v>129</v>
      </c>
      <c r="H190" s="7">
        <v>0</v>
      </c>
      <c r="I190" s="7">
        <v>0</v>
      </c>
      <c r="J190" s="7">
        <v>0</v>
      </c>
      <c r="K190" s="7">
        <v>12</v>
      </c>
      <c r="L190" s="7">
        <v>39</v>
      </c>
      <c r="M190" s="7">
        <v>1</v>
      </c>
      <c r="N190" s="7">
        <v>2</v>
      </c>
    </row>
    <row r="191" spans="1:14">
      <c r="A191" s="6">
        <v>190</v>
      </c>
      <c r="B191" s="7" t="s">
        <v>430</v>
      </c>
      <c r="C191" s="7" t="s">
        <v>431</v>
      </c>
      <c r="D191" s="7" t="s">
        <v>432</v>
      </c>
      <c r="E191" s="7" t="s">
        <v>433</v>
      </c>
      <c r="F191" s="7">
        <v>0</v>
      </c>
      <c r="G191" s="7">
        <v>8882</v>
      </c>
      <c r="H191" s="7">
        <v>0</v>
      </c>
      <c r="I191" s="7">
        <v>0</v>
      </c>
      <c r="J191" s="7">
        <v>0</v>
      </c>
      <c r="K191" s="7">
        <v>24407</v>
      </c>
      <c r="L191" s="7">
        <v>33433</v>
      </c>
      <c r="M191" s="7">
        <v>3099</v>
      </c>
      <c r="N191" s="7">
        <v>10940</v>
      </c>
    </row>
    <row r="192" spans="1:14">
      <c r="A192" s="6">
        <v>191</v>
      </c>
      <c r="B192" s="7" t="s">
        <v>434</v>
      </c>
      <c r="C192" s="7" t="s">
        <v>435</v>
      </c>
      <c r="D192" s="7" t="s">
        <v>436</v>
      </c>
      <c r="E192" s="7" t="s">
        <v>435</v>
      </c>
      <c r="F192" s="7">
        <v>0</v>
      </c>
      <c r="G192" s="7">
        <v>18</v>
      </c>
      <c r="H192" s="7">
        <v>0</v>
      </c>
      <c r="I192" s="7">
        <v>0</v>
      </c>
      <c r="J192" s="7">
        <v>0</v>
      </c>
      <c r="K192" s="7">
        <v>7</v>
      </c>
      <c r="L192" s="7">
        <v>5</v>
      </c>
      <c r="M192" s="7">
        <v>0</v>
      </c>
      <c r="N192" s="7">
        <v>2</v>
      </c>
    </row>
    <row r="193" spans="1:14">
      <c r="A193" s="6">
        <v>192</v>
      </c>
      <c r="B193" s="7" t="s">
        <v>437</v>
      </c>
      <c r="C193" s="7" t="s">
        <v>438</v>
      </c>
      <c r="D193" s="7" t="s">
        <v>439</v>
      </c>
      <c r="E193" s="7" t="s">
        <v>438</v>
      </c>
      <c r="F193" s="7">
        <v>0</v>
      </c>
      <c r="G193" s="7">
        <v>6623</v>
      </c>
      <c r="H193" s="7">
        <v>0</v>
      </c>
      <c r="I193" s="7">
        <v>0</v>
      </c>
      <c r="J193" s="7">
        <v>0</v>
      </c>
      <c r="K193" s="7">
        <v>7114</v>
      </c>
      <c r="L193" s="7">
        <v>14187</v>
      </c>
      <c r="M193" s="7">
        <v>1081</v>
      </c>
      <c r="N193" s="7">
        <v>3133</v>
      </c>
    </row>
    <row r="194" spans="1:14">
      <c r="A194" s="6">
        <v>193</v>
      </c>
      <c r="B194" s="7" t="s">
        <v>437</v>
      </c>
      <c r="C194" s="7" t="s">
        <v>438</v>
      </c>
      <c r="D194" s="7" t="s">
        <v>440</v>
      </c>
      <c r="E194" s="7" t="s">
        <v>441</v>
      </c>
      <c r="F194" s="7">
        <v>0</v>
      </c>
      <c r="G194" s="7">
        <v>91</v>
      </c>
      <c r="H194" s="7">
        <v>0</v>
      </c>
      <c r="I194" s="7">
        <v>0</v>
      </c>
      <c r="J194" s="7">
        <v>0</v>
      </c>
      <c r="K194" s="7">
        <v>156</v>
      </c>
      <c r="L194" s="7">
        <v>629</v>
      </c>
      <c r="M194" s="7">
        <v>15</v>
      </c>
      <c r="N194" s="7">
        <v>98</v>
      </c>
    </row>
    <row r="195" spans="1:14">
      <c r="A195" s="6">
        <v>194</v>
      </c>
      <c r="B195" s="7" t="s">
        <v>442</v>
      </c>
      <c r="C195" s="7" t="s">
        <v>443</v>
      </c>
      <c r="D195" s="7" t="s">
        <v>444</v>
      </c>
      <c r="E195" s="7" t="s">
        <v>443</v>
      </c>
      <c r="F195" s="7">
        <v>0</v>
      </c>
      <c r="G195" s="7">
        <v>10994</v>
      </c>
      <c r="H195" s="7">
        <v>0</v>
      </c>
      <c r="I195" s="7">
        <v>0</v>
      </c>
      <c r="J195" s="7">
        <v>0</v>
      </c>
      <c r="K195" s="7">
        <v>24332</v>
      </c>
      <c r="L195" s="7">
        <v>62911</v>
      </c>
      <c r="M195" s="7">
        <v>4031</v>
      </c>
      <c r="N195" s="7">
        <v>11666</v>
      </c>
    </row>
    <row r="196" spans="1:14">
      <c r="A196" s="6">
        <v>195</v>
      </c>
      <c r="B196" s="7" t="s">
        <v>442</v>
      </c>
      <c r="C196" s="7" t="s">
        <v>443</v>
      </c>
      <c r="D196" s="7" t="s">
        <v>445</v>
      </c>
      <c r="E196" s="7" t="s">
        <v>446</v>
      </c>
      <c r="F196" s="7">
        <v>0</v>
      </c>
      <c r="G196" s="7">
        <v>1067</v>
      </c>
      <c r="H196" s="7">
        <v>0</v>
      </c>
      <c r="I196" s="7">
        <v>0</v>
      </c>
      <c r="J196" s="7">
        <v>0</v>
      </c>
      <c r="K196" s="7">
        <v>2628</v>
      </c>
      <c r="L196" s="7">
        <v>3341</v>
      </c>
      <c r="M196" s="7">
        <v>613</v>
      </c>
      <c r="N196" s="7">
        <v>1053</v>
      </c>
    </row>
    <row r="197" spans="1:14">
      <c r="A197" s="6">
        <v>196</v>
      </c>
      <c r="B197" s="7" t="s">
        <v>447</v>
      </c>
      <c r="C197" s="7" t="s">
        <v>448</v>
      </c>
      <c r="D197" s="7" t="s">
        <v>449</v>
      </c>
      <c r="E197" s="7" t="s">
        <v>450</v>
      </c>
      <c r="F197" s="7">
        <v>0</v>
      </c>
      <c r="G197" s="7">
        <v>4981</v>
      </c>
      <c r="H197" s="7">
        <v>0</v>
      </c>
      <c r="I197" s="7">
        <v>0</v>
      </c>
      <c r="J197" s="7">
        <v>0</v>
      </c>
      <c r="K197" s="7">
        <v>10836</v>
      </c>
      <c r="L197" s="7">
        <v>17426</v>
      </c>
      <c r="M197" s="7">
        <v>1428</v>
      </c>
      <c r="N197" s="7">
        <v>4505</v>
      </c>
    </row>
    <row r="198" spans="1:14">
      <c r="A198" s="6">
        <v>197</v>
      </c>
      <c r="B198" s="7" t="s">
        <v>451</v>
      </c>
      <c r="C198" s="7" t="s">
        <v>452</v>
      </c>
      <c r="D198" s="7" t="s">
        <v>453</v>
      </c>
      <c r="E198" s="7" t="s">
        <v>452</v>
      </c>
      <c r="F198" s="7">
        <v>0</v>
      </c>
      <c r="G198" s="7">
        <v>2225</v>
      </c>
      <c r="H198" s="7">
        <v>0</v>
      </c>
      <c r="I198" s="7">
        <v>0</v>
      </c>
      <c r="J198" s="7">
        <v>0</v>
      </c>
      <c r="K198" s="7">
        <v>6992</v>
      </c>
      <c r="L198" s="7">
        <v>13828</v>
      </c>
      <c r="M198" s="7">
        <v>1011</v>
      </c>
      <c r="N198" s="7">
        <v>3208</v>
      </c>
    </row>
    <row r="199" spans="1:14">
      <c r="A199" s="6">
        <v>198</v>
      </c>
      <c r="B199" s="7" t="s">
        <v>454</v>
      </c>
      <c r="C199" s="7" t="s">
        <v>455</v>
      </c>
      <c r="D199" s="7" t="s">
        <v>456</v>
      </c>
      <c r="E199" s="7" t="s">
        <v>455</v>
      </c>
      <c r="F199" s="7">
        <v>0</v>
      </c>
      <c r="G199" s="7">
        <v>4301</v>
      </c>
      <c r="H199" s="7">
        <v>0</v>
      </c>
      <c r="I199" s="7">
        <v>0</v>
      </c>
      <c r="J199" s="7">
        <v>0</v>
      </c>
      <c r="K199" s="7">
        <v>4452</v>
      </c>
      <c r="L199" s="7">
        <v>11835</v>
      </c>
      <c r="M199" s="7">
        <v>530</v>
      </c>
      <c r="N199" s="7">
        <v>2095</v>
      </c>
    </row>
    <row r="200" spans="1:14">
      <c r="A200" s="6">
        <v>199</v>
      </c>
      <c r="B200" s="7" t="s">
        <v>457</v>
      </c>
      <c r="C200" s="7" t="s">
        <v>458</v>
      </c>
      <c r="D200" s="7" t="s">
        <v>459</v>
      </c>
      <c r="E200" s="7" t="s">
        <v>460</v>
      </c>
      <c r="F200" s="7">
        <v>0</v>
      </c>
      <c r="G200" s="7">
        <v>3730</v>
      </c>
      <c r="H200" s="7">
        <v>0</v>
      </c>
      <c r="I200" s="7">
        <v>0</v>
      </c>
      <c r="J200" s="7">
        <v>0</v>
      </c>
      <c r="K200" s="7">
        <v>5670</v>
      </c>
      <c r="L200" s="7">
        <v>13681</v>
      </c>
      <c r="M200" s="7">
        <v>842</v>
      </c>
      <c r="N200" s="7">
        <v>2553</v>
      </c>
    </row>
    <row r="201" spans="1:14">
      <c r="A201" s="6">
        <v>200</v>
      </c>
      <c r="B201" s="7" t="s">
        <v>461</v>
      </c>
      <c r="C201" s="7" t="s">
        <v>462</v>
      </c>
      <c r="D201" s="7" t="s">
        <v>463</v>
      </c>
      <c r="E201" s="7" t="s">
        <v>464</v>
      </c>
      <c r="F201" s="7">
        <v>0</v>
      </c>
      <c r="G201" s="7">
        <v>1262</v>
      </c>
      <c r="H201" s="7">
        <v>0</v>
      </c>
      <c r="I201" s="7">
        <v>0</v>
      </c>
      <c r="J201" s="7">
        <v>0</v>
      </c>
      <c r="K201" s="7">
        <v>2563</v>
      </c>
      <c r="L201" s="7">
        <v>5248</v>
      </c>
      <c r="M201" s="7">
        <v>298</v>
      </c>
      <c r="N201" s="7">
        <v>1024</v>
      </c>
    </row>
    <row r="202" spans="1:14">
      <c r="A202" s="6">
        <v>201</v>
      </c>
      <c r="B202" s="7" t="s">
        <v>465</v>
      </c>
      <c r="C202" s="7" t="s">
        <v>466</v>
      </c>
      <c r="D202" s="7" t="s">
        <v>467</v>
      </c>
      <c r="E202" s="7" t="s">
        <v>466</v>
      </c>
      <c r="F202" s="7">
        <v>0</v>
      </c>
      <c r="G202" s="7">
        <v>2972</v>
      </c>
      <c r="H202" s="7">
        <v>0</v>
      </c>
      <c r="I202" s="7">
        <v>0</v>
      </c>
      <c r="J202" s="7">
        <v>0</v>
      </c>
      <c r="K202" s="7">
        <v>5967</v>
      </c>
      <c r="L202" s="7">
        <v>9515</v>
      </c>
      <c r="M202" s="7">
        <v>769</v>
      </c>
      <c r="N202" s="7">
        <v>2611</v>
      </c>
    </row>
    <row r="203" spans="1:14">
      <c r="A203" s="6">
        <v>202</v>
      </c>
      <c r="B203" s="7" t="s">
        <v>468</v>
      </c>
      <c r="C203" s="7" t="s">
        <v>469</v>
      </c>
      <c r="D203" s="7" t="s">
        <v>470</v>
      </c>
      <c r="E203" s="7" t="s">
        <v>469</v>
      </c>
      <c r="F203" s="7">
        <v>0</v>
      </c>
      <c r="G203" s="7">
        <v>17298</v>
      </c>
      <c r="H203" s="7">
        <v>0</v>
      </c>
      <c r="I203" s="7">
        <v>0</v>
      </c>
      <c r="J203" s="7">
        <v>0</v>
      </c>
      <c r="K203" s="7">
        <v>35379</v>
      </c>
      <c r="L203" s="7">
        <v>65208</v>
      </c>
      <c r="M203" s="7">
        <v>4340</v>
      </c>
      <c r="N203" s="7">
        <v>15164</v>
      </c>
    </row>
    <row r="204" spans="1:14">
      <c r="A204" s="6">
        <v>203</v>
      </c>
      <c r="B204" s="7" t="s">
        <v>471</v>
      </c>
      <c r="C204" s="7" t="s">
        <v>472</v>
      </c>
      <c r="D204" s="7" t="s">
        <v>473</v>
      </c>
      <c r="E204" s="7" t="s">
        <v>474</v>
      </c>
      <c r="F204" s="7">
        <v>0</v>
      </c>
      <c r="G204" s="7">
        <v>23797</v>
      </c>
      <c r="H204" s="7">
        <v>0</v>
      </c>
      <c r="I204" s="7">
        <v>0</v>
      </c>
      <c r="J204" s="7">
        <v>0</v>
      </c>
      <c r="K204" s="7">
        <v>51136</v>
      </c>
      <c r="L204" s="7">
        <v>76479</v>
      </c>
      <c r="M204" s="7">
        <v>6140</v>
      </c>
      <c r="N204" s="7">
        <v>20626</v>
      </c>
    </row>
    <row r="205" spans="1:14">
      <c r="A205" s="6">
        <v>204</v>
      </c>
      <c r="B205" s="7" t="s">
        <v>475</v>
      </c>
      <c r="C205" s="7" t="s">
        <v>476</v>
      </c>
      <c r="D205" s="7" t="s">
        <v>477</v>
      </c>
      <c r="E205" s="7" t="s">
        <v>476</v>
      </c>
      <c r="F205" s="7">
        <v>0</v>
      </c>
      <c r="G205" s="7">
        <v>1183</v>
      </c>
      <c r="H205" s="7">
        <v>0</v>
      </c>
      <c r="I205" s="7">
        <v>0</v>
      </c>
      <c r="J205" s="7">
        <v>0</v>
      </c>
      <c r="K205" s="7">
        <v>3343</v>
      </c>
      <c r="L205" s="7">
        <v>3536</v>
      </c>
      <c r="M205" s="7">
        <v>415</v>
      </c>
      <c r="N205" s="7">
        <v>1186</v>
      </c>
    </row>
    <row r="206" spans="1:14">
      <c r="A206" s="6">
        <v>205</v>
      </c>
      <c r="B206" s="7" t="s">
        <v>478</v>
      </c>
      <c r="C206" s="7" t="s">
        <v>479</v>
      </c>
      <c r="D206" s="7" t="s">
        <v>480</v>
      </c>
      <c r="E206" s="7" t="s">
        <v>481</v>
      </c>
      <c r="F206" s="7">
        <v>0</v>
      </c>
      <c r="G206" s="7">
        <v>7586</v>
      </c>
      <c r="H206" s="7">
        <v>0</v>
      </c>
      <c r="I206" s="7">
        <v>0</v>
      </c>
      <c r="J206" s="7">
        <v>0</v>
      </c>
      <c r="K206" s="7">
        <v>12189</v>
      </c>
      <c r="L206" s="7">
        <v>26498</v>
      </c>
      <c r="M206" s="7">
        <v>1586</v>
      </c>
      <c r="N206" s="7">
        <v>5264</v>
      </c>
    </row>
    <row r="207" spans="1:14">
      <c r="A207" s="6">
        <v>206</v>
      </c>
      <c r="B207" s="7" t="s">
        <v>482</v>
      </c>
      <c r="C207" s="7" t="s">
        <v>483</v>
      </c>
      <c r="D207" s="7" t="s">
        <v>484</v>
      </c>
      <c r="E207" s="7" t="s">
        <v>483</v>
      </c>
      <c r="F207" s="7">
        <v>0</v>
      </c>
      <c r="G207" s="7">
        <v>3441</v>
      </c>
      <c r="H207" s="7">
        <v>0</v>
      </c>
      <c r="I207" s="7">
        <v>0</v>
      </c>
      <c r="J207" s="7">
        <v>0</v>
      </c>
      <c r="K207" s="7">
        <v>15041</v>
      </c>
      <c r="L207" s="7">
        <v>13959</v>
      </c>
      <c r="M207" s="7">
        <v>2252</v>
      </c>
      <c r="N207" s="7">
        <v>6796</v>
      </c>
    </row>
    <row r="208" spans="1:14">
      <c r="A208" s="6">
        <v>207</v>
      </c>
      <c r="B208" s="7" t="s">
        <v>485</v>
      </c>
      <c r="C208" s="7" t="s">
        <v>486</v>
      </c>
      <c r="D208" s="7" t="s">
        <v>487</v>
      </c>
      <c r="E208" s="7" t="s">
        <v>488</v>
      </c>
      <c r="F208" s="7">
        <v>0</v>
      </c>
      <c r="G208" s="7">
        <v>2967</v>
      </c>
      <c r="H208" s="7">
        <v>0</v>
      </c>
      <c r="I208" s="7">
        <v>0</v>
      </c>
      <c r="J208" s="7">
        <v>0</v>
      </c>
      <c r="K208" s="7">
        <v>5853</v>
      </c>
      <c r="L208" s="7">
        <v>15961</v>
      </c>
      <c r="M208" s="7">
        <v>828</v>
      </c>
      <c r="N208" s="7">
        <v>2784</v>
      </c>
    </row>
    <row r="209" spans="1:14">
      <c r="A209" s="6">
        <v>208</v>
      </c>
      <c r="B209" s="7" t="s">
        <v>489</v>
      </c>
      <c r="C209" s="7" t="s">
        <v>490</v>
      </c>
      <c r="D209" s="7" t="s">
        <v>491</v>
      </c>
      <c r="E209" s="7" t="s">
        <v>492</v>
      </c>
      <c r="F209" s="7">
        <v>0</v>
      </c>
      <c r="G209" s="7">
        <v>2232</v>
      </c>
      <c r="H209" s="7">
        <v>0</v>
      </c>
      <c r="I209" s="7">
        <v>0</v>
      </c>
      <c r="J209" s="7">
        <v>0</v>
      </c>
      <c r="K209" s="7">
        <v>4179</v>
      </c>
      <c r="L209" s="7">
        <v>5626</v>
      </c>
      <c r="M209" s="7">
        <v>739</v>
      </c>
      <c r="N209" s="7">
        <v>1438</v>
      </c>
    </row>
    <row r="210" spans="1:14">
      <c r="A210" s="6">
        <v>209</v>
      </c>
      <c r="B210" s="7" t="s">
        <v>493</v>
      </c>
      <c r="C210" s="7" t="s">
        <v>494</v>
      </c>
      <c r="D210" s="7" t="s">
        <v>495</v>
      </c>
      <c r="E210" s="7" t="s">
        <v>494</v>
      </c>
      <c r="F210" s="7">
        <v>0</v>
      </c>
      <c r="G210" s="7">
        <v>981</v>
      </c>
      <c r="H210" s="7">
        <v>0</v>
      </c>
      <c r="I210" s="7">
        <v>0</v>
      </c>
      <c r="J210" s="7">
        <v>0</v>
      </c>
      <c r="K210" s="7">
        <v>2388</v>
      </c>
      <c r="L210" s="7">
        <v>4983</v>
      </c>
      <c r="M210" s="7">
        <v>317</v>
      </c>
      <c r="N210" s="7">
        <v>1057</v>
      </c>
    </row>
    <row r="211" spans="1:14">
      <c r="A211" s="6">
        <v>210</v>
      </c>
      <c r="B211" s="7" t="s">
        <v>496</v>
      </c>
      <c r="C211" s="7" t="s">
        <v>497</v>
      </c>
      <c r="D211" s="7" t="s">
        <v>498</v>
      </c>
      <c r="E211" s="7" t="s">
        <v>497</v>
      </c>
      <c r="F211" s="7">
        <v>0</v>
      </c>
      <c r="G211" s="7">
        <v>1879</v>
      </c>
      <c r="H211" s="7">
        <v>0</v>
      </c>
      <c r="I211" s="7">
        <v>0</v>
      </c>
      <c r="J211" s="7">
        <v>0</v>
      </c>
      <c r="K211" s="7">
        <v>4635</v>
      </c>
      <c r="L211" s="7">
        <v>8393</v>
      </c>
      <c r="M211" s="7">
        <v>562</v>
      </c>
      <c r="N211" s="7">
        <v>2212</v>
      </c>
    </row>
    <row r="212" spans="1:14">
      <c r="A212" s="6">
        <v>211</v>
      </c>
      <c r="B212" s="7" t="s">
        <v>499</v>
      </c>
      <c r="C212" s="7" t="s">
        <v>500</v>
      </c>
      <c r="D212" s="7" t="s">
        <v>501</v>
      </c>
      <c r="E212" s="7" t="s">
        <v>500</v>
      </c>
      <c r="F212" s="7">
        <v>0</v>
      </c>
      <c r="G212" s="7">
        <v>1527</v>
      </c>
      <c r="H212" s="7">
        <v>0</v>
      </c>
      <c r="I212" s="7">
        <v>0</v>
      </c>
      <c r="J212" s="7">
        <v>0</v>
      </c>
      <c r="K212" s="7">
        <v>4988</v>
      </c>
      <c r="L212" s="7">
        <v>14949</v>
      </c>
      <c r="M212" s="7">
        <v>494</v>
      </c>
      <c r="N212" s="7">
        <v>2319</v>
      </c>
    </row>
    <row r="213" spans="1:14">
      <c r="A213" s="6">
        <v>212</v>
      </c>
      <c r="B213" s="7" t="s">
        <v>502</v>
      </c>
      <c r="C213" s="7" t="s">
        <v>503</v>
      </c>
      <c r="D213" s="7" t="s">
        <v>504</v>
      </c>
      <c r="E213" s="7" t="s">
        <v>503</v>
      </c>
      <c r="F213" s="7">
        <v>0</v>
      </c>
      <c r="G213" s="7">
        <v>268</v>
      </c>
      <c r="H213" s="7">
        <v>0</v>
      </c>
      <c r="I213" s="7">
        <v>0</v>
      </c>
      <c r="J213" s="7">
        <v>0</v>
      </c>
      <c r="K213" s="7">
        <v>1162</v>
      </c>
      <c r="L213" s="7">
        <v>1648</v>
      </c>
      <c r="M213" s="7">
        <v>85</v>
      </c>
      <c r="N213" s="7">
        <v>416</v>
      </c>
    </row>
    <row r="214" spans="1:14">
      <c r="A214" s="6">
        <v>213</v>
      </c>
      <c r="B214" s="7" t="s">
        <v>505</v>
      </c>
      <c r="C214" s="7" t="s">
        <v>506</v>
      </c>
      <c r="D214" s="7" t="s">
        <v>507</v>
      </c>
      <c r="E214" s="7" t="s">
        <v>506</v>
      </c>
      <c r="F214" s="7">
        <v>0</v>
      </c>
      <c r="G214" s="7">
        <v>3846</v>
      </c>
      <c r="H214" s="7">
        <v>0</v>
      </c>
      <c r="I214" s="7">
        <v>0</v>
      </c>
      <c r="J214" s="7">
        <v>0</v>
      </c>
      <c r="K214" s="7">
        <v>7286</v>
      </c>
      <c r="L214" s="7">
        <v>10898</v>
      </c>
      <c r="M214" s="7">
        <v>766</v>
      </c>
      <c r="N214" s="7">
        <v>2849</v>
      </c>
    </row>
    <row r="215" spans="1:14">
      <c r="A215" s="6">
        <v>214</v>
      </c>
      <c r="B215" s="7" t="s">
        <v>508</v>
      </c>
      <c r="C215" s="7" t="s">
        <v>509</v>
      </c>
      <c r="D215" s="7" t="s">
        <v>510</v>
      </c>
      <c r="E215" s="7" t="s">
        <v>509</v>
      </c>
      <c r="F215" s="7">
        <v>0</v>
      </c>
      <c r="G215" s="7">
        <v>8573</v>
      </c>
      <c r="H215" s="7">
        <v>0</v>
      </c>
      <c r="I215" s="7">
        <v>0</v>
      </c>
      <c r="J215" s="7">
        <v>0</v>
      </c>
      <c r="K215" s="7">
        <v>15964</v>
      </c>
      <c r="L215" s="7">
        <v>38424</v>
      </c>
      <c r="M215" s="7">
        <v>2187</v>
      </c>
      <c r="N215" s="7">
        <v>6796</v>
      </c>
    </row>
    <row r="216" spans="1:14">
      <c r="A216" s="6">
        <v>215</v>
      </c>
      <c r="B216" s="7" t="s">
        <v>511</v>
      </c>
      <c r="C216" s="7" t="s">
        <v>512</v>
      </c>
      <c r="D216" s="7" t="s">
        <v>513</v>
      </c>
      <c r="E216" s="7" t="s">
        <v>514</v>
      </c>
      <c r="F216" s="7">
        <v>0</v>
      </c>
      <c r="G216" s="7">
        <v>31359</v>
      </c>
      <c r="H216" s="7">
        <v>0</v>
      </c>
      <c r="I216" s="7">
        <v>0</v>
      </c>
      <c r="J216" s="7">
        <v>0</v>
      </c>
      <c r="K216" s="7">
        <v>47033</v>
      </c>
      <c r="L216" s="7">
        <v>74050</v>
      </c>
      <c r="M216" s="7">
        <v>6369</v>
      </c>
      <c r="N216" s="7">
        <v>20127</v>
      </c>
    </row>
    <row r="217" spans="1:14">
      <c r="A217" s="6">
        <v>216</v>
      </c>
      <c r="B217" s="7" t="s">
        <v>511</v>
      </c>
      <c r="C217" s="7" t="s">
        <v>512</v>
      </c>
      <c r="D217" s="7" t="s">
        <v>515</v>
      </c>
      <c r="E217" s="7" t="s">
        <v>516</v>
      </c>
      <c r="F217" s="7">
        <v>0</v>
      </c>
      <c r="G217" s="7">
        <v>2589</v>
      </c>
      <c r="H217" s="7">
        <v>0</v>
      </c>
      <c r="I217" s="7">
        <v>0</v>
      </c>
      <c r="J217" s="7">
        <v>0</v>
      </c>
      <c r="K217" s="7">
        <v>3204</v>
      </c>
      <c r="L217" s="7">
        <v>3995</v>
      </c>
      <c r="M217" s="7">
        <v>523</v>
      </c>
      <c r="N217" s="7">
        <v>1158</v>
      </c>
    </row>
    <row r="218" spans="1:14">
      <c r="A218" s="6">
        <v>217</v>
      </c>
      <c r="B218" s="7" t="s">
        <v>517</v>
      </c>
      <c r="C218" s="7" t="s">
        <v>518</v>
      </c>
      <c r="D218" s="7" t="s">
        <v>519</v>
      </c>
      <c r="E218" s="7" t="s">
        <v>520</v>
      </c>
      <c r="F218" s="7">
        <v>0</v>
      </c>
      <c r="G218" s="7">
        <v>35258</v>
      </c>
      <c r="H218" s="7">
        <v>0</v>
      </c>
      <c r="I218" s="7">
        <v>0</v>
      </c>
      <c r="J218" s="7">
        <v>0</v>
      </c>
      <c r="K218" s="7">
        <v>50087</v>
      </c>
      <c r="L218" s="7">
        <v>62139</v>
      </c>
      <c r="M218" s="7">
        <v>6699</v>
      </c>
      <c r="N218" s="7">
        <v>20809</v>
      </c>
    </row>
    <row r="219" spans="1:14">
      <c r="A219" s="6">
        <v>218</v>
      </c>
      <c r="B219" s="7" t="s">
        <v>517</v>
      </c>
      <c r="C219" s="7" t="s">
        <v>518</v>
      </c>
      <c r="D219" s="7" t="s">
        <v>521</v>
      </c>
      <c r="E219" s="7" t="s">
        <v>522</v>
      </c>
      <c r="F219" s="7">
        <v>0</v>
      </c>
      <c r="G219" s="7">
        <v>2883</v>
      </c>
      <c r="H219" s="7">
        <v>0</v>
      </c>
      <c r="I219" s="7">
        <v>0</v>
      </c>
      <c r="J219" s="7">
        <v>0</v>
      </c>
      <c r="K219" s="7">
        <v>10607</v>
      </c>
      <c r="L219" s="7">
        <v>11325</v>
      </c>
      <c r="M219" s="7">
        <v>1670</v>
      </c>
      <c r="N219" s="7">
        <v>3975</v>
      </c>
    </row>
    <row r="220" spans="1:14">
      <c r="A220" s="6">
        <v>219</v>
      </c>
      <c r="B220" s="7" t="s">
        <v>517</v>
      </c>
      <c r="C220" s="7" t="s">
        <v>518</v>
      </c>
      <c r="D220" s="7" t="s">
        <v>523</v>
      </c>
      <c r="E220" s="7" t="s">
        <v>524</v>
      </c>
      <c r="F220" s="7">
        <v>0</v>
      </c>
      <c r="G220" s="7">
        <v>19021</v>
      </c>
      <c r="H220" s="7">
        <v>0</v>
      </c>
      <c r="I220" s="7">
        <v>0</v>
      </c>
      <c r="J220" s="7">
        <v>0</v>
      </c>
      <c r="K220" s="7">
        <v>10898</v>
      </c>
      <c r="L220" s="7">
        <v>18228</v>
      </c>
      <c r="M220" s="7">
        <v>1163</v>
      </c>
      <c r="N220" s="7">
        <v>3919</v>
      </c>
    </row>
    <row r="221" spans="1:14">
      <c r="A221" s="6">
        <v>220</v>
      </c>
      <c r="B221" s="7" t="s">
        <v>517</v>
      </c>
      <c r="C221" s="7" t="s">
        <v>518</v>
      </c>
      <c r="D221" s="7" t="s">
        <v>525</v>
      </c>
      <c r="E221" s="7" t="s">
        <v>526</v>
      </c>
      <c r="F221" s="7">
        <v>0</v>
      </c>
      <c r="G221" s="7">
        <v>1110</v>
      </c>
      <c r="H221" s="7">
        <v>0</v>
      </c>
      <c r="I221" s="7">
        <v>0</v>
      </c>
      <c r="J221" s="7">
        <v>0</v>
      </c>
      <c r="K221" s="7">
        <v>2422</v>
      </c>
      <c r="L221" s="7">
        <v>1485</v>
      </c>
      <c r="M221" s="7">
        <v>448</v>
      </c>
      <c r="N221" s="7">
        <v>851</v>
      </c>
    </row>
    <row r="222" spans="1:14">
      <c r="A222" s="6">
        <v>221</v>
      </c>
      <c r="B222" s="7" t="s">
        <v>527</v>
      </c>
      <c r="C222" s="7" t="s">
        <v>528</v>
      </c>
      <c r="D222" s="7" t="s">
        <v>529</v>
      </c>
      <c r="E222" s="7" t="s">
        <v>530</v>
      </c>
      <c r="F222" s="7">
        <v>0</v>
      </c>
      <c r="G222" s="7">
        <v>15295</v>
      </c>
      <c r="H222" s="7">
        <v>0</v>
      </c>
      <c r="I222" s="7">
        <v>0</v>
      </c>
      <c r="J222" s="7">
        <v>0</v>
      </c>
      <c r="K222" s="7">
        <v>23404</v>
      </c>
      <c r="L222" s="7">
        <v>41871</v>
      </c>
      <c r="M222" s="7">
        <v>3304</v>
      </c>
      <c r="N222" s="7">
        <v>9324</v>
      </c>
    </row>
    <row r="223" spans="1:14">
      <c r="A223" s="6">
        <v>222</v>
      </c>
      <c r="B223" s="7" t="s">
        <v>527</v>
      </c>
      <c r="C223" s="7" t="s">
        <v>528</v>
      </c>
      <c r="D223" s="7" t="s">
        <v>531</v>
      </c>
      <c r="E223" s="7" t="s">
        <v>532</v>
      </c>
      <c r="F223" s="7">
        <v>0</v>
      </c>
      <c r="G223" s="7">
        <v>344</v>
      </c>
      <c r="H223" s="7">
        <v>0</v>
      </c>
      <c r="I223" s="7">
        <v>0</v>
      </c>
      <c r="J223" s="7">
        <v>0</v>
      </c>
      <c r="K223" s="7">
        <v>220</v>
      </c>
      <c r="L223" s="7">
        <v>610</v>
      </c>
      <c r="M223" s="7">
        <v>22</v>
      </c>
      <c r="N223" s="7">
        <v>132</v>
      </c>
    </row>
    <row r="224" spans="1:14">
      <c r="A224" s="6">
        <v>223</v>
      </c>
      <c r="B224" s="7" t="s">
        <v>527</v>
      </c>
      <c r="C224" s="7" t="s">
        <v>528</v>
      </c>
      <c r="D224" s="7" t="s">
        <v>533</v>
      </c>
      <c r="E224" s="7" t="s">
        <v>534</v>
      </c>
      <c r="F224" s="7">
        <v>0</v>
      </c>
      <c r="G224" s="7">
        <v>6104</v>
      </c>
      <c r="H224" s="7">
        <v>0</v>
      </c>
      <c r="I224" s="7">
        <v>0</v>
      </c>
      <c r="J224" s="7">
        <v>0</v>
      </c>
      <c r="K224" s="7">
        <v>4970</v>
      </c>
      <c r="L224" s="7">
        <v>4472</v>
      </c>
      <c r="M224" s="7">
        <v>1093</v>
      </c>
      <c r="N224" s="7">
        <v>1306</v>
      </c>
    </row>
    <row r="225" spans="1:14">
      <c r="A225" s="6">
        <v>224</v>
      </c>
      <c r="B225" s="7" t="s">
        <v>535</v>
      </c>
      <c r="C225" s="7" t="s">
        <v>536</v>
      </c>
      <c r="D225" s="7" t="s">
        <v>537</v>
      </c>
      <c r="E225" s="7" t="s">
        <v>538</v>
      </c>
      <c r="F225" s="7">
        <v>0</v>
      </c>
      <c r="G225" s="7">
        <v>59533</v>
      </c>
      <c r="H225" s="7">
        <v>0</v>
      </c>
      <c r="I225" s="7">
        <v>0</v>
      </c>
      <c r="J225" s="7">
        <v>0</v>
      </c>
      <c r="K225" s="7">
        <v>58034</v>
      </c>
      <c r="L225" s="7">
        <v>112948</v>
      </c>
      <c r="M225" s="7">
        <v>7693</v>
      </c>
      <c r="N225" s="7">
        <v>24839</v>
      </c>
    </row>
    <row r="226" spans="1:14">
      <c r="A226" s="6">
        <v>225</v>
      </c>
      <c r="B226" s="7" t="s">
        <v>539</v>
      </c>
      <c r="C226" s="7" t="s">
        <v>540</v>
      </c>
      <c r="D226" s="7" t="s">
        <v>1046</v>
      </c>
      <c r="E226" s="7" t="s">
        <v>1047</v>
      </c>
      <c r="F226" s="7">
        <v>0</v>
      </c>
      <c r="G226" s="7">
        <v>9</v>
      </c>
      <c r="H226" s="7">
        <v>0</v>
      </c>
      <c r="I226" s="7">
        <v>0</v>
      </c>
      <c r="J226" s="7">
        <v>0</v>
      </c>
      <c r="K226" s="7">
        <v>37</v>
      </c>
      <c r="L226" s="7">
        <v>63</v>
      </c>
      <c r="M226" s="7">
        <v>20</v>
      </c>
      <c r="N226" s="7">
        <v>8</v>
      </c>
    </row>
    <row r="227" spans="1:14">
      <c r="A227" s="6">
        <v>226</v>
      </c>
      <c r="B227" s="7" t="s">
        <v>539</v>
      </c>
      <c r="C227" s="7" t="s">
        <v>540</v>
      </c>
      <c r="D227" s="7" t="s">
        <v>541</v>
      </c>
      <c r="E227" s="7" t="s">
        <v>542</v>
      </c>
      <c r="F227" s="7">
        <v>0</v>
      </c>
      <c r="G227" s="7">
        <v>99188</v>
      </c>
      <c r="H227" s="7">
        <v>0</v>
      </c>
      <c r="I227" s="7">
        <v>0</v>
      </c>
      <c r="J227" s="7">
        <v>0</v>
      </c>
      <c r="K227" s="7">
        <v>87198</v>
      </c>
      <c r="L227" s="7">
        <v>132754</v>
      </c>
      <c r="M227" s="7">
        <v>13017</v>
      </c>
      <c r="N227" s="7">
        <v>33115</v>
      </c>
    </row>
    <row r="228" spans="1:14">
      <c r="A228" s="6">
        <v>227</v>
      </c>
      <c r="B228" s="7" t="s">
        <v>539</v>
      </c>
      <c r="C228" s="7" t="s">
        <v>540</v>
      </c>
      <c r="D228" s="7" t="s">
        <v>992</v>
      </c>
      <c r="E228" s="7" t="s">
        <v>993</v>
      </c>
      <c r="F228" s="7">
        <v>0</v>
      </c>
      <c r="G228" s="7">
        <v>724</v>
      </c>
      <c r="H228" s="7">
        <v>0</v>
      </c>
      <c r="I228" s="7">
        <v>0</v>
      </c>
      <c r="J228" s="7">
        <v>0</v>
      </c>
      <c r="K228" s="7">
        <v>1641</v>
      </c>
      <c r="L228" s="7">
        <v>1694</v>
      </c>
      <c r="M228" s="7">
        <v>310</v>
      </c>
      <c r="N228" s="7">
        <v>675</v>
      </c>
    </row>
    <row r="229" spans="1:14">
      <c r="A229" s="6">
        <v>228</v>
      </c>
      <c r="B229" s="7" t="s">
        <v>543</v>
      </c>
      <c r="C229" s="7" t="s">
        <v>544</v>
      </c>
      <c r="D229" s="7" t="s">
        <v>545</v>
      </c>
      <c r="E229" s="7" t="s">
        <v>546</v>
      </c>
      <c r="F229" s="7">
        <v>0</v>
      </c>
      <c r="G229" s="7">
        <v>4792</v>
      </c>
      <c r="H229" s="7">
        <v>0</v>
      </c>
      <c r="I229" s="7">
        <v>0</v>
      </c>
      <c r="J229" s="7">
        <v>0</v>
      </c>
      <c r="K229" s="7">
        <v>7088</v>
      </c>
      <c r="L229" s="7">
        <v>5845</v>
      </c>
      <c r="M229" s="7">
        <v>1568</v>
      </c>
      <c r="N229" s="7">
        <v>2532</v>
      </c>
    </row>
    <row r="230" spans="1:14">
      <c r="A230" s="6">
        <v>229</v>
      </c>
      <c r="B230" s="7" t="s">
        <v>543</v>
      </c>
      <c r="C230" s="7" t="s">
        <v>544</v>
      </c>
      <c r="D230" s="7" t="s">
        <v>547</v>
      </c>
      <c r="E230" s="7" t="s">
        <v>548</v>
      </c>
      <c r="F230" s="7">
        <v>0</v>
      </c>
      <c r="G230" s="7">
        <v>2709</v>
      </c>
      <c r="H230" s="7">
        <v>0</v>
      </c>
      <c r="I230" s="7">
        <v>0</v>
      </c>
      <c r="J230" s="7">
        <v>0</v>
      </c>
      <c r="K230" s="7">
        <v>6666</v>
      </c>
      <c r="L230" s="7">
        <v>32339</v>
      </c>
      <c r="M230" s="7">
        <v>1220</v>
      </c>
      <c r="N230" s="7">
        <v>3608</v>
      </c>
    </row>
    <row r="231" spans="1:14">
      <c r="A231" s="6">
        <v>230</v>
      </c>
      <c r="B231" s="7" t="s">
        <v>543</v>
      </c>
      <c r="C231" s="7" t="s">
        <v>544</v>
      </c>
      <c r="D231" s="7" t="s">
        <v>549</v>
      </c>
      <c r="E231" s="7" t="s">
        <v>550</v>
      </c>
      <c r="F231" s="7">
        <v>0</v>
      </c>
      <c r="G231" s="7">
        <v>154</v>
      </c>
      <c r="H231" s="7">
        <v>0</v>
      </c>
      <c r="I231" s="7">
        <v>0</v>
      </c>
      <c r="J231" s="7">
        <v>0</v>
      </c>
      <c r="K231" s="7">
        <v>0</v>
      </c>
      <c r="L231" s="7">
        <v>52</v>
      </c>
      <c r="M231" s="7">
        <v>0</v>
      </c>
      <c r="N231" s="7">
        <v>0</v>
      </c>
    </row>
    <row r="232" spans="1:14">
      <c r="A232" s="6">
        <v>231</v>
      </c>
      <c r="B232" s="7" t="s">
        <v>543</v>
      </c>
      <c r="C232" s="7" t="s">
        <v>544</v>
      </c>
      <c r="D232" s="7" t="s">
        <v>551</v>
      </c>
      <c r="E232" s="7" t="s">
        <v>552</v>
      </c>
      <c r="F232" s="7">
        <v>0</v>
      </c>
      <c r="G232" s="7">
        <v>379</v>
      </c>
      <c r="H232" s="7">
        <v>0</v>
      </c>
      <c r="I232" s="7">
        <v>0</v>
      </c>
      <c r="J232" s="7">
        <v>0</v>
      </c>
      <c r="K232" s="7">
        <v>511</v>
      </c>
      <c r="L232" s="7">
        <v>510</v>
      </c>
      <c r="M232" s="7">
        <v>96</v>
      </c>
      <c r="N232" s="7">
        <v>146</v>
      </c>
    </row>
    <row r="233" spans="1:14">
      <c r="A233" s="6">
        <v>232</v>
      </c>
      <c r="B233" s="7" t="s">
        <v>543</v>
      </c>
      <c r="C233" s="7" t="s">
        <v>544</v>
      </c>
      <c r="D233" s="7" t="s">
        <v>553</v>
      </c>
      <c r="E233" s="7" t="s">
        <v>554</v>
      </c>
      <c r="F233" s="7">
        <v>0</v>
      </c>
      <c r="G233" s="7">
        <v>4834</v>
      </c>
      <c r="H233" s="7">
        <v>0</v>
      </c>
      <c r="I233" s="7">
        <v>0</v>
      </c>
      <c r="J233" s="7">
        <v>0</v>
      </c>
      <c r="K233" s="7">
        <v>6665</v>
      </c>
      <c r="L233" s="7">
        <v>7382</v>
      </c>
      <c r="M233" s="7">
        <v>1234</v>
      </c>
      <c r="N233" s="7">
        <v>2727</v>
      </c>
    </row>
    <row r="234" spans="1:14">
      <c r="A234" s="6">
        <v>233</v>
      </c>
      <c r="B234" s="7" t="s">
        <v>543</v>
      </c>
      <c r="C234" s="7" t="s">
        <v>544</v>
      </c>
      <c r="D234" s="7" t="s">
        <v>557</v>
      </c>
      <c r="E234" s="7" t="s">
        <v>558</v>
      </c>
      <c r="F234" s="7">
        <v>0</v>
      </c>
      <c r="G234" s="7">
        <v>7153</v>
      </c>
      <c r="H234" s="7">
        <v>0</v>
      </c>
      <c r="I234" s="7">
        <v>0</v>
      </c>
      <c r="J234" s="7">
        <v>0</v>
      </c>
      <c r="K234" s="7">
        <v>4392</v>
      </c>
      <c r="L234" s="7">
        <v>5763</v>
      </c>
      <c r="M234" s="7">
        <v>332</v>
      </c>
      <c r="N234" s="7">
        <v>2149</v>
      </c>
    </row>
    <row r="235" spans="1:14">
      <c r="A235" s="6">
        <v>234</v>
      </c>
      <c r="B235" s="7" t="s">
        <v>543</v>
      </c>
      <c r="C235" s="7" t="s">
        <v>544</v>
      </c>
      <c r="D235" s="7" t="s">
        <v>559</v>
      </c>
      <c r="E235" s="7" t="s">
        <v>560</v>
      </c>
      <c r="F235" s="7">
        <v>0</v>
      </c>
      <c r="G235" s="7">
        <v>815</v>
      </c>
      <c r="H235" s="7">
        <v>0</v>
      </c>
      <c r="I235" s="7">
        <v>0</v>
      </c>
      <c r="J235" s="7">
        <v>0</v>
      </c>
      <c r="K235" s="7">
        <v>1820</v>
      </c>
      <c r="L235" s="7">
        <v>2554</v>
      </c>
      <c r="M235" s="7">
        <v>219</v>
      </c>
      <c r="N235" s="7">
        <v>665</v>
      </c>
    </row>
    <row r="236" spans="1:14">
      <c r="A236" s="6">
        <v>235</v>
      </c>
      <c r="B236" s="7" t="s">
        <v>543</v>
      </c>
      <c r="C236" s="7" t="s">
        <v>544</v>
      </c>
      <c r="D236" s="7" t="s">
        <v>561</v>
      </c>
      <c r="E236" s="7" t="s">
        <v>562</v>
      </c>
      <c r="F236" s="7">
        <v>0</v>
      </c>
      <c r="G236" s="7">
        <v>296</v>
      </c>
      <c r="H236" s="7">
        <v>0</v>
      </c>
      <c r="I236" s="7">
        <v>0</v>
      </c>
      <c r="J236" s="7">
        <v>0</v>
      </c>
      <c r="K236" s="7">
        <v>1137</v>
      </c>
      <c r="L236" s="7">
        <v>8112</v>
      </c>
      <c r="M236" s="7">
        <v>155</v>
      </c>
      <c r="N236" s="7">
        <v>667</v>
      </c>
    </row>
    <row r="237" spans="1:14">
      <c r="A237" s="6">
        <v>236</v>
      </c>
      <c r="B237" s="7" t="s">
        <v>543</v>
      </c>
      <c r="C237" s="7" t="s">
        <v>544</v>
      </c>
      <c r="D237" s="7" t="s">
        <v>563</v>
      </c>
      <c r="E237" s="7" t="s">
        <v>564</v>
      </c>
      <c r="F237" s="7">
        <v>0</v>
      </c>
      <c r="G237" s="7">
        <v>863</v>
      </c>
      <c r="H237" s="7">
        <v>0</v>
      </c>
      <c r="I237" s="7">
        <v>0</v>
      </c>
      <c r="J237" s="7">
        <v>0</v>
      </c>
      <c r="K237" s="7">
        <v>2154</v>
      </c>
      <c r="L237" s="7">
        <v>2049</v>
      </c>
      <c r="M237" s="7">
        <v>114</v>
      </c>
      <c r="N237" s="7">
        <v>1127</v>
      </c>
    </row>
    <row r="238" spans="1:14">
      <c r="A238" s="6">
        <v>237</v>
      </c>
      <c r="B238" s="7" t="s">
        <v>543</v>
      </c>
      <c r="C238" s="7" t="s">
        <v>544</v>
      </c>
      <c r="D238" s="7" t="s">
        <v>565</v>
      </c>
      <c r="E238" s="7" t="s">
        <v>566</v>
      </c>
      <c r="F238" s="7">
        <v>0</v>
      </c>
      <c r="G238" s="7">
        <v>2234</v>
      </c>
      <c r="H238" s="7">
        <v>0</v>
      </c>
      <c r="I238" s="7">
        <v>0</v>
      </c>
      <c r="J238" s="7">
        <v>0</v>
      </c>
      <c r="K238" s="7">
        <v>2635</v>
      </c>
      <c r="L238" s="7">
        <v>3261</v>
      </c>
      <c r="M238" s="7">
        <v>741</v>
      </c>
      <c r="N238" s="7">
        <v>862</v>
      </c>
    </row>
    <row r="239" spans="1:14">
      <c r="A239" s="6">
        <v>238</v>
      </c>
      <c r="B239" s="7" t="s">
        <v>543</v>
      </c>
      <c r="C239" s="7" t="s">
        <v>544</v>
      </c>
      <c r="D239" s="7" t="s">
        <v>567</v>
      </c>
      <c r="E239" s="7" t="s">
        <v>568</v>
      </c>
      <c r="F239" s="7">
        <v>0</v>
      </c>
      <c r="G239" s="7">
        <v>3585</v>
      </c>
      <c r="H239" s="7">
        <v>0</v>
      </c>
      <c r="I239" s="7">
        <v>0</v>
      </c>
      <c r="J239" s="7">
        <v>0</v>
      </c>
      <c r="K239" s="7">
        <v>7767</v>
      </c>
      <c r="L239" s="7">
        <v>10036</v>
      </c>
      <c r="M239" s="7">
        <v>811</v>
      </c>
      <c r="N239" s="7">
        <v>2942</v>
      </c>
    </row>
    <row r="240" spans="1:14">
      <c r="A240" s="6">
        <v>239</v>
      </c>
      <c r="B240" s="7" t="s">
        <v>543</v>
      </c>
      <c r="C240" s="7" t="s">
        <v>544</v>
      </c>
      <c r="D240" s="7" t="s">
        <v>569</v>
      </c>
      <c r="E240" s="7" t="s">
        <v>570</v>
      </c>
      <c r="F240" s="7">
        <v>0</v>
      </c>
      <c r="G240" s="7">
        <v>7714</v>
      </c>
      <c r="H240" s="7">
        <v>0</v>
      </c>
      <c r="I240" s="7">
        <v>0</v>
      </c>
      <c r="J240" s="7">
        <v>0</v>
      </c>
      <c r="K240" s="7">
        <v>18906</v>
      </c>
      <c r="L240" s="7">
        <v>31413</v>
      </c>
      <c r="M240" s="7">
        <v>3956</v>
      </c>
      <c r="N240" s="7">
        <v>8649</v>
      </c>
    </row>
    <row r="241" spans="1:14">
      <c r="A241" s="6">
        <v>240</v>
      </c>
      <c r="B241" s="7" t="s">
        <v>543</v>
      </c>
      <c r="C241" s="7" t="s">
        <v>544</v>
      </c>
      <c r="D241" s="7" t="s">
        <v>571</v>
      </c>
      <c r="E241" s="7" t="s">
        <v>572</v>
      </c>
      <c r="F241" s="7">
        <v>0</v>
      </c>
      <c r="G241" s="7">
        <v>10613</v>
      </c>
      <c r="H241" s="7">
        <v>0</v>
      </c>
      <c r="I241" s="7">
        <v>0</v>
      </c>
      <c r="J241" s="7">
        <v>0</v>
      </c>
      <c r="K241" s="7">
        <v>44758</v>
      </c>
      <c r="L241" s="7">
        <v>35388</v>
      </c>
      <c r="M241" s="7">
        <v>6982</v>
      </c>
      <c r="N241" s="7">
        <v>20582</v>
      </c>
    </row>
    <row r="242" spans="1:14">
      <c r="A242" s="6">
        <v>241</v>
      </c>
      <c r="B242" s="7" t="s">
        <v>543</v>
      </c>
      <c r="C242" s="7" t="s">
        <v>544</v>
      </c>
      <c r="D242" s="7" t="s">
        <v>573</v>
      </c>
      <c r="E242" s="7" t="s">
        <v>574</v>
      </c>
      <c r="F242" s="7">
        <v>0</v>
      </c>
      <c r="G242" s="7">
        <v>5591</v>
      </c>
      <c r="H242" s="7">
        <v>0</v>
      </c>
      <c r="I242" s="7">
        <v>0</v>
      </c>
      <c r="J242" s="7">
        <v>0</v>
      </c>
      <c r="K242" s="7">
        <v>16590</v>
      </c>
      <c r="L242" s="7">
        <v>18182</v>
      </c>
      <c r="M242" s="7">
        <v>2266</v>
      </c>
      <c r="N242" s="7">
        <v>6757</v>
      </c>
    </row>
    <row r="243" spans="1:14">
      <c r="A243" s="6">
        <v>242</v>
      </c>
      <c r="B243" s="7" t="s">
        <v>543</v>
      </c>
      <c r="C243" s="7" t="s">
        <v>544</v>
      </c>
      <c r="D243" s="7" t="s">
        <v>575</v>
      </c>
      <c r="E243" s="7" t="s">
        <v>576</v>
      </c>
      <c r="F243" s="7">
        <v>0</v>
      </c>
      <c r="G243" s="7">
        <v>2073</v>
      </c>
      <c r="H243" s="7">
        <v>0</v>
      </c>
      <c r="I243" s="7">
        <v>0</v>
      </c>
      <c r="J243" s="7">
        <v>0</v>
      </c>
      <c r="K243" s="7">
        <v>7734</v>
      </c>
      <c r="L243" s="7">
        <v>9225</v>
      </c>
      <c r="M243" s="7">
        <v>410</v>
      </c>
      <c r="N243" s="7">
        <v>4475</v>
      </c>
    </row>
    <row r="244" spans="1:14">
      <c r="A244" s="6">
        <v>243</v>
      </c>
      <c r="B244" s="7" t="s">
        <v>543</v>
      </c>
      <c r="C244" s="7" t="s">
        <v>544</v>
      </c>
      <c r="D244" s="7" t="s">
        <v>577</v>
      </c>
      <c r="E244" s="7" t="s">
        <v>578</v>
      </c>
      <c r="F244" s="7">
        <v>0</v>
      </c>
      <c r="G244" s="7">
        <v>7039</v>
      </c>
      <c r="H244" s="7">
        <v>0</v>
      </c>
      <c r="I244" s="7">
        <v>0</v>
      </c>
      <c r="J244" s="7">
        <v>0</v>
      </c>
      <c r="K244" s="7">
        <v>18406</v>
      </c>
      <c r="L244" s="7">
        <v>20713</v>
      </c>
      <c r="M244" s="7">
        <v>2726</v>
      </c>
      <c r="N244" s="7">
        <v>7153</v>
      </c>
    </row>
    <row r="245" spans="1:14">
      <c r="A245" s="6">
        <v>244</v>
      </c>
      <c r="B245" s="7" t="s">
        <v>543</v>
      </c>
      <c r="C245" s="7" t="s">
        <v>544</v>
      </c>
      <c r="D245" s="7" t="s">
        <v>579</v>
      </c>
      <c r="E245" s="7" t="s">
        <v>580</v>
      </c>
      <c r="F245" s="7">
        <v>0</v>
      </c>
      <c r="G245" s="7">
        <v>4932</v>
      </c>
      <c r="H245" s="7">
        <v>0</v>
      </c>
      <c r="I245" s="7">
        <v>0</v>
      </c>
      <c r="J245" s="7">
        <v>0</v>
      </c>
      <c r="K245" s="7">
        <v>11465</v>
      </c>
      <c r="L245" s="7">
        <v>31324</v>
      </c>
      <c r="M245" s="7">
        <v>1343</v>
      </c>
      <c r="N245" s="7">
        <v>5813</v>
      </c>
    </row>
    <row r="246" spans="1:14">
      <c r="A246" s="6">
        <v>245</v>
      </c>
      <c r="B246" s="7" t="s">
        <v>543</v>
      </c>
      <c r="C246" s="7" t="s">
        <v>544</v>
      </c>
      <c r="D246" s="7" t="s">
        <v>581</v>
      </c>
      <c r="E246" s="7" t="s">
        <v>582</v>
      </c>
      <c r="F246" s="7">
        <v>0</v>
      </c>
      <c r="G246" s="7">
        <v>19031</v>
      </c>
      <c r="H246" s="7">
        <v>0</v>
      </c>
      <c r="I246" s="7">
        <v>0</v>
      </c>
      <c r="J246" s="7">
        <v>0</v>
      </c>
      <c r="K246" s="7">
        <v>18031</v>
      </c>
      <c r="L246" s="7">
        <v>24585</v>
      </c>
      <c r="M246" s="7">
        <v>2798</v>
      </c>
      <c r="N246" s="7">
        <v>6468</v>
      </c>
    </row>
    <row r="247" spans="1:14">
      <c r="A247" s="6">
        <v>246</v>
      </c>
      <c r="B247" s="7" t="s">
        <v>543</v>
      </c>
      <c r="C247" s="7" t="s">
        <v>544</v>
      </c>
      <c r="D247" s="7" t="s">
        <v>583</v>
      </c>
      <c r="E247" s="7" t="s">
        <v>584</v>
      </c>
      <c r="F247" s="7">
        <v>0</v>
      </c>
      <c r="G247" s="7">
        <v>7375</v>
      </c>
      <c r="H247" s="7">
        <v>0</v>
      </c>
      <c r="I247" s="7">
        <v>0</v>
      </c>
      <c r="J247" s="7">
        <v>0</v>
      </c>
      <c r="K247" s="7">
        <v>625</v>
      </c>
      <c r="L247" s="7">
        <v>1660</v>
      </c>
      <c r="M247" s="7">
        <v>69</v>
      </c>
      <c r="N247" s="7">
        <v>244</v>
      </c>
    </row>
    <row r="248" spans="1:14">
      <c r="A248" s="6">
        <v>247</v>
      </c>
      <c r="B248" s="7" t="s">
        <v>543</v>
      </c>
      <c r="C248" s="7" t="s">
        <v>544</v>
      </c>
      <c r="D248" s="7" t="s">
        <v>585</v>
      </c>
      <c r="E248" s="7" t="s">
        <v>586</v>
      </c>
      <c r="F248" s="7">
        <v>0</v>
      </c>
      <c r="G248" s="7">
        <v>3706</v>
      </c>
      <c r="H248" s="7">
        <v>0</v>
      </c>
      <c r="I248" s="7">
        <v>0</v>
      </c>
      <c r="J248" s="7">
        <v>0</v>
      </c>
      <c r="K248" s="7">
        <v>13499</v>
      </c>
      <c r="L248" s="7">
        <v>59794</v>
      </c>
      <c r="M248" s="7">
        <v>1942</v>
      </c>
      <c r="N248" s="7">
        <v>8087</v>
      </c>
    </row>
    <row r="249" spans="1:14">
      <c r="A249" s="6">
        <v>248</v>
      </c>
      <c r="B249" s="7" t="s">
        <v>543</v>
      </c>
      <c r="C249" s="7" t="s">
        <v>544</v>
      </c>
      <c r="D249" s="7" t="s">
        <v>587</v>
      </c>
      <c r="E249" s="7" t="s">
        <v>588</v>
      </c>
      <c r="F249" s="7">
        <v>0</v>
      </c>
      <c r="G249" s="7">
        <v>14658</v>
      </c>
      <c r="H249" s="7">
        <v>0</v>
      </c>
      <c r="I249" s="7">
        <v>0</v>
      </c>
      <c r="J249" s="7">
        <v>0</v>
      </c>
      <c r="K249" s="7">
        <v>12681</v>
      </c>
      <c r="L249" s="7">
        <v>14572</v>
      </c>
      <c r="M249" s="7">
        <v>876</v>
      </c>
      <c r="N249" s="7">
        <v>6388</v>
      </c>
    </row>
    <row r="250" spans="1:14">
      <c r="A250" s="6">
        <v>249</v>
      </c>
      <c r="B250" s="7" t="s">
        <v>543</v>
      </c>
      <c r="C250" s="7" t="s">
        <v>544</v>
      </c>
      <c r="D250" s="7" t="s">
        <v>589</v>
      </c>
      <c r="E250" s="7" t="s">
        <v>590</v>
      </c>
      <c r="F250" s="7">
        <v>0</v>
      </c>
      <c r="G250" s="7">
        <v>1706</v>
      </c>
      <c r="H250" s="7">
        <v>0</v>
      </c>
      <c r="I250" s="7">
        <v>0</v>
      </c>
      <c r="J250" s="7">
        <v>0</v>
      </c>
      <c r="K250" s="7">
        <v>1425</v>
      </c>
      <c r="L250" s="7">
        <v>4525</v>
      </c>
      <c r="M250" s="7">
        <v>216</v>
      </c>
      <c r="N250" s="7">
        <v>601</v>
      </c>
    </row>
    <row r="251" spans="1:14">
      <c r="A251" s="6">
        <v>250</v>
      </c>
      <c r="B251" s="7" t="s">
        <v>543</v>
      </c>
      <c r="C251" s="7" t="s">
        <v>544</v>
      </c>
      <c r="D251" s="7" t="s">
        <v>591</v>
      </c>
      <c r="E251" s="7" t="s">
        <v>592</v>
      </c>
      <c r="F251" s="7">
        <v>0</v>
      </c>
      <c r="G251" s="7">
        <v>15463</v>
      </c>
      <c r="H251" s="7">
        <v>0</v>
      </c>
      <c r="I251" s="7">
        <v>0</v>
      </c>
      <c r="J251" s="7">
        <v>0</v>
      </c>
      <c r="K251" s="7">
        <v>8857</v>
      </c>
      <c r="L251" s="7">
        <v>14214</v>
      </c>
      <c r="M251" s="7">
        <v>931</v>
      </c>
      <c r="N251" s="7">
        <v>2992</v>
      </c>
    </row>
    <row r="252" spans="1:14">
      <c r="A252" s="6">
        <v>251</v>
      </c>
      <c r="B252" s="7" t="s">
        <v>543</v>
      </c>
      <c r="C252" s="7" t="s">
        <v>544</v>
      </c>
      <c r="D252" s="7" t="s">
        <v>593</v>
      </c>
      <c r="E252" s="7" t="s">
        <v>594</v>
      </c>
      <c r="F252" s="7">
        <v>0</v>
      </c>
      <c r="G252" s="7">
        <v>6852</v>
      </c>
      <c r="H252" s="7">
        <v>0</v>
      </c>
      <c r="I252" s="7">
        <v>0</v>
      </c>
      <c r="J252" s="7">
        <v>0</v>
      </c>
      <c r="K252" s="7">
        <v>14344</v>
      </c>
      <c r="L252" s="7">
        <v>11460</v>
      </c>
      <c r="M252" s="7">
        <v>1903</v>
      </c>
      <c r="N252" s="7">
        <v>5826</v>
      </c>
    </row>
    <row r="253" spans="1:14">
      <c r="A253" s="6">
        <v>252</v>
      </c>
      <c r="B253" s="7" t="s">
        <v>543</v>
      </c>
      <c r="C253" s="7" t="s">
        <v>544</v>
      </c>
      <c r="D253" s="7" t="s">
        <v>595</v>
      </c>
      <c r="E253" s="7" t="s">
        <v>596</v>
      </c>
      <c r="F253" s="7">
        <v>0</v>
      </c>
      <c r="G253" s="7">
        <v>24472</v>
      </c>
      <c r="H253" s="7">
        <v>0</v>
      </c>
      <c r="I253" s="7">
        <v>0</v>
      </c>
      <c r="J253" s="7">
        <v>0</v>
      </c>
      <c r="K253" s="7">
        <v>19549</v>
      </c>
      <c r="L253" s="7">
        <v>21470</v>
      </c>
      <c r="M253" s="7">
        <v>3910</v>
      </c>
      <c r="N253" s="7">
        <v>6763</v>
      </c>
    </row>
    <row r="254" spans="1:14">
      <c r="A254" s="6">
        <v>253</v>
      </c>
      <c r="B254" s="7" t="s">
        <v>543</v>
      </c>
      <c r="C254" s="7" t="s">
        <v>544</v>
      </c>
      <c r="D254" s="7" t="s">
        <v>597</v>
      </c>
      <c r="E254" s="7" t="s">
        <v>598</v>
      </c>
      <c r="F254" s="7">
        <v>0</v>
      </c>
      <c r="G254" s="7">
        <v>828</v>
      </c>
      <c r="H254" s="7">
        <v>0</v>
      </c>
      <c r="I254" s="7">
        <v>0</v>
      </c>
      <c r="J254" s="7">
        <v>0</v>
      </c>
      <c r="K254" s="7">
        <v>3496</v>
      </c>
      <c r="L254" s="7">
        <v>4118</v>
      </c>
      <c r="M254" s="7">
        <v>220</v>
      </c>
      <c r="N254" s="7">
        <v>1682</v>
      </c>
    </row>
    <row r="255" spans="1:14">
      <c r="A255" s="6">
        <v>254</v>
      </c>
      <c r="B255" s="7" t="s">
        <v>543</v>
      </c>
      <c r="C255" s="7" t="s">
        <v>544</v>
      </c>
      <c r="D255" s="7" t="s">
        <v>1048</v>
      </c>
      <c r="E255" s="7" t="s">
        <v>1049</v>
      </c>
      <c r="F255" s="7">
        <v>0</v>
      </c>
      <c r="G255" s="7">
        <v>366</v>
      </c>
      <c r="H255" s="7">
        <v>0</v>
      </c>
      <c r="I255" s="7">
        <v>0</v>
      </c>
      <c r="J255" s="7">
        <v>0</v>
      </c>
      <c r="K255" s="7">
        <v>534</v>
      </c>
      <c r="L255" s="7">
        <v>908</v>
      </c>
      <c r="M255" s="7">
        <v>61</v>
      </c>
      <c r="N255" s="7">
        <v>203</v>
      </c>
    </row>
    <row r="256" spans="1:14">
      <c r="A256" s="6">
        <v>255</v>
      </c>
      <c r="B256" s="7" t="s">
        <v>599</v>
      </c>
      <c r="C256" s="7" t="s">
        <v>600</v>
      </c>
      <c r="D256" s="7" t="s">
        <v>601</v>
      </c>
      <c r="E256" s="7" t="s">
        <v>602</v>
      </c>
      <c r="F256" s="7">
        <v>0</v>
      </c>
      <c r="G256" s="7">
        <v>20</v>
      </c>
      <c r="H256" s="7">
        <v>0</v>
      </c>
      <c r="I256" s="7">
        <v>0</v>
      </c>
      <c r="J256" s="7">
        <v>0</v>
      </c>
      <c r="K256" s="7">
        <v>1</v>
      </c>
      <c r="L256" s="7">
        <v>32</v>
      </c>
      <c r="M256" s="7">
        <v>0</v>
      </c>
      <c r="N256" s="7">
        <v>1</v>
      </c>
    </row>
    <row r="257" spans="1:14">
      <c r="A257" s="6">
        <v>256</v>
      </c>
      <c r="B257" s="7" t="s">
        <v>603</v>
      </c>
      <c r="C257" s="7" t="s">
        <v>604</v>
      </c>
      <c r="D257" s="7" t="s">
        <v>605</v>
      </c>
      <c r="E257" s="7" t="s">
        <v>606</v>
      </c>
      <c r="F257" s="7">
        <v>0</v>
      </c>
      <c r="G257" s="7">
        <v>16928</v>
      </c>
      <c r="H257" s="7">
        <v>0</v>
      </c>
      <c r="I257" s="7">
        <v>0</v>
      </c>
      <c r="J257" s="7">
        <v>0</v>
      </c>
      <c r="K257" s="7">
        <v>26476</v>
      </c>
      <c r="L257" s="7">
        <v>36701</v>
      </c>
      <c r="M257" s="7">
        <v>3783</v>
      </c>
      <c r="N257" s="7">
        <v>10350</v>
      </c>
    </row>
    <row r="258" spans="1:14">
      <c r="A258" s="6">
        <v>257</v>
      </c>
      <c r="B258" s="7" t="s">
        <v>609</v>
      </c>
      <c r="C258" s="7" t="s">
        <v>610</v>
      </c>
      <c r="D258" s="7" t="s">
        <v>611</v>
      </c>
      <c r="E258" s="7" t="s">
        <v>612</v>
      </c>
      <c r="F258" s="7">
        <v>0</v>
      </c>
      <c r="G258" s="7">
        <v>24729</v>
      </c>
      <c r="H258" s="7">
        <v>0</v>
      </c>
      <c r="I258" s="7">
        <v>0</v>
      </c>
      <c r="J258" s="7">
        <v>0</v>
      </c>
      <c r="K258" s="7">
        <v>47685</v>
      </c>
      <c r="L258" s="7">
        <v>77163</v>
      </c>
      <c r="M258" s="7">
        <v>7050</v>
      </c>
      <c r="N258" s="7">
        <v>21443</v>
      </c>
    </row>
    <row r="259" spans="1:14">
      <c r="A259" s="6">
        <v>258</v>
      </c>
      <c r="B259" s="7" t="s">
        <v>609</v>
      </c>
      <c r="C259" s="7" t="s">
        <v>610</v>
      </c>
      <c r="D259" s="7" t="s">
        <v>613</v>
      </c>
      <c r="E259" s="7" t="s">
        <v>614</v>
      </c>
      <c r="F259" s="7">
        <v>0</v>
      </c>
      <c r="G259" s="7">
        <v>117</v>
      </c>
      <c r="H259" s="7">
        <v>0</v>
      </c>
      <c r="I259" s="7">
        <v>0</v>
      </c>
      <c r="J259" s="7">
        <v>0</v>
      </c>
      <c r="K259" s="7">
        <v>474</v>
      </c>
      <c r="L259" s="7">
        <v>614</v>
      </c>
      <c r="M259" s="7">
        <v>40</v>
      </c>
      <c r="N259" s="7">
        <v>206</v>
      </c>
    </row>
    <row r="260" spans="1:14">
      <c r="A260" s="6">
        <v>259</v>
      </c>
      <c r="B260" s="7" t="s">
        <v>609</v>
      </c>
      <c r="C260" s="7" t="s">
        <v>610</v>
      </c>
      <c r="D260" s="7" t="s">
        <v>615</v>
      </c>
      <c r="E260" s="7" t="s">
        <v>616</v>
      </c>
      <c r="F260" s="7">
        <v>0</v>
      </c>
      <c r="G260" s="7">
        <v>5687</v>
      </c>
      <c r="H260" s="7">
        <v>0</v>
      </c>
      <c r="I260" s="7">
        <v>0</v>
      </c>
      <c r="J260" s="7">
        <v>0</v>
      </c>
      <c r="K260" s="7">
        <v>21355</v>
      </c>
      <c r="L260" s="7">
        <v>20109</v>
      </c>
      <c r="M260" s="7">
        <v>3959</v>
      </c>
      <c r="N260" s="7">
        <v>9782</v>
      </c>
    </row>
    <row r="261" spans="1:14">
      <c r="A261" s="6">
        <v>260</v>
      </c>
      <c r="B261" s="7" t="s">
        <v>617</v>
      </c>
      <c r="C261" s="7" t="s">
        <v>618</v>
      </c>
      <c r="D261" s="7" t="s">
        <v>619</v>
      </c>
      <c r="E261" s="7" t="s">
        <v>618</v>
      </c>
      <c r="F261" s="7">
        <v>0</v>
      </c>
      <c r="G261" s="7">
        <v>31063</v>
      </c>
      <c r="H261" s="7">
        <v>0</v>
      </c>
      <c r="I261" s="7">
        <v>0</v>
      </c>
      <c r="J261" s="7">
        <v>0</v>
      </c>
      <c r="K261" s="7">
        <v>47549</v>
      </c>
      <c r="L261" s="7">
        <v>75880</v>
      </c>
      <c r="M261" s="7">
        <v>6523</v>
      </c>
      <c r="N261" s="7">
        <v>20179</v>
      </c>
    </row>
    <row r="262" spans="1:14">
      <c r="A262" s="6">
        <v>261</v>
      </c>
      <c r="B262" s="7" t="s">
        <v>617</v>
      </c>
      <c r="C262" s="7" t="s">
        <v>618</v>
      </c>
      <c r="D262" s="7" t="s">
        <v>620</v>
      </c>
      <c r="E262" s="7" t="s">
        <v>621</v>
      </c>
      <c r="F262" s="7">
        <v>0</v>
      </c>
      <c r="G262" s="7">
        <v>3191</v>
      </c>
      <c r="H262" s="7">
        <v>0</v>
      </c>
      <c r="I262" s="7">
        <v>0</v>
      </c>
      <c r="J262" s="7">
        <v>0</v>
      </c>
      <c r="K262" s="7">
        <v>6369</v>
      </c>
      <c r="L262" s="7">
        <v>10877</v>
      </c>
      <c r="M262" s="7">
        <v>1553</v>
      </c>
      <c r="N262" s="7">
        <v>2735</v>
      </c>
    </row>
    <row r="263" spans="1:14">
      <c r="A263" s="6">
        <v>262</v>
      </c>
      <c r="B263" s="7" t="s">
        <v>617</v>
      </c>
      <c r="C263" s="7" t="s">
        <v>618</v>
      </c>
      <c r="D263" s="7" t="s">
        <v>622</v>
      </c>
      <c r="E263" s="7" t="s">
        <v>623</v>
      </c>
      <c r="F263" s="7">
        <v>0</v>
      </c>
      <c r="G263" s="7">
        <v>4195</v>
      </c>
      <c r="H263" s="7">
        <v>0</v>
      </c>
      <c r="I263" s="7">
        <v>0</v>
      </c>
      <c r="J263" s="7">
        <v>0</v>
      </c>
      <c r="K263" s="7">
        <v>18399</v>
      </c>
      <c r="L263" s="7">
        <v>13040</v>
      </c>
      <c r="M263" s="7">
        <v>2650</v>
      </c>
      <c r="N263" s="7">
        <v>8615</v>
      </c>
    </row>
    <row r="264" spans="1:14">
      <c r="A264" s="6">
        <v>263</v>
      </c>
      <c r="B264" s="7" t="s">
        <v>624</v>
      </c>
      <c r="C264" s="7" t="s">
        <v>625</v>
      </c>
      <c r="D264" s="7" t="s">
        <v>626</v>
      </c>
      <c r="E264" s="7" t="s">
        <v>627</v>
      </c>
      <c r="F264" s="7">
        <v>0</v>
      </c>
      <c r="G264" s="7">
        <v>1232</v>
      </c>
      <c r="H264" s="7">
        <v>0</v>
      </c>
      <c r="I264" s="7">
        <v>0</v>
      </c>
      <c r="J264" s="7">
        <v>0</v>
      </c>
      <c r="K264" s="7">
        <v>1694</v>
      </c>
      <c r="L264" s="7">
        <v>3126</v>
      </c>
      <c r="M264" s="7">
        <v>167</v>
      </c>
      <c r="N264" s="7">
        <v>789</v>
      </c>
    </row>
    <row r="265" spans="1:14">
      <c r="A265" s="6">
        <v>264</v>
      </c>
      <c r="B265" s="7" t="s">
        <v>624</v>
      </c>
      <c r="C265" s="7" t="s">
        <v>625</v>
      </c>
      <c r="D265" s="7" t="s">
        <v>628</v>
      </c>
      <c r="E265" s="7" t="s">
        <v>629</v>
      </c>
      <c r="F265" s="7">
        <v>0</v>
      </c>
      <c r="G265" s="7">
        <v>93</v>
      </c>
      <c r="H265" s="7">
        <v>0</v>
      </c>
      <c r="I265" s="7">
        <v>0</v>
      </c>
      <c r="J265" s="7">
        <v>0</v>
      </c>
      <c r="K265" s="7">
        <v>635</v>
      </c>
      <c r="L265" s="7">
        <v>1092</v>
      </c>
      <c r="M265" s="7">
        <v>44</v>
      </c>
      <c r="N265" s="7">
        <v>350</v>
      </c>
    </row>
    <row r="266" spans="1:14">
      <c r="A266" s="6">
        <v>265</v>
      </c>
      <c r="B266" s="7" t="s">
        <v>630</v>
      </c>
      <c r="C266" s="7" t="s">
        <v>631</v>
      </c>
      <c r="D266" s="7" t="s">
        <v>632</v>
      </c>
      <c r="E266" s="7" t="s">
        <v>633</v>
      </c>
      <c r="F266" s="7">
        <v>0</v>
      </c>
      <c r="G266" s="7">
        <v>4517</v>
      </c>
      <c r="H266" s="7">
        <v>0</v>
      </c>
      <c r="I266" s="7">
        <v>0</v>
      </c>
      <c r="J266" s="7">
        <v>0</v>
      </c>
      <c r="K266" s="7">
        <v>7552</v>
      </c>
      <c r="L266" s="7">
        <v>12171</v>
      </c>
      <c r="M266" s="7">
        <v>1104</v>
      </c>
      <c r="N266" s="7">
        <v>2935</v>
      </c>
    </row>
    <row r="267" spans="1:14">
      <c r="A267" s="6">
        <v>266</v>
      </c>
      <c r="B267" s="7" t="s">
        <v>634</v>
      </c>
      <c r="C267" s="7" t="s">
        <v>635</v>
      </c>
      <c r="D267" s="7" t="s">
        <v>636</v>
      </c>
      <c r="E267" s="7" t="s">
        <v>637</v>
      </c>
      <c r="F267" s="7">
        <v>0</v>
      </c>
      <c r="G267" s="7">
        <v>8890</v>
      </c>
      <c r="H267" s="7">
        <v>0</v>
      </c>
      <c r="I267" s="7">
        <v>0</v>
      </c>
      <c r="J267" s="7">
        <v>0</v>
      </c>
      <c r="K267" s="7">
        <v>22255</v>
      </c>
      <c r="L267" s="7">
        <v>21682</v>
      </c>
      <c r="M267" s="7">
        <v>2666</v>
      </c>
      <c r="N267" s="7">
        <v>9777</v>
      </c>
    </row>
    <row r="268" spans="1:14">
      <c r="A268" s="6">
        <v>267</v>
      </c>
      <c r="B268" s="7" t="s">
        <v>634</v>
      </c>
      <c r="C268" s="7" t="s">
        <v>635</v>
      </c>
      <c r="D268" s="7" t="s">
        <v>638</v>
      </c>
      <c r="E268" s="7" t="s">
        <v>639</v>
      </c>
      <c r="F268" s="7">
        <v>0</v>
      </c>
      <c r="G268" s="7">
        <v>2623</v>
      </c>
      <c r="H268" s="7">
        <v>0</v>
      </c>
      <c r="I268" s="7">
        <v>0</v>
      </c>
      <c r="J268" s="7">
        <v>0</v>
      </c>
      <c r="K268" s="7">
        <v>6549</v>
      </c>
      <c r="L268" s="7">
        <v>4143</v>
      </c>
      <c r="M268" s="7">
        <v>851</v>
      </c>
      <c r="N268" s="7">
        <v>2681</v>
      </c>
    </row>
    <row r="269" spans="1:14">
      <c r="A269" s="6">
        <v>268</v>
      </c>
      <c r="B269" s="7" t="s">
        <v>640</v>
      </c>
      <c r="C269" s="7" t="s">
        <v>641</v>
      </c>
      <c r="D269" s="7" t="s">
        <v>642</v>
      </c>
      <c r="E269" s="7" t="s">
        <v>641</v>
      </c>
      <c r="F269" s="7">
        <v>0</v>
      </c>
      <c r="G269" s="7">
        <v>97</v>
      </c>
      <c r="H269" s="7">
        <v>0</v>
      </c>
      <c r="I269" s="7">
        <v>0</v>
      </c>
      <c r="J269" s="7">
        <v>0</v>
      </c>
      <c r="K269" s="7">
        <v>14</v>
      </c>
      <c r="L269" s="7">
        <v>6</v>
      </c>
      <c r="M269" s="7">
        <v>0</v>
      </c>
      <c r="N269" s="7">
        <v>4</v>
      </c>
    </row>
    <row r="270" spans="1:14">
      <c r="A270" s="6">
        <v>269</v>
      </c>
      <c r="B270" s="7" t="s">
        <v>643</v>
      </c>
      <c r="C270" s="7" t="s">
        <v>644</v>
      </c>
      <c r="D270" s="7" t="s">
        <v>645</v>
      </c>
      <c r="E270" s="7" t="s">
        <v>646</v>
      </c>
      <c r="F270" s="7">
        <v>0</v>
      </c>
      <c r="G270" s="7">
        <v>5344</v>
      </c>
      <c r="H270" s="7">
        <v>0</v>
      </c>
      <c r="I270" s="7">
        <v>0</v>
      </c>
      <c r="J270" s="7">
        <v>0</v>
      </c>
      <c r="K270" s="7">
        <v>12090</v>
      </c>
      <c r="L270" s="7">
        <v>18763</v>
      </c>
      <c r="M270" s="7">
        <v>1492</v>
      </c>
      <c r="N270" s="7">
        <v>5051</v>
      </c>
    </row>
    <row r="271" spans="1:14">
      <c r="A271" s="6">
        <v>270</v>
      </c>
      <c r="B271" s="7" t="s">
        <v>647</v>
      </c>
      <c r="C271" s="7" t="s">
        <v>648</v>
      </c>
      <c r="D271" s="7" t="s">
        <v>649</v>
      </c>
      <c r="E271" s="7" t="s">
        <v>650</v>
      </c>
      <c r="F271" s="7">
        <v>0</v>
      </c>
      <c r="G271" s="7">
        <v>13436</v>
      </c>
      <c r="H271" s="7">
        <v>0</v>
      </c>
      <c r="I271" s="7">
        <v>0</v>
      </c>
      <c r="J271" s="7">
        <v>0</v>
      </c>
      <c r="K271" s="7">
        <v>9371</v>
      </c>
      <c r="L271" s="7">
        <v>14843</v>
      </c>
      <c r="M271" s="7">
        <v>1105</v>
      </c>
      <c r="N271" s="7">
        <v>3409</v>
      </c>
    </row>
    <row r="272" spans="1:14">
      <c r="A272" s="6">
        <v>271</v>
      </c>
      <c r="B272" s="7" t="s">
        <v>647</v>
      </c>
      <c r="C272" s="7" t="s">
        <v>648</v>
      </c>
      <c r="D272" s="7" t="s">
        <v>555</v>
      </c>
      <c r="E272" s="7" t="s">
        <v>556</v>
      </c>
      <c r="F272" s="7">
        <v>0</v>
      </c>
      <c r="G272" s="7">
        <v>7825</v>
      </c>
      <c r="H272" s="7">
        <v>0</v>
      </c>
      <c r="I272" s="7">
        <v>0</v>
      </c>
      <c r="J272" s="7">
        <v>0</v>
      </c>
      <c r="K272" s="7">
        <v>3288</v>
      </c>
      <c r="L272" s="7">
        <v>4512</v>
      </c>
      <c r="M272" s="7">
        <v>490</v>
      </c>
      <c r="N272" s="7">
        <v>1047</v>
      </c>
    </row>
    <row r="273" spans="1:14">
      <c r="A273" s="6">
        <v>272</v>
      </c>
      <c r="B273" s="7" t="s">
        <v>647</v>
      </c>
      <c r="C273" s="7" t="s">
        <v>648</v>
      </c>
      <c r="D273" s="7" t="s">
        <v>607</v>
      </c>
      <c r="E273" s="7" t="s">
        <v>608</v>
      </c>
      <c r="F273" s="7">
        <v>0</v>
      </c>
      <c r="G273" s="7">
        <v>6798</v>
      </c>
      <c r="H273" s="7">
        <v>0</v>
      </c>
      <c r="I273" s="7">
        <v>0</v>
      </c>
      <c r="J273" s="7">
        <v>0</v>
      </c>
      <c r="K273" s="7">
        <v>3638</v>
      </c>
      <c r="L273" s="7">
        <v>5691</v>
      </c>
      <c r="M273" s="7">
        <v>602</v>
      </c>
      <c r="N273" s="7">
        <v>1206</v>
      </c>
    </row>
    <row r="274" spans="1:14">
      <c r="A274" s="6">
        <v>273</v>
      </c>
      <c r="B274" s="7" t="s">
        <v>651</v>
      </c>
      <c r="C274" s="7" t="s">
        <v>652</v>
      </c>
      <c r="D274" s="7" t="s">
        <v>653</v>
      </c>
      <c r="E274" s="7" t="s">
        <v>652</v>
      </c>
      <c r="F274" s="7">
        <v>0</v>
      </c>
      <c r="G274" s="7">
        <v>17325</v>
      </c>
      <c r="H274" s="7">
        <v>0</v>
      </c>
      <c r="I274" s="7">
        <v>0</v>
      </c>
      <c r="J274" s="7">
        <v>0</v>
      </c>
      <c r="K274" s="7">
        <v>16833</v>
      </c>
      <c r="L274" s="7">
        <v>18823</v>
      </c>
      <c r="M274" s="7">
        <v>1343</v>
      </c>
      <c r="N274" s="7">
        <v>8125</v>
      </c>
    </row>
    <row r="275" spans="1:14">
      <c r="A275" s="6">
        <v>274</v>
      </c>
      <c r="B275" s="7" t="s">
        <v>654</v>
      </c>
      <c r="C275" s="7" t="s">
        <v>655</v>
      </c>
      <c r="D275" s="7" t="s">
        <v>656</v>
      </c>
      <c r="E275" s="7" t="s">
        <v>655</v>
      </c>
      <c r="F275" s="7">
        <v>0</v>
      </c>
      <c r="G275" s="7">
        <v>83</v>
      </c>
      <c r="H275" s="7">
        <v>0</v>
      </c>
      <c r="I275" s="7">
        <v>0</v>
      </c>
      <c r="J275" s="7">
        <v>0</v>
      </c>
      <c r="K275" s="7">
        <v>407</v>
      </c>
      <c r="L275" s="7">
        <v>355</v>
      </c>
      <c r="M275" s="7">
        <v>55</v>
      </c>
      <c r="N275" s="7">
        <v>115</v>
      </c>
    </row>
    <row r="276" spans="1:14">
      <c r="A276" s="6">
        <v>275</v>
      </c>
      <c r="B276" s="7" t="s">
        <v>657</v>
      </c>
      <c r="C276" s="7" t="s">
        <v>658</v>
      </c>
      <c r="D276" s="7" t="s">
        <v>659</v>
      </c>
      <c r="E276" s="7" t="s">
        <v>658</v>
      </c>
      <c r="F276" s="7">
        <v>0</v>
      </c>
      <c r="G276" s="7">
        <v>615</v>
      </c>
      <c r="H276" s="7">
        <v>0</v>
      </c>
      <c r="I276" s="7">
        <v>0</v>
      </c>
      <c r="J276" s="7">
        <v>0</v>
      </c>
      <c r="K276" s="7">
        <v>4307</v>
      </c>
      <c r="L276" s="7">
        <v>8547</v>
      </c>
      <c r="M276" s="7">
        <v>440</v>
      </c>
      <c r="N276" s="7">
        <v>2081</v>
      </c>
    </row>
    <row r="277" spans="1:14">
      <c r="A277" s="6">
        <v>276</v>
      </c>
      <c r="B277" s="7" t="s">
        <v>660</v>
      </c>
      <c r="C277" s="7" t="s">
        <v>661</v>
      </c>
      <c r="D277" s="7" t="s">
        <v>662</v>
      </c>
      <c r="E277" s="7" t="s">
        <v>663</v>
      </c>
      <c r="F277" s="7">
        <v>0</v>
      </c>
      <c r="G277" s="7">
        <v>2095</v>
      </c>
      <c r="H277" s="7">
        <v>0</v>
      </c>
      <c r="I277" s="7">
        <v>0</v>
      </c>
      <c r="J277" s="7">
        <v>0</v>
      </c>
      <c r="K277" s="7">
        <v>3935</v>
      </c>
      <c r="L277" s="7">
        <v>7541</v>
      </c>
      <c r="M277" s="7">
        <v>515</v>
      </c>
      <c r="N277" s="7">
        <v>1730</v>
      </c>
    </row>
    <row r="278" spans="1:14">
      <c r="A278" s="6">
        <v>277</v>
      </c>
      <c r="B278" s="7" t="s">
        <v>664</v>
      </c>
      <c r="C278" s="7" t="s">
        <v>665</v>
      </c>
      <c r="D278" s="7" t="s">
        <v>666</v>
      </c>
      <c r="E278" s="7" t="s">
        <v>665</v>
      </c>
      <c r="F278" s="7">
        <v>0</v>
      </c>
      <c r="G278" s="7">
        <v>106</v>
      </c>
      <c r="H278" s="7">
        <v>0</v>
      </c>
      <c r="I278" s="7">
        <v>0</v>
      </c>
      <c r="J278" s="7">
        <v>0</v>
      </c>
      <c r="K278" s="7">
        <v>381</v>
      </c>
      <c r="L278" s="7">
        <v>435</v>
      </c>
      <c r="M278" s="7">
        <v>30</v>
      </c>
      <c r="N278" s="7">
        <v>168</v>
      </c>
    </row>
    <row r="279" spans="1:14">
      <c r="A279" s="6">
        <v>278</v>
      </c>
      <c r="B279" s="7" t="s">
        <v>667</v>
      </c>
      <c r="C279" s="7" t="s">
        <v>668</v>
      </c>
      <c r="D279" s="7" t="s">
        <v>669</v>
      </c>
      <c r="E279" s="7" t="s">
        <v>668</v>
      </c>
      <c r="F279" s="7">
        <v>0</v>
      </c>
      <c r="G279" s="7">
        <v>12505</v>
      </c>
      <c r="H279" s="7">
        <v>0</v>
      </c>
      <c r="I279" s="7">
        <v>0</v>
      </c>
      <c r="J279" s="7">
        <v>0</v>
      </c>
      <c r="K279" s="7">
        <v>471</v>
      </c>
      <c r="L279" s="7">
        <v>1215</v>
      </c>
      <c r="M279" s="7">
        <v>46</v>
      </c>
      <c r="N279" s="7">
        <v>145</v>
      </c>
    </row>
    <row r="280" spans="1:14">
      <c r="A280" s="6">
        <v>279</v>
      </c>
      <c r="B280" s="7" t="s">
        <v>670</v>
      </c>
      <c r="C280" s="7" t="s">
        <v>671</v>
      </c>
      <c r="D280" s="7" t="s">
        <v>672</v>
      </c>
      <c r="E280" s="7" t="s">
        <v>671</v>
      </c>
      <c r="F280" s="7">
        <v>0</v>
      </c>
      <c r="G280" s="7">
        <v>656</v>
      </c>
      <c r="H280" s="7">
        <v>0</v>
      </c>
      <c r="I280" s="7">
        <v>0</v>
      </c>
      <c r="J280" s="7">
        <v>0</v>
      </c>
      <c r="K280" s="7">
        <v>901</v>
      </c>
      <c r="L280" s="7">
        <v>1455</v>
      </c>
      <c r="M280" s="7">
        <v>113</v>
      </c>
      <c r="N280" s="7">
        <v>437</v>
      </c>
    </row>
    <row r="281" spans="1:14">
      <c r="A281" s="6">
        <v>280</v>
      </c>
      <c r="B281" s="7" t="s">
        <v>673</v>
      </c>
      <c r="C281" s="7" t="s">
        <v>674</v>
      </c>
      <c r="D281" s="7" t="s">
        <v>676</v>
      </c>
      <c r="E281" s="7" t="s">
        <v>677</v>
      </c>
      <c r="F281" s="7">
        <v>0</v>
      </c>
      <c r="G281" s="7">
        <v>1</v>
      </c>
      <c r="H281" s="7">
        <v>0</v>
      </c>
      <c r="I281" s="7">
        <v>0</v>
      </c>
      <c r="J281" s="7">
        <v>0</v>
      </c>
      <c r="K281" s="7">
        <v>2</v>
      </c>
      <c r="L281" s="7">
        <v>12</v>
      </c>
      <c r="M281" s="7">
        <v>1</v>
      </c>
      <c r="N281" s="7">
        <v>1</v>
      </c>
    </row>
    <row r="282" spans="1:14">
      <c r="A282" s="6">
        <v>281</v>
      </c>
      <c r="B282" s="7" t="s">
        <v>673</v>
      </c>
      <c r="C282" s="7" t="s">
        <v>674</v>
      </c>
      <c r="D282" s="7" t="s">
        <v>678</v>
      </c>
      <c r="E282" s="7" t="s">
        <v>679</v>
      </c>
      <c r="F282" s="7">
        <v>0</v>
      </c>
      <c r="G282" s="7">
        <v>239</v>
      </c>
      <c r="H282" s="7">
        <v>0</v>
      </c>
      <c r="I282" s="7">
        <v>0</v>
      </c>
      <c r="J282" s="7">
        <v>0</v>
      </c>
      <c r="K282" s="7">
        <v>1501</v>
      </c>
      <c r="L282" s="7">
        <v>1606</v>
      </c>
      <c r="M282" s="7">
        <v>137</v>
      </c>
      <c r="N282" s="7">
        <v>874</v>
      </c>
    </row>
    <row r="283" spans="1:14">
      <c r="A283" s="6">
        <v>282</v>
      </c>
      <c r="B283" s="7" t="s">
        <v>673</v>
      </c>
      <c r="C283" s="7" t="s">
        <v>674</v>
      </c>
      <c r="D283" s="7" t="s">
        <v>680</v>
      </c>
      <c r="E283" s="7" t="s">
        <v>681</v>
      </c>
      <c r="F283" s="7">
        <v>0</v>
      </c>
      <c r="G283" s="7">
        <v>18</v>
      </c>
      <c r="H283" s="7">
        <v>0</v>
      </c>
      <c r="I283" s="7">
        <v>0</v>
      </c>
      <c r="J283" s="7">
        <v>0</v>
      </c>
      <c r="K283" s="7">
        <v>61</v>
      </c>
      <c r="L283" s="7">
        <v>114</v>
      </c>
      <c r="M283" s="7">
        <v>29</v>
      </c>
      <c r="N283" s="7">
        <v>15</v>
      </c>
    </row>
    <row r="284" spans="1:14">
      <c r="A284" s="6">
        <v>283</v>
      </c>
      <c r="B284" s="7" t="s">
        <v>673</v>
      </c>
      <c r="C284" s="7" t="s">
        <v>674</v>
      </c>
      <c r="D284" s="7" t="s">
        <v>682</v>
      </c>
      <c r="E284" s="7" t="s">
        <v>683</v>
      </c>
      <c r="F284" s="7">
        <v>0</v>
      </c>
      <c r="G284" s="7">
        <v>83</v>
      </c>
      <c r="H284" s="7">
        <v>0</v>
      </c>
      <c r="I284" s="7">
        <v>0</v>
      </c>
      <c r="J284" s="7">
        <v>0</v>
      </c>
      <c r="K284" s="7">
        <v>317</v>
      </c>
      <c r="L284" s="7">
        <v>207</v>
      </c>
      <c r="M284" s="7">
        <v>36</v>
      </c>
      <c r="N284" s="7">
        <v>122</v>
      </c>
    </row>
    <row r="285" spans="1:14">
      <c r="A285" s="6">
        <v>284</v>
      </c>
      <c r="B285" s="7" t="s">
        <v>673</v>
      </c>
      <c r="C285" s="7" t="s">
        <v>674</v>
      </c>
      <c r="D285" s="7" t="s">
        <v>684</v>
      </c>
      <c r="E285" s="7" t="s">
        <v>685</v>
      </c>
      <c r="F285" s="7">
        <v>0</v>
      </c>
      <c r="G285" s="7">
        <v>37</v>
      </c>
      <c r="H285" s="7">
        <v>0</v>
      </c>
      <c r="I285" s="7">
        <v>0</v>
      </c>
      <c r="J285" s="7">
        <v>0</v>
      </c>
      <c r="K285" s="7">
        <v>50</v>
      </c>
      <c r="L285" s="7">
        <v>154</v>
      </c>
      <c r="M285" s="7">
        <v>7</v>
      </c>
      <c r="N285" s="7">
        <v>21</v>
      </c>
    </row>
    <row r="286" spans="1:14">
      <c r="A286" s="6">
        <v>285</v>
      </c>
      <c r="B286" s="7" t="s">
        <v>673</v>
      </c>
      <c r="C286" s="7" t="s">
        <v>674</v>
      </c>
      <c r="D286" s="7" t="s">
        <v>686</v>
      </c>
      <c r="E286" s="7" t="s">
        <v>687</v>
      </c>
      <c r="F286" s="7">
        <v>0</v>
      </c>
      <c r="G286" s="7">
        <v>927</v>
      </c>
      <c r="H286" s="7">
        <v>0</v>
      </c>
      <c r="I286" s="7">
        <v>0</v>
      </c>
      <c r="J286" s="7">
        <v>0</v>
      </c>
      <c r="K286" s="7">
        <v>433</v>
      </c>
      <c r="L286" s="7">
        <v>394</v>
      </c>
      <c r="M286" s="7">
        <v>55</v>
      </c>
      <c r="N286" s="7">
        <v>189</v>
      </c>
    </row>
    <row r="287" spans="1:14">
      <c r="A287" s="6">
        <v>286</v>
      </c>
      <c r="B287" s="7" t="s">
        <v>673</v>
      </c>
      <c r="C287" s="7" t="s">
        <v>674</v>
      </c>
      <c r="D287" s="7" t="s">
        <v>688</v>
      </c>
      <c r="E287" s="7" t="s">
        <v>689</v>
      </c>
      <c r="F287" s="7">
        <v>0</v>
      </c>
      <c r="G287" s="7">
        <v>30</v>
      </c>
      <c r="H287" s="7">
        <v>0</v>
      </c>
      <c r="I287" s="7">
        <v>0</v>
      </c>
      <c r="J287" s="7">
        <v>0</v>
      </c>
      <c r="K287" s="7">
        <v>22</v>
      </c>
      <c r="L287" s="7">
        <v>20</v>
      </c>
      <c r="M287" s="7">
        <v>1</v>
      </c>
      <c r="N287" s="7">
        <v>5</v>
      </c>
    </row>
    <row r="288" spans="1:14">
      <c r="A288" s="6">
        <v>287</v>
      </c>
      <c r="B288" s="7" t="s">
        <v>673</v>
      </c>
      <c r="C288" s="7" t="s">
        <v>674</v>
      </c>
      <c r="D288" s="7" t="s">
        <v>690</v>
      </c>
      <c r="E288" s="7" t="s">
        <v>691</v>
      </c>
      <c r="F288" s="7">
        <v>0</v>
      </c>
      <c r="G288" s="7">
        <v>57</v>
      </c>
      <c r="H288" s="7">
        <v>0</v>
      </c>
      <c r="I288" s="7">
        <v>0</v>
      </c>
      <c r="J288" s="7">
        <v>0</v>
      </c>
      <c r="K288" s="7">
        <v>24</v>
      </c>
      <c r="L288" s="7">
        <v>31</v>
      </c>
      <c r="M288" s="7">
        <v>5</v>
      </c>
      <c r="N288" s="7">
        <v>7</v>
      </c>
    </row>
    <row r="289" spans="1:14">
      <c r="A289" s="6">
        <v>288</v>
      </c>
      <c r="B289" s="7" t="s">
        <v>673</v>
      </c>
      <c r="C289" s="7" t="s">
        <v>674</v>
      </c>
      <c r="D289" s="7" t="s">
        <v>692</v>
      </c>
      <c r="E289" s="7" t="s">
        <v>693</v>
      </c>
      <c r="F289" s="7">
        <v>0</v>
      </c>
      <c r="G289" s="7">
        <v>34</v>
      </c>
      <c r="H289" s="7">
        <v>0</v>
      </c>
      <c r="I289" s="7">
        <v>0</v>
      </c>
      <c r="J289" s="7">
        <v>0</v>
      </c>
      <c r="K289" s="7">
        <v>144</v>
      </c>
      <c r="L289" s="7">
        <v>357</v>
      </c>
      <c r="M289" s="7">
        <v>11</v>
      </c>
      <c r="N289" s="7">
        <v>66</v>
      </c>
    </row>
    <row r="290" spans="1:14">
      <c r="A290" s="6">
        <v>289</v>
      </c>
      <c r="B290" s="7" t="s">
        <v>673</v>
      </c>
      <c r="C290" s="7" t="s">
        <v>674</v>
      </c>
      <c r="D290" s="7" t="s">
        <v>1050</v>
      </c>
      <c r="E290" s="7" t="s">
        <v>1051</v>
      </c>
      <c r="F290" s="7">
        <v>0</v>
      </c>
      <c r="G290" s="7">
        <v>1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</row>
    <row r="291" spans="1:14">
      <c r="A291" s="6">
        <v>290</v>
      </c>
      <c r="B291" s="7" t="s">
        <v>673</v>
      </c>
      <c r="C291" s="7" t="s">
        <v>674</v>
      </c>
      <c r="D291" s="7" t="s">
        <v>694</v>
      </c>
      <c r="E291" s="7" t="s">
        <v>695</v>
      </c>
      <c r="F291" s="7">
        <v>0</v>
      </c>
      <c r="G291" s="7">
        <v>66</v>
      </c>
      <c r="H291" s="7">
        <v>0</v>
      </c>
      <c r="I291" s="7">
        <v>0</v>
      </c>
      <c r="J291" s="7">
        <v>0</v>
      </c>
      <c r="K291" s="7">
        <v>49</v>
      </c>
      <c r="L291" s="7">
        <v>270</v>
      </c>
      <c r="M291" s="7">
        <v>0</v>
      </c>
      <c r="N291" s="7">
        <v>34</v>
      </c>
    </row>
    <row r="292" spans="1:14">
      <c r="A292" s="6">
        <v>291</v>
      </c>
      <c r="B292" s="7" t="s">
        <v>673</v>
      </c>
      <c r="C292" s="7" t="s">
        <v>674</v>
      </c>
      <c r="D292" s="7" t="s">
        <v>696</v>
      </c>
      <c r="E292" s="7" t="s">
        <v>697</v>
      </c>
      <c r="F292" s="7">
        <v>0</v>
      </c>
      <c r="G292" s="7">
        <v>6380</v>
      </c>
      <c r="H292" s="7">
        <v>0</v>
      </c>
      <c r="I292" s="7">
        <v>0</v>
      </c>
      <c r="J292" s="7">
        <v>0</v>
      </c>
      <c r="K292" s="7">
        <v>4281</v>
      </c>
      <c r="L292" s="7">
        <v>7043</v>
      </c>
      <c r="M292" s="7">
        <v>436</v>
      </c>
      <c r="N292" s="7">
        <v>1504</v>
      </c>
    </row>
    <row r="293" spans="1:14">
      <c r="A293" s="6">
        <v>292</v>
      </c>
      <c r="B293" s="7" t="s">
        <v>673</v>
      </c>
      <c r="C293" s="7" t="s">
        <v>674</v>
      </c>
      <c r="D293" s="7" t="s">
        <v>698</v>
      </c>
      <c r="E293" s="7" t="s">
        <v>699</v>
      </c>
      <c r="F293" s="7">
        <v>0</v>
      </c>
      <c r="G293" s="7">
        <v>41</v>
      </c>
      <c r="H293" s="7">
        <v>0</v>
      </c>
      <c r="I293" s="7">
        <v>0</v>
      </c>
      <c r="J293" s="7">
        <v>0</v>
      </c>
      <c r="K293" s="7">
        <v>93</v>
      </c>
      <c r="L293" s="7">
        <v>206</v>
      </c>
      <c r="M293" s="7">
        <v>9</v>
      </c>
      <c r="N293" s="7">
        <v>40</v>
      </c>
    </row>
    <row r="294" spans="1:14">
      <c r="A294" s="6">
        <v>293</v>
      </c>
      <c r="B294" s="7" t="s">
        <v>700</v>
      </c>
      <c r="C294" s="7" t="s">
        <v>701</v>
      </c>
      <c r="D294" s="7" t="s">
        <v>702</v>
      </c>
      <c r="E294" s="7" t="s">
        <v>703</v>
      </c>
      <c r="F294" s="7">
        <v>0</v>
      </c>
      <c r="G294" s="7">
        <v>12</v>
      </c>
      <c r="H294" s="7">
        <v>0</v>
      </c>
      <c r="I294" s="7">
        <v>0</v>
      </c>
      <c r="J294" s="7">
        <v>0</v>
      </c>
      <c r="K294" s="7">
        <v>50</v>
      </c>
      <c r="L294" s="7">
        <v>77</v>
      </c>
      <c r="M294" s="7">
        <v>13</v>
      </c>
      <c r="N294" s="7">
        <v>20</v>
      </c>
    </row>
    <row r="295" spans="1:14">
      <c r="A295" s="6">
        <v>294</v>
      </c>
      <c r="B295" s="7" t="s">
        <v>700</v>
      </c>
      <c r="C295" s="7" t="s">
        <v>701</v>
      </c>
      <c r="D295" s="7" t="s">
        <v>704</v>
      </c>
      <c r="E295" s="7" t="s">
        <v>705</v>
      </c>
      <c r="F295" s="7">
        <v>0</v>
      </c>
      <c r="G295" s="7">
        <v>301</v>
      </c>
      <c r="H295" s="7">
        <v>0</v>
      </c>
      <c r="I295" s="7">
        <v>0</v>
      </c>
      <c r="J295" s="7">
        <v>0</v>
      </c>
      <c r="K295" s="7">
        <v>92</v>
      </c>
      <c r="L295" s="7">
        <v>94</v>
      </c>
      <c r="M295" s="7">
        <v>9</v>
      </c>
      <c r="N295" s="7">
        <v>33</v>
      </c>
    </row>
    <row r="296" spans="1:14">
      <c r="A296" s="6">
        <v>295</v>
      </c>
      <c r="B296" s="7" t="s">
        <v>700</v>
      </c>
      <c r="C296" s="7" t="s">
        <v>701</v>
      </c>
      <c r="D296" s="7" t="s">
        <v>706</v>
      </c>
      <c r="E296" s="7" t="s">
        <v>707</v>
      </c>
      <c r="F296" s="7">
        <v>0</v>
      </c>
      <c r="G296" s="7">
        <v>1</v>
      </c>
      <c r="H296" s="7">
        <v>0</v>
      </c>
      <c r="I296" s="7">
        <v>0</v>
      </c>
      <c r="J296" s="7">
        <v>0</v>
      </c>
      <c r="K296" s="7">
        <v>1</v>
      </c>
      <c r="L296" s="7">
        <v>5</v>
      </c>
      <c r="M296" s="7">
        <v>1</v>
      </c>
      <c r="N296" s="7">
        <v>0</v>
      </c>
    </row>
    <row r="297" spans="1:14">
      <c r="A297" s="6">
        <v>296</v>
      </c>
      <c r="B297" s="7" t="s">
        <v>708</v>
      </c>
      <c r="C297" s="7" t="s">
        <v>675</v>
      </c>
      <c r="D297" s="7" t="s">
        <v>709</v>
      </c>
      <c r="E297" s="7" t="s">
        <v>710</v>
      </c>
      <c r="F297" s="7">
        <v>0</v>
      </c>
      <c r="G297" s="7">
        <v>2659</v>
      </c>
      <c r="H297" s="7">
        <v>0</v>
      </c>
      <c r="I297" s="7">
        <v>0</v>
      </c>
      <c r="J297" s="7">
        <v>0</v>
      </c>
      <c r="K297" s="7">
        <v>8382</v>
      </c>
      <c r="L297" s="7">
        <v>11149</v>
      </c>
      <c r="M297" s="7">
        <v>1501</v>
      </c>
      <c r="N297" s="7">
        <v>3281</v>
      </c>
    </row>
    <row r="298" spans="1:14">
      <c r="A298" s="6">
        <v>297</v>
      </c>
      <c r="B298" s="7" t="s">
        <v>711</v>
      </c>
      <c r="C298" s="7" t="s">
        <v>712</v>
      </c>
      <c r="D298" s="7" t="s">
        <v>713</v>
      </c>
      <c r="E298" s="7" t="s">
        <v>714</v>
      </c>
      <c r="F298" s="7">
        <v>0</v>
      </c>
      <c r="G298" s="7">
        <v>306</v>
      </c>
      <c r="H298" s="7">
        <v>0</v>
      </c>
      <c r="I298" s="7">
        <v>0</v>
      </c>
      <c r="J298" s="7">
        <v>0</v>
      </c>
      <c r="K298" s="7">
        <v>1101</v>
      </c>
      <c r="L298" s="7">
        <v>12694</v>
      </c>
      <c r="M298" s="7">
        <v>98</v>
      </c>
      <c r="N298" s="7">
        <v>774</v>
      </c>
    </row>
    <row r="299" spans="1:14">
      <c r="A299" s="6">
        <v>298</v>
      </c>
      <c r="B299" s="7" t="s">
        <v>715</v>
      </c>
      <c r="C299" s="7" t="s">
        <v>716</v>
      </c>
      <c r="D299" s="7" t="s">
        <v>717</v>
      </c>
      <c r="E299" s="7" t="s">
        <v>716</v>
      </c>
      <c r="F299" s="7">
        <v>0</v>
      </c>
      <c r="G299" s="7">
        <v>4387</v>
      </c>
      <c r="H299" s="7">
        <v>0</v>
      </c>
      <c r="I299" s="7">
        <v>0</v>
      </c>
      <c r="J299" s="7">
        <v>0</v>
      </c>
      <c r="K299" s="7">
        <v>2981</v>
      </c>
      <c r="L299" s="7">
        <v>4213</v>
      </c>
      <c r="M299" s="7">
        <v>452</v>
      </c>
      <c r="N299" s="7">
        <v>1014</v>
      </c>
    </row>
    <row r="300" spans="1:14">
      <c r="A300" s="6">
        <v>299</v>
      </c>
      <c r="B300" s="7" t="s">
        <v>718</v>
      </c>
      <c r="C300" s="7" t="s">
        <v>719</v>
      </c>
      <c r="D300" s="7" t="s">
        <v>720</v>
      </c>
      <c r="E300" s="7" t="s">
        <v>721</v>
      </c>
      <c r="F300" s="7">
        <v>0</v>
      </c>
      <c r="G300" s="7">
        <v>24</v>
      </c>
      <c r="H300" s="7">
        <v>0</v>
      </c>
      <c r="I300" s="7">
        <v>0</v>
      </c>
      <c r="J300" s="7">
        <v>0</v>
      </c>
      <c r="K300" s="7">
        <v>206</v>
      </c>
      <c r="L300" s="7">
        <v>294</v>
      </c>
      <c r="M300" s="7">
        <v>18</v>
      </c>
      <c r="N300" s="7">
        <v>88</v>
      </c>
    </row>
    <row r="301" spans="1:14">
      <c r="A301" s="6">
        <v>300</v>
      </c>
      <c r="B301" s="7" t="s">
        <v>722</v>
      </c>
      <c r="C301" s="7" t="s">
        <v>723</v>
      </c>
      <c r="D301" s="7" t="s">
        <v>724</v>
      </c>
      <c r="E301" s="7" t="s">
        <v>723</v>
      </c>
      <c r="F301" s="7">
        <v>0</v>
      </c>
      <c r="G301" s="7">
        <v>146</v>
      </c>
      <c r="H301" s="7">
        <v>0</v>
      </c>
      <c r="I301" s="7">
        <v>0</v>
      </c>
      <c r="J301" s="7">
        <v>0</v>
      </c>
      <c r="K301" s="7">
        <v>279</v>
      </c>
      <c r="L301" s="7">
        <v>251</v>
      </c>
      <c r="M301" s="7">
        <v>53</v>
      </c>
      <c r="N301" s="7">
        <v>132</v>
      </c>
    </row>
    <row r="302" spans="1:14">
      <c r="A302" s="6">
        <v>301</v>
      </c>
      <c r="B302" s="7" t="s">
        <v>725</v>
      </c>
      <c r="C302" s="7" t="s">
        <v>726</v>
      </c>
      <c r="D302" s="7" t="s">
        <v>727</v>
      </c>
      <c r="E302" s="7" t="s">
        <v>728</v>
      </c>
      <c r="F302" s="7">
        <v>0</v>
      </c>
      <c r="G302" s="7">
        <v>6071</v>
      </c>
      <c r="H302" s="7">
        <v>0</v>
      </c>
      <c r="I302" s="7">
        <v>0</v>
      </c>
      <c r="J302" s="7">
        <v>0</v>
      </c>
      <c r="K302" s="7">
        <v>77</v>
      </c>
      <c r="L302" s="7">
        <v>678</v>
      </c>
      <c r="M302" s="7">
        <v>2</v>
      </c>
      <c r="N302" s="7">
        <v>39</v>
      </c>
    </row>
    <row r="303" spans="1:14">
      <c r="A303" s="6">
        <v>302</v>
      </c>
      <c r="B303" s="7" t="s">
        <v>729</v>
      </c>
      <c r="C303" s="7" t="s">
        <v>730</v>
      </c>
      <c r="D303" s="7" t="s">
        <v>731</v>
      </c>
      <c r="E303" s="7" t="s">
        <v>730</v>
      </c>
      <c r="F303" s="7">
        <v>0</v>
      </c>
      <c r="G303" s="7">
        <v>176</v>
      </c>
      <c r="H303" s="7">
        <v>0</v>
      </c>
      <c r="I303" s="7">
        <v>0</v>
      </c>
      <c r="J303" s="7">
        <v>0</v>
      </c>
      <c r="K303" s="7">
        <v>160</v>
      </c>
      <c r="L303" s="7">
        <v>277</v>
      </c>
      <c r="M303" s="7">
        <v>26</v>
      </c>
      <c r="N303" s="7">
        <v>98</v>
      </c>
    </row>
    <row r="304" spans="1:14">
      <c r="A304" s="6">
        <v>303</v>
      </c>
      <c r="B304" s="7" t="s">
        <v>732</v>
      </c>
      <c r="C304" s="7" t="s">
        <v>733</v>
      </c>
      <c r="D304" s="7" t="s">
        <v>734</v>
      </c>
      <c r="E304" s="7" t="s">
        <v>735</v>
      </c>
      <c r="F304" s="7">
        <v>0</v>
      </c>
      <c r="G304" s="7">
        <v>2</v>
      </c>
      <c r="H304" s="7">
        <v>0</v>
      </c>
      <c r="I304" s="7">
        <v>0</v>
      </c>
      <c r="J304" s="7">
        <v>0</v>
      </c>
      <c r="K304" s="7">
        <v>5</v>
      </c>
      <c r="L304" s="7">
        <v>9</v>
      </c>
      <c r="M304" s="7">
        <v>1</v>
      </c>
      <c r="N304" s="7">
        <v>0</v>
      </c>
    </row>
    <row r="305" spans="1:14">
      <c r="A305" s="6">
        <v>304</v>
      </c>
      <c r="B305" s="7" t="s">
        <v>736</v>
      </c>
      <c r="C305" s="7" t="s">
        <v>737</v>
      </c>
      <c r="D305" s="7" t="s">
        <v>738</v>
      </c>
      <c r="E305" s="7" t="s">
        <v>739</v>
      </c>
      <c r="F305" s="7">
        <v>0</v>
      </c>
      <c r="G305" s="7">
        <v>205</v>
      </c>
      <c r="H305" s="7">
        <v>0</v>
      </c>
      <c r="I305" s="7">
        <v>0</v>
      </c>
      <c r="J305" s="7">
        <v>0</v>
      </c>
      <c r="K305" s="7">
        <v>140</v>
      </c>
      <c r="L305" s="7">
        <v>436</v>
      </c>
      <c r="M305" s="7">
        <v>12</v>
      </c>
      <c r="N305" s="7">
        <v>86</v>
      </c>
    </row>
    <row r="306" spans="1:14">
      <c r="A306" s="6">
        <v>305</v>
      </c>
      <c r="B306" s="7" t="s">
        <v>740</v>
      </c>
      <c r="C306" s="7" t="s">
        <v>741</v>
      </c>
      <c r="D306" s="7" t="s">
        <v>742</v>
      </c>
      <c r="E306" s="7" t="s">
        <v>741</v>
      </c>
      <c r="F306" s="7">
        <v>0</v>
      </c>
      <c r="G306" s="7">
        <v>204</v>
      </c>
      <c r="H306" s="7">
        <v>0</v>
      </c>
      <c r="I306" s="7">
        <v>0</v>
      </c>
      <c r="J306" s="7">
        <v>0</v>
      </c>
      <c r="K306" s="7">
        <v>302</v>
      </c>
      <c r="L306" s="7">
        <v>1181</v>
      </c>
      <c r="M306" s="7">
        <v>27</v>
      </c>
      <c r="N306" s="7">
        <v>176</v>
      </c>
    </row>
    <row r="307" spans="1:14">
      <c r="A307" s="6">
        <v>306</v>
      </c>
      <c r="B307" s="7" t="s">
        <v>743</v>
      </c>
      <c r="C307" s="7" t="s">
        <v>744</v>
      </c>
      <c r="D307" s="7" t="s">
        <v>745</v>
      </c>
      <c r="E307" s="7" t="s">
        <v>744</v>
      </c>
      <c r="F307" s="7">
        <v>0</v>
      </c>
      <c r="G307" s="7">
        <v>28</v>
      </c>
      <c r="H307" s="7">
        <v>0</v>
      </c>
      <c r="I307" s="7">
        <v>0</v>
      </c>
      <c r="J307" s="7">
        <v>0</v>
      </c>
      <c r="K307" s="7">
        <v>21</v>
      </c>
      <c r="L307" s="7">
        <v>82</v>
      </c>
      <c r="M307" s="7">
        <v>5</v>
      </c>
      <c r="N307" s="7">
        <v>10</v>
      </c>
    </row>
    <row r="308" spans="1:14">
      <c r="A308" s="6">
        <v>307</v>
      </c>
      <c r="B308" s="7" t="s">
        <v>1052</v>
      </c>
      <c r="C308" s="7" t="s">
        <v>1053</v>
      </c>
      <c r="D308" s="7" t="s">
        <v>1054</v>
      </c>
      <c r="E308" s="7" t="s">
        <v>1055</v>
      </c>
      <c r="F308" s="7">
        <v>0</v>
      </c>
      <c r="G308" s="7">
        <v>26</v>
      </c>
      <c r="H308" s="7">
        <v>0</v>
      </c>
      <c r="I308" s="7">
        <v>0</v>
      </c>
      <c r="J308" s="7">
        <v>0</v>
      </c>
      <c r="K308" s="7">
        <v>31</v>
      </c>
      <c r="L308" s="7">
        <v>64</v>
      </c>
      <c r="M308" s="7">
        <v>9</v>
      </c>
      <c r="N308" s="7">
        <v>7</v>
      </c>
    </row>
    <row r="309" spans="1:14">
      <c r="A309" s="6">
        <v>308</v>
      </c>
      <c r="B309" s="7" t="s">
        <v>746</v>
      </c>
      <c r="C309" s="7" t="s">
        <v>747</v>
      </c>
      <c r="D309" s="7" t="s">
        <v>748</v>
      </c>
      <c r="E309" s="7" t="s">
        <v>747</v>
      </c>
      <c r="F309" s="7">
        <v>0</v>
      </c>
      <c r="G309" s="7">
        <v>2702</v>
      </c>
      <c r="H309" s="7">
        <v>0</v>
      </c>
      <c r="I309" s="7">
        <v>0</v>
      </c>
      <c r="J309" s="7">
        <v>0</v>
      </c>
      <c r="K309" s="7">
        <v>2188</v>
      </c>
      <c r="L309" s="7">
        <v>4070</v>
      </c>
      <c r="M309" s="7">
        <v>237</v>
      </c>
      <c r="N309" s="7">
        <v>883</v>
      </c>
    </row>
    <row r="310" spans="1:14">
      <c r="A310" s="6">
        <v>309</v>
      </c>
      <c r="B310" s="7" t="s">
        <v>749</v>
      </c>
      <c r="C310" s="7" t="s">
        <v>750</v>
      </c>
      <c r="D310" s="7" t="s">
        <v>751</v>
      </c>
      <c r="E310" s="7" t="s">
        <v>994</v>
      </c>
      <c r="F310" s="7">
        <v>0</v>
      </c>
      <c r="G310" s="7">
        <v>14603</v>
      </c>
      <c r="H310" s="7">
        <v>0</v>
      </c>
      <c r="I310" s="7">
        <v>0</v>
      </c>
      <c r="J310" s="7">
        <v>0</v>
      </c>
      <c r="K310" s="7">
        <v>70444</v>
      </c>
      <c r="L310" s="7">
        <v>62712</v>
      </c>
      <c r="M310" s="7">
        <v>12497</v>
      </c>
      <c r="N310" s="7">
        <v>30463</v>
      </c>
    </row>
    <row r="311" spans="1:14">
      <c r="A311" s="6">
        <v>310</v>
      </c>
      <c r="B311" s="7" t="s">
        <v>749</v>
      </c>
      <c r="C311" s="7" t="s">
        <v>750</v>
      </c>
      <c r="D311" s="7" t="s">
        <v>752</v>
      </c>
      <c r="E311" s="7" t="s">
        <v>995</v>
      </c>
      <c r="F311" s="7">
        <v>0</v>
      </c>
      <c r="G311" s="7">
        <v>2260</v>
      </c>
      <c r="H311" s="7">
        <v>0</v>
      </c>
      <c r="I311" s="7">
        <v>0</v>
      </c>
      <c r="J311" s="7">
        <v>0</v>
      </c>
      <c r="K311" s="7">
        <v>6752</v>
      </c>
      <c r="L311" s="7">
        <v>9629</v>
      </c>
      <c r="M311" s="7">
        <v>1170</v>
      </c>
      <c r="N311" s="7">
        <v>2791</v>
      </c>
    </row>
    <row r="312" spans="1:14">
      <c r="A312" s="6">
        <v>311</v>
      </c>
      <c r="B312" s="7" t="s">
        <v>749</v>
      </c>
      <c r="C312" s="7" t="s">
        <v>750</v>
      </c>
      <c r="D312" s="7" t="s">
        <v>753</v>
      </c>
      <c r="E312" s="7" t="s">
        <v>996</v>
      </c>
      <c r="F312" s="7">
        <v>0</v>
      </c>
      <c r="G312" s="7">
        <v>20939</v>
      </c>
      <c r="H312" s="7">
        <v>0</v>
      </c>
      <c r="I312" s="7">
        <v>0</v>
      </c>
      <c r="J312" s="7">
        <v>0</v>
      </c>
      <c r="K312" s="7">
        <v>62341</v>
      </c>
      <c r="L312" s="7">
        <v>81714</v>
      </c>
      <c r="M312" s="7">
        <v>11752</v>
      </c>
      <c r="N312" s="7">
        <v>23749</v>
      </c>
    </row>
    <row r="313" spans="1:14">
      <c r="A313" s="6">
        <v>312</v>
      </c>
      <c r="B313" s="7" t="s">
        <v>749</v>
      </c>
      <c r="C313" s="7" t="s">
        <v>750</v>
      </c>
      <c r="D313" s="7" t="s">
        <v>754</v>
      </c>
      <c r="E313" s="7" t="s">
        <v>997</v>
      </c>
      <c r="F313" s="7">
        <v>0</v>
      </c>
      <c r="G313" s="7">
        <v>38935</v>
      </c>
      <c r="H313" s="7">
        <v>0</v>
      </c>
      <c r="I313" s="7">
        <v>0</v>
      </c>
      <c r="J313" s="7">
        <v>0</v>
      </c>
      <c r="K313" s="7">
        <v>360</v>
      </c>
      <c r="L313" s="7">
        <v>2777</v>
      </c>
      <c r="M313" s="7">
        <v>18</v>
      </c>
      <c r="N313" s="7">
        <v>79</v>
      </c>
    </row>
    <row r="314" spans="1:14">
      <c r="A314" s="6">
        <v>313</v>
      </c>
      <c r="B314" s="7" t="s">
        <v>749</v>
      </c>
      <c r="C314" s="7" t="s">
        <v>750</v>
      </c>
      <c r="D314" s="7" t="s">
        <v>755</v>
      </c>
      <c r="E314" s="7" t="s">
        <v>997</v>
      </c>
      <c r="F314" s="7">
        <v>0</v>
      </c>
      <c r="G314" s="7">
        <v>24378</v>
      </c>
      <c r="H314" s="7">
        <v>0</v>
      </c>
      <c r="I314" s="7">
        <v>0</v>
      </c>
      <c r="J314" s="7">
        <v>0</v>
      </c>
      <c r="K314" s="7">
        <v>17682</v>
      </c>
      <c r="L314" s="7">
        <v>20979</v>
      </c>
      <c r="M314" s="7">
        <v>3635</v>
      </c>
      <c r="N314" s="7">
        <v>5031</v>
      </c>
    </row>
    <row r="315" spans="1:14">
      <c r="A315" s="6">
        <v>314</v>
      </c>
      <c r="B315" s="7" t="s">
        <v>749</v>
      </c>
      <c r="C315" s="7" t="s">
        <v>750</v>
      </c>
      <c r="D315" s="7" t="s">
        <v>756</v>
      </c>
      <c r="E315" s="7" t="s">
        <v>997</v>
      </c>
      <c r="F315" s="7">
        <v>0</v>
      </c>
      <c r="G315" s="7">
        <v>966</v>
      </c>
      <c r="H315" s="7">
        <v>0</v>
      </c>
      <c r="I315" s="7">
        <v>0</v>
      </c>
      <c r="J315" s="7">
        <v>0</v>
      </c>
      <c r="K315" s="7">
        <v>1630</v>
      </c>
      <c r="L315" s="7">
        <v>3008</v>
      </c>
      <c r="M315" s="7">
        <v>307</v>
      </c>
      <c r="N315" s="7">
        <v>528</v>
      </c>
    </row>
    <row r="316" spans="1:14">
      <c r="A316" s="6">
        <v>315</v>
      </c>
      <c r="B316" s="7" t="s">
        <v>749</v>
      </c>
      <c r="C316" s="7" t="s">
        <v>750</v>
      </c>
      <c r="D316" s="7" t="s">
        <v>757</v>
      </c>
      <c r="E316" s="7" t="s">
        <v>998</v>
      </c>
      <c r="F316" s="7">
        <v>0</v>
      </c>
      <c r="G316" s="7">
        <v>5024</v>
      </c>
      <c r="H316" s="7">
        <v>0</v>
      </c>
      <c r="I316" s="7">
        <v>0</v>
      </c>
      <c r="J316" s="7">
        <v>0</v>
      </c>
      <c r="K316" s="7">
        <v>11433</v>
      </c>
      <c r="L316" s="7">
        <v>23451</v>
      </c>
      <c r="M316" s="7">
        <v>2145</v>
      </c>
      <c r="N316" s="7">
        <v>4944</v>
      </c>
    </row>
    <row r="317" spans="1:14">
      <c r="A317" s="6">
        <v>316</v>
      </c>
      <c r="B317" s="7" t="s">
        <v>749</v>
      </c>
      <c r="C317" s="7" t="s">
        <v>750</v>
      </c>
      <c r="D317" s="7" t="s">
        <v>758</v>
      </c>
      <c r="E317" s="7" t="s">
        <v>997</v>
      </c>
      <c r="F317" s="7">
        <v>0</v>
      </c>
      <c r="G317" s="7">
        <v>7427</v>
      </c>
      <c r="H317" s="7">
        <v>0</v>
      </c>
      <c r="I317" s="7">
        <v>0</v>
      </c>
      <c r="J317" s="7">
        <v>0</v>
      </c>
      <c r="K317" s="7">
        <v>13628</v>
      </c>
      <c r="L317" s="7">
        <v>25564</v>
      </c>
      <c r="M317" s="7">
        <v>2241</v>
      </c>
      <c r="N317" s="7">
        <v>5313</v>
      </c>
    </row>
    <row r="318" spans="1:14">
      <c r="A318" s="6">
        <v>317</v>
      </c>
      <c r="B318" s="7" t="s">
        <v>749</v>
      </c>
      <c r="C318" s="7" t="s">
        <v>750</v>
      </c>
      <c r="D318" s="7" t="s">
        <v>759</v>
      </c>
      <c r="E318" s="7" t="s">
        <v>994</v>
      </c>
      <c r="F318" s="7">
        <v>0</v>
      </c>
      <c r="G318" s="7">
        <v>1243</v>
      </c>
      <c r="H318" s="7">
        <v>0</v>
      </c>
      <c r="I318" s="7">
        <v>0</v>
      </c>
      <c r="J318" s="7">
        <v>0</v>
      </c>
      <c r="K318" s="7">
        <v>3773</v>
      </c>
      <c r="L318" s="7">
        <v>5732</v>
      </c>
      <c r="M318" s="7">
        <v>875</v>
      </c>
      <c r="N318" s="7">
        <v>1319</v>
      </c>
    </row>
    <row r="319" spans="1:14">
      <c r="A319" s="6">
        <v>318</v>
      </c>
      <c r="B319" s="7" t="s">
        <v>749</v>
      </c>
      <c r="C319" s="7" t="s">
        <v>750</v>
      </c>
      <c r="D319" s="7" t="s">
        <v>760</v>
      </c>
      <c r="E319" s="7" t="s">
        <v>999</v>
      </c>
      <c r="F319" s="7">
        <v>0</v>
      </c>
      <c r="G319" s="7">
        <v>570</v>
      </c>
      <c r="H319" s="7">
        <v>0</v>
      </c>
      <c r="I319" s="7">
        <v>0</v>
      </c>
      <c r="J319" s="7">
        <v>0</v>
      </c>
      <c r="K319" s="7">
        <v>3002</v>
      </c>
      <c r="L319" s="7">
        <v>2258</v>
      </c>
      <c r="M319" s="7">
        <v>462</v>
      </c>
      <c r="N319" s="7">
        <v>953</v>
      </c>
    </row>
    <row r="320" spans="1:14">
      <c r="A320" s="6">
        <v>319</v>
      </c>
      <c r="B320" s="7" t="s">
        <v>749</v>
      </c>
      <c r="C320" s="7" t="s">
        <v>750</v>
      </c>
      <c r="D320" s="7" t="s">
        <v>761</v>
      </c>
      <c r="E320" s="7" t="s">
        <v>762</v>
      </c>
      <c r="F320" s="7">
        <v>0</v>
      </c>
      <c r="G320" s="7">
        <v>347</v>
      </c>
      <c r="H320" s="7">
        <v>0</v>
      </c>
      <c r="I320" s="7">
        <v>0</v>
      </c>
      <c r="J320" s="7">
        <v>0</v>
      </c>
      <c r="K320" s="7">
        <v>376</v>
      </c>
      <c r="L320" s="7">
        <v>927</v>
      </c>
      <c r="M320" s="7">
        <v>9</v>
      </c>
      <c r="N320" s="7">
        <v>133</v>
      </c>
    </row>
    <row r="321" spans="1:14">
      <c r="A321" s="6">
        <v>320</v>
      </c>
      <c r="B321" s="7" t="s">
        <v>749</v>
      </c>
      <c r="C321" s="7" t="s">
        <v>750</v>
      </c>
      <c r="D321" s="7" t="s">
        <v>763</v>
      </c>
      <c r="E321" s="7" t="s">
        <v>997</v>
      </c>
      <c r="F321" s="7">
        <v>0</v>
      </c>
      <c r="G321" s="7">
        <v>3502</v>
      </c>
      <c r="H321" s="7">
        <v>0</v>
      </c>
      <c r="I321" s="7">
        <v>0</v>
      </c>
      <c r="J321" s="7">
        <v>0</v>
      </c>
      <c r="K321" s="7">
        <v>7452</v>
      </c>
      <c r="L321" s="7">
        <v>6075</v>
      </c>
      <c r="M321" s="7">
        <v>1236</v>
      </c>
      <c r="N321" s="7">
        <v>3207</v>
      </c>
    </row>
    <row r="322" spans="1:14">
      <c r="A322" s="6">
        <v>321</v>
      </c>
      <c r="B322" s="7" t="s">
        <v>749</v>
      </c>
      <c r="C322" s="7" t="s">
        <v>750</v>
      </c>
      <c r="D322" s="7" t="s">
        <v>764</v>
      </c>
      <c r="E322" s="7" t="s">
        <v>765</v>
      </c>
      <c r="F322" s="7">
        <v>0</v>
      </c>
      <c r="G322" s="7">
        <v>3308</v>
      </c>
      <c r="H322" s="7">
        <v>0</v>
      </c>
      <c r="I322" s="7">
        <v>0</v>
      </c>
      <c r="J322" s="7">
        <v>0</v>
      </c>
      <c r="K322" s="7">
        <v>11489</v>
      </c>
      <c r="L322" s="7">
        <v>8171</v>
      </c>
      <c r="M322" s="7">
        <v>2099</v>
      </c>
      <c r="N322" s="7">
        <v>4510</v>
      </c>
    </row>
    <row r="323" spans="1:14">
      <c r="A323" s="6">
        <v>322</v>
      </c>
      <c r="B323" s="7" t="s">
        <v>749</v>
      </c>
      <c r="C323" s="7" t="s">
        <v>750</v>
      </c>
      <c r="D323" s="7" t="s">
        <v>766</v>
      </c>
      <c r="E323" s="7" t="s">
        <v>767</v>
      </c>
      <c r="F323" s="7">
        <v>0</v>
      </c>
      <c r="G323" s="7">
        <v>3867</v>
      </c>
      <c r="H323" s="7">
        <v>0</v>
      </c>
      <c r="I323" s="7">
        <v>0</v>
      </c>
      <c r="J323" s="7">
        <v>0</v>
      </c>
      <c r="K323" s="7">
        <v>10531</v>
      </c>
      <c r="L323" s="7">
        <v>12837</v>
      </c>
      <c r="M323" s="7">
        <v>1787</v>
      </c>
      <c r="N323" s="7">
        <v>3964</v>
      </c>
    </row>
    <row r="324" spans="1:14">
      <c r="A324" s="6">
        <v>323</v>
      </c>
      <c r="B324" s="7" t="s">
        <v>749</v>
      </c>
      <c r="C324" s="7" t="s">
        <v>750</v>
      </c>
      <c r="D324" s="7" t="s">
        <v>768</v>
      </c>
      <c r="E324" s="7" t="s">
        <v>1000</v>
      </c>
      <c r="F324" s="7">
        <v>0</v>
      </c>
      <c r="G324" s="7">
        <v>27704</v>
      </c>
      <c r="H324" s="7">
        <v>0</v>
      </c>
      <c r="I324" s="7">
        <v>0</v>
      </c>
      <c r="J324" s="7">
        <v>0</v>
      </c>
      <c r="K324" s="7">
        <v>72348</v>
      </c>
      <c r="L324" s="7">
        <v>92936</v>
      </c>
      <c r="M324" s="7">
        <v>12198</v>
      </c>
      <c r="N324" s="7">
        <v>32278</v>
      </c>
    </row>
    <row r="325" spans="1:14">
      <c r="A325" s="6">
        <v>324</v>
      </c>
      <c r="B325" s="7" t="s">
        <v>749</v>
      </c>
      <c r="C325" s="7" t="s">
        <v>750</v>
      </c>
      <c r="D325" s="7" t="s">
        <v>769</v>
      </c>
      <c r="E325" s="7" t="s">
        <v>1001</v>
      </c>
      <c r="F325" s="7">
        <v>0</v>
      </c>
      <c r="G325" s="7">
        <v>2673</v>
      </c>
      <c r="H325" s="7">
        <v>0</v>
      </c>
      <c r="I325" s="7">
        <v>0</v>
      </c>
      <c r="J325" s="7">
        <v>0</v>
      </c>
      <c r="K325" s="7">
        <v>1093</v>
      </c>
      <c r="L325" s="7">
        <v>1673</v>
      </c>
      <c r="M325" s="7">
        <v>143</v>
      </c>
      <c r="N325" s="7">
        <v>434</v>
      </c>
    </row>
    <row r="326" spans="1:14">
      <c r="A326" s="6">
        <v>325</v>
      </c>
      <c r="B326" s="7" t="s">
        <v>749</v>
      </c>
      <c r="C326" s="7" t="s">
        <v>750</v>
      </c>
      <c r="D326" s="7" t="s">
        <v>770</v>
      </c>
      <c r="E326" s="7" t="s">
        <v>771</v>
      </c>
      <c r="F326" s="7">
        <v>0</v>
      </c>
      <c r="G326" s="7">
        <v>3099</v>
      </c>
      <c r="H326" s="7">
        <v>0</v>
      </c>
      <c r="I326" s="7">
        <v>0</v>
      </c>
      <c r="J326" s="7">
        <v>0</v>
      </c>
      <c r="K326" s="7">
        <v>12466</v>
      </c>
      <c r="L326" s="7">
        <v>15425</v>
      </c>
      <c r="M326" s="7">
        <v>722</v>
      </c>
      <c r="N326" s="7">
        <v>6610</v>
      </c>
    </row>
    <row r="327" spans="1:14">
      <c r="A327" s="6">
        <v>326</v>
      </c>
      <c r="B327" s="7" t="s">
        <v>749</v>
      </c>
      <c r="C327" s="7" t="s">
        <v>750</v>
      </c>
      <c r="D327" s="7" t="s">
        <v>772</v>
      </c>
      <c r="E327" s="7" t="s">
        <v>998</v>
      </c>
      <c r="F327" s="7">
        <v>0</v>
      </c>
      <c r="G327" s="7">
        <v>18476</v>
      </c>
      <c r="H327" s="7">
        <v>0</v>
      </c>
      <c r="I327" s="7">
        <v>0</v>
      </c>
      <c r="J327" s="7">
        <v>0</v>
      </c>
      <c r="K327" s="7">
        <v>15855</v>
      </c>
      <c r="L327" s="7">
        <v>15359</v>
      </c>
      <c r="M327" s="7">
        <v>1304</v>
      </c>
      <c r="N327" s="7">
        <v>7289</v>
      </c>
    </row>
    <row r="328" spans="1:14">
      <c r="A328" s="6">
        <v>327</v>
      </c>
      <c r="B328" s="7" t="s">
        <v>749</v>
      </c>
      <c r="C328" s="7" t="s">
        <v>750</v>
      </c>
      <c r="D328" s="7" t="s">
        <v>773</v>
      </c>
      <c r="E328" s="7" t="s">
        <v>994</v>
      </c>
      <c r="F328" s="7">
        <v>0</v>
      </c>
      <c r="G328" s="7">
        <v>30168</v>
      </c>
      <c r="H328" s="7">
        <v>0</v>
      </c>
      <c r="I328" s="7">
        <v>0</v>
      </c>
      <c r="J328" s="7">
        <v>0</v>
      </c>
      <c r="K328" s="7">
        <v>65733</v>
      </c>
      <c r="L328" s="7">
        <v>223846</v>
      </c>
      <c r="M328" s="7">
        <v>10474</v>
      </c>
      <c r="N328" s="7">
        <v>31908</v>
      </c>
    </row>
    <row r="329" spans="1:14">
      <c r="A329" s="6">
        <v>328</v>
      </c>
      <c r="B329" s="7" t="s">
        <v>749</v>
      </c>
      <c r="C329" s="7" t="s">
        <v>750</v>
      </c>
      <c r="D329" s="7" t="s">
        <v>774</v>
      </c>
      <c r="E329" s="7" t="s">
        <v>1002</v>
      </c>
      <c r="F329" s="7">
        <v>0</v>
      </c>
      <c r="G329" s="7">
        <v>3511</v>
      </c>
      <c r="H329" s="7">
        <v>0</v>
      </c>
      <c r="I329" s="7">
        <v>0</v>
      </c>
      <c r="J329" s="7">
        <v>0</v>
      </c>
      <c r="K329" s="7">
        <v>16081</v>
      </c>
      <c r="L329" s="7">
        <v>138254</v>
      </c>
      <c r="M329" s="7">
        <v>4203</v>
      </c>
      <c r="N329" s="7">
        <v>7254</v>
      </c>
    </row>
    <row r="330" spans="1:14">
      <c r="A330" s="6">
        <v>329</v>
      </c>
      <c r="B330" s="7" t="s">
        <v>749</v>
      </c>
      <c r="C330" s="7" t="s">
        <v>750</v>
      </c>
      <c r="D330" s="7" t="s">
        <v>775</v>
      </c>
      <c r="E330" s="7" t="s">
        <v>776</v>
      </c>
      <c r="F330" s="7">
        <v>0</v>
      </c>
      <c r="G330" s="7">
        <v>168223</v>
      </c>
      <c r="H330" s="7">
        <v>0</v>
      </c>
      <c r="I330" s="7">
        <v>0</v>
      </c>
      <c r="J330" s="7">
        <v>0</v>
      </c>
      <c r="K330" s="7">
        <v>102477</v>
      </c>
      <c r="L330" s="7">
        <v>160994</v>
      </c>
      <c r="M330" s="7">
        <v>11984</v>
      </c>
      <c r="N330" s="7">
        <v>36249</v>
      </c>
    </row>
    <row r="331" spans="1:14">
      <c r="A331" s="6">
        <v>330</v>
      </c>
      <c r="B331" s="7" t="s">
        <v>749</v>
      </c>
      <c r="C331" s="7" t="s">
        <v>750</v>
      </c>
      <c r="D331" s="7" t="s">
        <v>777</v>
      </c>
      <c r="E331" s="7" t="s">
        <v>778</v>
      </c>
      <c r="F331" s="7">
        <v>0</v>
      </c>
      <c r="G331" s="7">
        <v>2500</v>
      </c>
      <c r="H331" s="7">
        <v>0</v>
      </c>
      <c r="I331" s="7">
        <v>0</v>
      </c>
      <c r="J331" s="7">
        <v>0</v>
      </c>
      <c r="K331" s="7">
        <v>2929</v>
      </c>
      <c r="L331" s="7">
        <v>5089</v>
      </c>
      <c r="M331" s="7">
        <v>727</v>
      </c>
      <c r="N331" s="7">
        <v>1006</v>
      </c>
    </row>
    <row r="332" spans="1:14">
      <c r="A332" s="6">
        <v>331</v>
      </c>
      <c r="B332" s="7" t="s">
        <v>749</v>
      </c>
      <c r="C332" s="7" t="s">
        <v>750</v>
      </c>
      <c r="D332" s="7" t="s">
        <v>779</v>
      </c>
      <c r="E332" s="7" t="s">
        <v>997</v>
      </c>
      <c r="F332" s="7">
        <v>0</v>
      </c>
      <c r="G332" s="7">
        <v>30901</v>
      </c>
      <c r="H332" s="7">
        <v>0</v>
      </c>
      <c r="I332" s="7">
        <v>0</v>
      </c>
      <c r="J332" s="7">
        <v>0</v>
      </c>
      <c r="K332" s="7">
        <v>28364</v>
      </c>
      <c r="L332" s="7">
        <v>67262</v>
      </c>
      <c r="M332" s="7">
        <v>2939</v>
      </c>
      <c r="N332" s="7">
        <v>14238</v>
      </c>
    </row>
    <row r="333" spans="1:14">
      <c r="A333" s="6">
        <v>332</v>
      </c>
      <c r="B333" s="7" t="s">
        <v>780</v>
      </c>
      <c r="C333" s="7" t="s">
        <v>781</v>
      </c>
      <c r="D333" s="7" t="s">
        <v>782</v>
      </c>
      <c r="E333" s="7" t="s">
        <v>783</v>
      </c>
      <c r="F333" s="7">
        <v>0</v>
      </c>
      <c r="G333" s="7">
        <v>1164</v>
      </c>
      <c r="H333" s="7">
        <v>0</v>
      </c>
      <c r="I333" s="7">
        <v>0</v>
      </c>
      <c r="J333" s="7">
        <v>0</v>
      </c>
      <c r="K333" s="7">
        <v>12416</v>
      </c>
      <c r="L333" s="7">
        <v>1400</v>
      </c>
      <c r="M333" s="7">
        <v>1490</v>
      </c>
      <c r="N333" s="7">
        <v>2559</v>
      </c>
    </row>
    <row r="334" spans="1:14">
      <c r="A334" s="6">
        <v>333</v>
      </c>
      <c r="B334" s="7" t="s">
        <v>784</v>
      </c>
      <c r="C334" s="7" t="s">
        <v>785</v>
      </c>
      <c r="D334" s="7" t="s">
        <v>786</v>
      </c>
      <c r="E334" s="7" t="s">
        <v>787</v>
      </c>
      <c r="F334" s="7">
        <v>0</v>
      </c>
      <c r="G334" s="7">
        <v>767</v>
      </c>
      <c r="H334" s="7">
        <v>0</v>
      </c>
      <c r="I334" s="7">
        <v>0</v>
      </c>
      <c r="J334" s="7">
        <v>0</v>
      </c>
      <c r="K334" s="7">
        <v>5147</v>
      </c>
      <c r="L334" s="7">
        <v>884</v>
      </c>
      <c r="M334" s="7">
        <v>627</v>
      </c>
      <c r="N334" s="7">
        <v>1210</v>
      </c>
    </row>
    <row r="335" spans="1:14">
      <c r="A335" s="6">
        <v>334</v>
      </c>
      <c r="B335" s="7" t="s">
        <v>788</v>
      </c>
      <c r="C335" s="7" t="s">
        <v>789</v>
      </c>
      <c r="D335" s="7" t="s">
        <v>790</v>
      </c>
      <c r="E335" s="7" t="s">
        <v>791</v>
      </c>
      <c r="F335" s="7">
        <v>0</v>
      </c>
      <c r="G335" s="7">
        <v>1060</v>
      </c>
      <c r="H335" s="7">
        <v>0</v>
      </c>
      <c r="I335" s="7">
        <v>0</v>
      </c>
      <c r="J335" s="7">
        <v>0</v>
      </c>
      <c r="K335" s="7">
        <v>7639</v>
      </c>
      <c r="L335" s="7">
        <v>1318</v>
      </c>
      <c r="M335" s="7">
        <v>783</v>
      </c>
      <c r="N335" s="7">
        <v>1768</v>
      </c>
    </row>
    <row r="336" spans="1:14">
      <c r="A336" s="6">
        <v>335</v>
      </c>
      <c r="B336" s="7" t="s">
        <v>792</v>
      </c>
      <c r="C336" s="7" t="s">
        <v>793</v>
      </c>
      <c r="D336" s="7" t="s">
        <v>794</v>
      </c>
      <c r="E336" s="7" t="s">
        <v>795</v>
      </c>
      <c r="F336" s="7">
        <v>0</v>
      </c>
      <c r="G336" s="7">
        <v>950</v>
      </c>
      <c r="H336" s="7">
        <v>0</v>
      </c>
      <c r="I336" s="7">
        <v>0</v>
      </c>
      <c r="J336" s="7">
        <v>0</v>
      </c>
      <c r="K336" s="7">
        <v>7452</v>
      </c>
      <c r="L336" s="7">
        <v>1256</v>
      </c>
      <c r="M336" s="7">
        <v>659</v>
      </c>
      <c r="N336" s="7">
        <v>1632</v>
      </c>
    </row>
    <row r="337" spans="1:14">
      <c r="A337" s="6">
        <v>336</v>
      </c>
      <c r="B337" s="7" t="s">
        <v>796</v>
      </c>
      <c r="C337" s="7" t="s">
        <v>797</v>
      </c>
      <c r="D337" s="7" t="s">
        <v>798</v>
      </c>
      <c r="E337" s="7" t="s">
        <v>799</v>
      </c>
      <c r="F337" s="7">
        <v>0</v>
      </c>
      <c r="G337" s="7">
        <v>92</v>
      </c>
      <c r="H337" s="7">
        <v>0</v>
      </c>
      <c r="I337" s="7">
        <v>0</v>
      </c>
      <c r="J337" s="7">
        <v>0</v>
      </c>
      <c r="K337" s="7">
        <v>532</v>
      </c>
      <c r="L337" s="7">
        <v>223</v>
      </c>
      <c r="M337" s="7">
        <v>41</v>
      </c>
      <c r="N337" s="7">
        <v>119</v>
      </c>
    </row>
    <row r="338" spans="1:14">
      <c r="A338" s="6">
        <v>337</v>
      </c>
      <c r="B338" s="7" t="s">
        <v>800</v>
      </c>
      <c r="C338" s="7" t="s">
        <v>801</v>
      </c>
      <c r="D338" s="7" t="s">
        <v>802</v>
      </c>
      <c r="E338" s="7" t="s">
        <v>803</v>
      </c>
      <c r="F338" s="7">
        <v>0</v>
      </c>
      <c r="G338" s="7">
        <v>217</v>
      </c>
      <c r="H338" s="7">
        <v>0</v>
      </c>
      <c r="I338" s="7">
        <v>0</v>
      </c>
      <c r="J338" s="7">
        <v>0</v>
      </c>
      <c r="K338" s="7">
        <v>347</v>
      </c>
      <c r="L338" s="7">
        <v>24</v>
      </c>
      <c r="M338" s="7">
        <v>36</v>
      </c>
      <c r="N338" s="7">
        <v>79</v>
      </c>
    </row>
    <row r="339" spans="1:14">
      <c r="A339" s="6">
        <v>338</v>
      </c>
      <c r="B339" s="7" t="s">
        <v>804</v>
      </c>
      <c r="C339" s="7" t="s">
        <v>805</v>
      </c>
      <c r="D339" s="7" t="s">
        <v>806</v>
      </c>
      <c r="E339" s="7" t="s">
        <v>807</v>
      </c>
      <c r="F339" s="7">
        <v>0</v>
      </c>
      <c r="G339" s="7">
        <v>702</v>
      </c>
      <c r="H339" s="7">
        <v>0</v>
      </c>
      <c r="I339" s="7">
        <v>0</v>
      </c>
      <c r="J339" s="7">
        <v>0</v>
      </c>
      <c r="K339" s="7">
        <v>5697</v>
      </c>
      <c r="L339" s="7">
        <v>714</v>
      </c>
      <c r="M339" s="7">
        <v>752</v>
      </c>
      <c r="N339" s="7">
        <v>1355</v>
      </c>
    </row>
    <row r="340" spans="1:14">
      <c r="A340" s="6">
        <v>339</v>
      </c>
      <c r="B340" s="7" t="s">
        <v>808</v>
      </c>
      <c r="C340" s="7" t="s">
        <v>809</v>
      </c>
      <c r="D340" s="7" t="s">
        <v>810</v>
      </c>
      <c r="E340" s="7" t="s">
        <v>811</v>
      </c>
      <c r="F340" s="7">
        <v>0</v>
      </c>
      <c r="G340" s="7">
        <v>1</v>
      </c>
      <c r="H340" s="7">
        <v>0</v>
      </c>
      <c r="I340" s="7">
        <v>0</v>
      </c>
      <c r="J340" s="7">
        <v>0</v>
      </c>
      <c r="K340" s="7">
        <v>1</v>
      </c>
      <c r="L340" s="7">
        <v>0</v>
      </c>
      <c r="M340" s="7">
        <v>0</v>
      </c>
      <c r="N340" s="7">
        <v>1</v>
      </c>
    </row>
    <row r="341" spans="1:14">
      <c r="A341" s="6">
        <v>340</v>
      </c>
      <c r="B341" s="7" t="s">
        <v>812</v>
      </c>
      <c r="C341" s="7" t="s">
        <v>813</v>
      </c>
      <c r="D341" s="7" t="s">
        <v>814</v>
      </c>
      <c r="E341" s="7" t="s">
        <v>1003</v>
      </c>
      <c r="F341" s="7">
        <v>0</v>
      </c>
      <c r="G341" s="7">
        <v>26248</v>
      </c>
      <c r="H341" s="7">
        <v>0</v>
      </c>
      <c r="I341" s="7">
        <v>0</v>
      </c>
      <c r="J341" s="7">
        <v>0</v>
      </c>
      <c r="K341" s="7">
        <v>47353</v>
      </c>
      <c r="L341" s="7">
        <v>25855</v>
      </c>
      <c r="M341" s="7">
        <v>10959</v>
      </c>
      <c r="N341" s="7">
        <v>16858</v>
      </c>
    </row>
    <row r="342" spans="1:14">
      <c r="A342" s="6">
        <v>341</v>
      </c>
      <c r="B342" s="7" t="s">
        <v>815</v>
      </c>
      <c r="C342" s="7" t="s">
        <v>816</v>
      </c>
      <c r="D342" s="7" t="s">
        <v>817</v>
      </c>
      <c r="E342" s="7" t="s">
        <v>818</v>
      </c>
      <c r="F342" s="7">
        <v>0</v>
      </c>
      <c r="G342" s="7">
        <v>11953</v>
      </c>
      <c r="H342" s="7">
        <v>0</v>
      </c>
      <c r="I342" s="7">
        <v>0</v>
      </c>
      <c r="J342" s="7">
        <v>0</v>
      </c>
      <c r="K342" s="7">
        <v>35317</v>
      </c>
      <c r="L342" s="7">
        <v>41866</v>
      </c>
      <c r="M342" s="7">
        <v>6628</v>
      </c>
      <c r="N342" s="7">
        <v>14024</v>
      </c>
    </row>
    <row r="343" spans="1:14">
      <c r="A343" s="6">
        <v>342</v>
      </c>
      <c r="B343" s="7" t="s">
        <v>819</v>
      </c>
      <c r="C343" s="7" t="s">
        <v>1004</v>
      </c>
      <c r="D343" s="7" t="s">
        <v>820</v>
      </c>
      <c r="E343" s="7" t="s">
        <v>821</v>
      </c>
      <c r="F343" s="7">
        <v>0</v>
      </c>
      <c r="G343" s="7">
        <v>22293</v>
      </c>
      <c r="H343" s="7">
        <v>0</v>
      </c>
      <c r="I343" s="7">
        <v>0</v>
      </c>
      <c r="J343" s="7">
        <v>0</v>
      </c>
      <c r="K343" s="7">
        <v>132727</v>
      </c>
      <c r="L343" s="7">
        <v>889150</v>
      </c>
      <c r="M343" s="7">
        <v>16723</v>
      </c>
      <c r="N343" s="7">
        <v>60042</v>
      </c>
    </row>
    <row r="344" spans="1:14">
      <c r="A344" s="6">
        <v>343</v>
      </c>
      <c r="B344" s="7" t="s">
        <v>822</v>
      </c>
      <c r="C344" s="7" t="s">
        <v>823</v>
      </c>
      <c r="D344" s="7" t="s">
        <v>824</v>
      </c>
      <c r="E344" s="7" t="s">
        <v>825</v>
      </c>
      <c r="F344" s="7">
        <v>0</v>
      </c>
      <c r="G344" s="7">
        <v>83054</v>
      </c>
      <c r="H344" s="7">
        <v>0</v>
      </c>
      <c r="I344" s="7">
        <v>0</v>
      </c>
      <c r="J344" s="7">
        <v>0</v>
      </c>
      <c r="K344" s="7">
        <v>330092</v>
      </c>
      <c r="L344" s="7">
        <v>213691</v>
      </c>
      <c r="M344" s="7">
        <v>41070</v>
      </c>
      <c r="N344" s="7">
        <v>100666</v>
      </c>
    </row>
    <row r="345" spans="1:14">
      <c r="A345" s="6">
        <v>344</v>
      </c>
      <c r="B345" s="7" t="s">
        <v>822</v>
      </c>
      <c r="C345" s="7" t="s">
        <v>823</v>
      </c>
      <c r="D345" s="7" t="s">
        <v>826</v>
      </c>
      <c r="E345" s="7" t="s">
        <v>827</v>
      </c>
      <c r="F345" s="7">
        <v>0</v>
      </c>
      <c r="G345" s="7">
        <v>11977</v>
      </c>
      <c r="H345" s="7">
        <v>0</v>
      </c>
      <c r="I345" s="7">
        <v>0</v>
      </c>
      <c r="J345" s="7">
        <v>0</v>
      </c>
      <c r="K345" s="7">
        <v>27615</v>
      </c>
      <c r="L345" s="7">
        <v>30839</v>
      </c>
      <c r="M345" s="7">
        <v>6236</v>
      </c>
      <c r="N345" s="7">
        <v>8742</v>
      </c>
    </row>
    <row r="346" spans="1:14">
      <c r="A346" s="6">
        <v>345</v>
      </c>
      <c r="B346" s="7" t="s">
        <v>828</v>
      </c>
      <c r="C346" s="7" t="s">
        <v>1005</v>
      </c>
      <c r="D346" s="7" t="s">
        <v>829</v>
      </c>
      <c r="E346" s="7" t="s">
        <v>1005</v>
      </c>
      <c r="F346" s="7">
        <v>0</v>
      </c>
      <c r="G346" s="7">
        <v>20604</v>
      </c>
      <c r="H346" s="7">
        <v>0</v>
      </c>
      <c r="I346" s="7">
        <v>0</v>
      </c>
      <c r="J346" s="7">
        <v>0</v>
      </c>
      <c r="K346" s="7">
        <v>93810</v>
      </c>
      <c r="L346" s="7">
        <v>75313</v>
      </c>
      <c r="M346" s="7">
        <v>17115</v>
      </c>
      <c r="N346" s="7">
        <v>41289</v>
      </c>
    </row>
    <row r="347" spans="1:14">
      <c r="A347" s="6">
        <v>346</v>
      </c>
      <c r="B347" s="7" t="s">
        <v>830</v>
      </c>
      <c r="C347" s="7" t="s">
        <v>1006</v>
      </c>
      <c r="D347" s="7" t="s">
        <v>831</v>
      </c>
      <c r="E347" s="7" t="s">
        <v>1007</v>
      </c>
      <c r="F347" s="7">
        <v>0</v>
      </c>
      <c r="G347" s="7">
        <v>497</v>
      </c>
      <c r="H347" s="7">
        <v>0</v>
      </c>
      <c r="I347" s="7">
        <v>0</v>
      </c>
      <c r="J347" s="7">
        <v>0</v>
      </c>
      <c r="K347" s="7">
        <v>73</v>
      </c>
      <c r="L347" s="7">
        <v>215</v>
      </c>
      <c r="M347" s="7">
        <v>4</v>
      </c>
      <c r="N347" s="7">
        <v>30</v>
      </c>
    </row>
    <row r="348" spans="1:14">
      <c r="A348" s="6">
        <v>347</v>
      </c>
      <c r="B348" s="7" t="s">
        <v>832</v>
      </c>
      <c r="C348" s="10" t="s">
        <v>1119</v>
      </c>
      <c r="D348" s="7" t="s">
        <v>833</v>
      </c>
      <c r="E348" s="7" t="s">
        <v>1009</v>
      </c>
      <c r="F348" s="7">
        <v>0</v>
      </c>
      <c r="G348" s="7">
        <v>43</v>
      </c>
      <c r="H348" s="7">
        <v>0</v>
      </c>
      <c r="I348" s="7">
        <v>0</v>
      </c>
      <c r="J348" s="7">
        <v>0</v>
      </c>
      <c r="K348" s="7">
        <v>1899</v>
      </c>
      <c r="L348" s="7">
        <v>11</v>
      </c>
      <c r="M348" s="7">
        <v>337</v>
      </c>
      <c r="N348" s="7">
        <v>1085</v>
      </c>
    </row>
    <row r="349" spans="1:14">
      <c r="A349" s="6">
        <v>348</v>
      </c>
      <c r="B349" s="7" t="s">
        <v>834</v>
      </c>
      <c r="C349" s="7" t="s">
        <v>1010</v>
      </c>
      <c r="D349" s="7" t="s">
        <v>835</v>
      </c>
      <c r="E349" s="7" t="s">
        <v>1010</v>
      </c>
      <c r="F349" s="7">
        <v>0</v>
      </c>
      <c r="G349" s="7">
        <v>42</v>
      </c>
      <c r="H349" s="7">
        <v>0</v>
      </c>
      <c r="I349" s="7">
        <v>0</v>
      </c>
      <c r="J349" s="7">
        <v>0</v>
      </c>
      <c r="K349" s="7">
        <v>84</v>
      </c>
      <c r="L349" s="7">
        <v>8</v>
      </c>
      <c r="M349" s="7">
        <v>9</v>
      </c>
      <c r="N349" s="7">
        <v>22</v>
      </c>
    </row>
    <row r="350" spans="1:14">
      <c r="A350" s="6">
        <v>349</v>
      </c>
      <c r="B350" s="7" t="s">
        <v>836</v>
      </c>
      <c r="C350" s="7" t="s">
        <v>1011</v>
      </c>
      <c r="D350" s="7" t="s">
        <v>837</v>
      </c>
      <c r="E350" s="7" t="s">
        <v>1012</v>
      </c>
      <c r="F350" s="7">
        <v>0</v>
      </c>
      <c r="G350" s="7">
        <v>129084</v>
      </c>
      <c r="H350" s="7">
        <v>0</v>
      </c>
      <c r="I350" s="7">
        <v>0</v>
      </c>
      <c r="J350" s="7">
        <v>0</v>
      </c>
      <c r="K350" s="7">
        <v>23515</v>
      </c>
      <c r="L350" s="7">
        <v>21430</v>
      </c>
      <c r="M350" s="7">
        <v>6835</v>
      </c>
      <c r="N350" s="7">
        <v>6231</v>
      </c>
    </row>
    <row r="351" spans="1:14">
      <c r="A351" s="6">
        <v>350</v>
      </c>
      <c r="B351" s="7" t="s">
        <v>1056</v>
      </c>
      <c r="C351" s="7" t="s">
        <v>1057</v>
      </c>
      <c r="D351" s="7" t="s">
        <v>1058</v>
      </c>
      <c r="E351" s="7" t="s">
        <v>1059</v>
      </c>
      <c r="F351" s="7">
        <v>0</v>
      </c>
      <c r="G351" s="7">
        <v>1060</v>
      </c>
      <c r="H351" s="7">
        <v>0</v>
      </c>
      <c r="I351" s="7">
        <v>0</v>
      </c>
      <c r="J351" s="7">
        <v>0</v>
      </c>
      <c r="K351" s="7">
        <v>2312</v>
      </c>
      <c r="L351" s="7">
        <v>1104</v>
      </c>
      <c r="M351" s="7">
        <v>1628</v>
      </c>
      <c r="N351" s="7">
        <v>157</v>
      </c>
    </row>
    <row r="352" spans="1:14">
      <c r="A352" s="6">
        <v>351</v>
      </c>
      <c r="B352" s="7" t="s">
        <v>838</v>
      </c>
      <c r="C352" s="7" t="s">
        <v>1013</v>
      </c>
      <c r="D352" s="7" t="s">
        <v>839</v>
      </c>
      <c r="E352" s="7" t="s">
        <v>1013</v>
      </c>
      <c r="F352" s="7">
        <v>0</v>
      </c>
      <c r="G352" s="7">
        <v>490</v>
      </c>
      <c r="H352" s="7">
        <v>0</v>
      </c>
      <c r="I352" s="7">
        <v>0</v>
      </c>
      <c r="J352" s="7">
        <v>0</v>
      </c>
      <c r="K352" s="7">
        <v>3066</v>
      </c>
      <c r="L352" s="7">
        <v>1504</v>
      </c>
      <c r="M352" s="7">
        <v>379</v>
      </c>
      <c r="N352" s="7">
        <v>1208</v>
      </c>
    </row>
    <row r="353" spans="1:14">
      <c r="A353" s="6">
        <v>352</v>
      </c>
      <c r="B353" s="7" t="s">
        <v>840</v>
      </c>
      <c r="C353" s="7" t="s">
        <v>1014</v>
      </c>
      <c r="D353" s="7" t="s">
        <v>841</v>
      </c>
      <c r="E353" s="7" t="s">
        <v>1015</v>
      </c>
      <c r="F353" s="7">
        <v>0</v>
      </c>
      <c r="G353" s="7">
        <v>265</v>
      </c>
      <c r="H353" s="7">
        <v>0</v>
      </c>
      <c r="I353" s="7">
        <v>0</v>
      </c>
      <c r="J353" s="7">
        <v>69</v>
      </c>
      <c r="K353" s="7">
        <v>132</v>
      </c>
      <c r="L353" s="7">
        <v>201</v>
      </c>
      <c r="M353" s="7">
        <v>39</v>
      </c>
      <c r="N353" s="7">
        <v>30</v>
      </c>
    </row>
    <row r="354" spans="1:14">
      <c r="A354" s="6">
        <v>353</v>
      </c>
      <c r="B354" s="7" t="s">
        <v>1016</v>
      </c>
      <c r="C354" s="7" t="s">
        <v>1017</v>
      </c>
      <c r="D354" s="7" t="s">
        <v>1018</v>
      </c>
      <c r="E354" s="7" t="s">
        <v>1017</v>
      </c>
      <c r="F354" s="7">
        <v>0</v>
      </c>
      <c r="G354" s="7">
        <v>219</v>
      </c>
      <c r="H354" s="7">
        <v>0</v>
      </c>
      <c r="I354" s="7">
        <v>0</v>
      </c>
      <c r="J354" s="7">
        <v>0</v>
      </c>
      <c r="K354" s="7">
        <v>212</v>
      </c>
      <c r="L354" s="7">
        <v>150</v>
      </c>
      <c r="M354" s="7">
        <v>61</v>
      </c>
      <c r="N354" s="7">
        <v>71</v>
      </c>
    </row>
    <row r="355" spans="1:14">
      <c r="A355" s="6">
        <v>354</v>
      </c>
      <c r="B355" s="7" t="s">
        <v>842</v>
      </c>
      <c r="C355" s="7" t="s">
        <v>843</v>
      </c>
      <c r="D355" s="7" t="s">
        <v>844</v>
      </c>
      <c r="E355" s="7" t="s">
        <v>843</v>
      </c>
      <c r="F355" s="7">
        <v>0</v>
      </c>
      <c r="G355" s="7">
        <v>6818</v>
      </c>
      <c r="H355" s="7">
        <v>0</v>
      </c>
      <c r="I355" s="7">
        <v>0</v>
      </c>
      <c r="J355" s="7">
        <v>132</v>
      </c>
      <c r="K355" s="7">
        <v>8896</v>
      </c>
      <c r="L355" s="7">
        <v>9643</v>
      </c>
      <c r="M355" s="7">
        <v>1727</v>
      </c>
      <c r="N355" s="7">
        <v>3289</v>
      </c>
    </row>
    <row r="356" spans="1:14">
      <c r="A356" s="6">
        <v>355</v>
      </c>
      <c r="B356" s="7" t="s">
        <v>845</v>
      </c>
      <c r="C356" s="7" t="s">
        <v>1019</v>
      </c>
      <c r="D356" s="7" t="s">
        <v>846</v>
      </c>
      <c r="E356" s="7" t="s">
        <v>1019</v>
      </c>
      <c r="F356" s="7">
        <v>0</v>
      </c>
      <c r="G356" s="7">
        <v>454</v>
      </c>
      <c r="H356" s="7">
        <v>0</v>
      </c>
      <c r="I356" s="7">
        <v>0</v>
      </c>
      <c r="J356" s="7">
        <v>454</v>
      </c>
      <c r="K356" s="7">
        <v>0</v>
      </c>
      <c r="L356" s="7">
        <v>127</v>
      </c>
      <c r="M356" s="7">
        <v>0</v>
      </c>
      <c r="N356" s="7">
        <v>0</v>
      </c>
    </row>
    <row r="357" spans="1:14">
      <c r="A357" s="6">
        <v>356</v>
      </c>
      <c r="B357" s="7" t="s">
        <v>847</v>
      </c>
      <c r="C357" s="11" t="s">
        <v>1120</v>
      </c>
      <c r="D357" s="7" t="s">
        <v>848</v>
      </c>
      <c r="E357" s="7" t="s">
        <v>1008</v>
      </c>
      <c r="F357" s="7">
        <v>0</v>
      </c>
      <c r="G357" s="7">
        <v>1696</v>
      </c>
      <c r="H357" s="7">
        <v>0</v>
      </c>
      <c r="I357" s="7">
        <v>0</v>
      </c>
      <c r="J357" s="7">
        <v>0</v>
      </c>
      <c r="K357" s="7">
        <v>7046</v>
      </c>
      <c r="L357" s="7">
        <v>179</v>
      </c>
      <c r="M357" s="7">
        <v>1423</v>
      </c>
      <c r="N357" s="7">
        <v>2520</v>
      </c>
    </row>
    <row r="358" spans="1:14">
      <c r="A358" s="6">
        <v>357</v>
      </c>
      <c r="B358" s="7" t="s">
        <v>849</v>
      </c>
      <c r="C358" s="7" t="s">
        <v>850</v>
      </c>
      <c r="D358" s="7" t="s">
        <v>851</v>
      </c>
      <c r="E358" s="7" t="s">
        <v>852</v>
      </c>
      <c r="F358" s="7">
        <v>0</v>
      </c>
      <c r="G358" s="7">
        <v>5526</v>
      </c>
      <c r="H358" s="7">
        <v>0</v>
      </c>
      <c r="I358" s="7">
        <v>0</v>
      </c>
      <c r="J358" s="7">
        <v>5526</v>
      </c>
      <c r="K358" s="7">
        <v>0</v>
      </c>
      <c r="L358" s="7">
        <v>770</v>
      </c>
      <c r="M358" s="7">
        <v>0</v>
      </c>
      <c r="N358" s="7">
        <v>0</v>
      </c>
    </row>
    <row r="359" spans="1:14">
      <c r="A359" s="6">
        <v>358</v>
      </c>
      <c r="B359" s="7" t="s">
        <v>853</v>
      </c>
      <c r="C359" s="7" t="s">
        <v>854</v>
      </c>
      <c r="D359" s="7" t="s">
        <v>855</v>
      </c>
      <c r="E359" s="7" t="s">
        <v>854</v>
      </c>
      <c r="F359" s="7">
        <v>0</v>
      </c>
      <c r="G359" s="7">
        <v>97</v>
      </c>
      <c r="H359" s="7">
        <v>0</v>
      </c>
      <c r="I359" s="7">
        <v>0</v>
      </c>
      <c r="J359" s="7">
        <v>0</v>
      </c>
      <c r="K359" s="7">
        <v>12</v>
      </c>
      <c r="L359" s="7">
        <v>9</v>
      </c>
      <c r="M359" s="7">
        <v>3</v>
      </c>
      <c r="N359" s="7">
        <v>2</v>
      </c>
    </row>
    <row r="360" spans="1:14">
      <c r="A360" s="6">
        <v>359</v>
      </c>
      <c r="B360" s="7" t="s">
        <v>936</v>
      </c>
      <c r="C360" s="7" t="s">
        <v>1020</v>
      </c>
      <c r="D360" s="7" t="s">
        <v>937</v>
      </c>
      <c r="E360" s="7" t="s">
        <v>1020</v>
      </c>
      <c r="F360" s="7">
        <v>0</v>
      </c>
      <c r="G360" s="7">
        <v>4002</v>
      </c>
      <c r="H360" s="7">
        <v>0</v>
      </c>
      <c r="I360" s="7">
        <v>0</v>
      </c>
      <c r="J360" s="7">
        <v>4002</v>
      </c>
      <c r="K360" s="7">
        <v>0</v>
      </c>
      <c r="L360" s="7">
        <v>55</v>
      </c>
      <c r="M360" s="7">
        <v>0</v>
      </c>
      <c r="N360" s="7">
        <v>0</v>
      </c>
    </row>
    <row r="361" spans="1:14">
      <c r="A361" s="6">
        <v>360</v>
      </c>
      <c r="B361" s="7" t="s">
        <v>856</v>
      </c>
      <c r="C361" s="7" t="s">
        <v>1021</v>
      </c>
      <c r="D361" s="7" t="s">
        <v>857</v>
      </c>
      <c r="E361" s="7" t="s">
        <v>858</v>
      </c>
      <c r="F361" s="7">
        <v>0</v>
      </c>
      <c r="G361" s="7">
        <v>212</v>
      </c>
      <c r="H361" s="7">
        <v>0</v>
      </c>
      <c r="I361" s="7">
        <v>0</v>
      </c>
      <c r="J361" s="7">
        <v>0</v>
      </c>
      <c r="K361" s="7">
        <v>872</v>
      </c>
      <c r="L361" s="7">
        <v>3655</v>
      </c>
      <c r="M361" s="7">
        <v>156</v>
      </c>
      <c r="N361" s="7">
        <v>366</v>
      </c>
    </row>
    <row r="362" spans="1:14">
      <c r="A362" s="6">
        <v>361</v>
      </c>
      <c r="B362" s="7" t="s">
        <v>859</v>
      </c>
      <c r="C362" s="10" t="s">
        <v>1121</v>
      </c>
      <c r="D362" s="7" t="s">
        <v>860</v>
      </c>
      <c r="E362" s="7" t="s">
        <v>1008</v>
      </c>
      <c r="F362" s="7">
        <v>0</v>
      </c>
      <c r="G362" s="7">
        <v>64972</v>
      </c>
      <c r="H362" s="7">
        <v>0</v>
      </c>
      <c r="I362" s="7">
        <v>0</v>
      </c>
      <c r="J362" s="7">
        <v>0</v>
      </c>
      <c r="K362" s="7">
        <v>33057</v>
      </c>
      <c r="L362" s="7">
        <v>31036</v>
      </c>
      <c r="M362" s="7">
        <v>4214</v>
      </c>
      <c r="N362" s="7">
        <v>9631</v>
      </c>
    </row>
    <row r="363" spans="1:14">
      <c r="A363" s="6">
        <v>362</v>
      </c>
      <c r="B363" s="7" t="s">
        <v>861</v>
      </c>
      <c r="C363" s="7" t="s">
        <v>862</v>
      </c>
      <c r="D363" s="7" t="s">
        <v>863</v>
      </c>
      <c r="E363" s="7" t="s">
        <v>862</v>
      </c>
      <c r="F363" s="7">
        <v>0</v>
      </c>
      <c r="G363" s="7">
        <v>924</v>
      </c>
      <c r="H363" s="7">
        <v>0</v>
      </c>
      <c r="I363" s="7">
        <v>0</v>
      </c>
      <c r="J363" s="7">
        <v>0</v>
      </c>
      <c r="K363" s="7">
        <v>693</v>
      </c>
      <c r="L363" s="7">
        <v>914</v>
      </c>
      <c r="M363" s="7">
        <v>183</v>
      </c>
      <c r="N363" s="7">
        <v>236</v>
      </c>
    </row>
    <row r="364" spans="1:14">
      <c r="A364" s="6">
        <v>363</v>
      </c>
      <c r="B364" s="7" t="s">
        <v>864</v>
      </c>
      <c r="C364" s="7" t="s">
        <v>865</v>
      </c>
      <c r="D364" s="7" t="s">
        <v>866</v>
      </c>
      <c r="E364" s="7" t="s">
        <v>867</v>
      </c>
      <c r="F364" s="7">
        <v>0</v>
      </c>
      <c r="G364" s="7">
        <v>831</v>
      </c>
      <c r="H364" s="7">
        <v>0</v>
      </c>
      <c r="I364" s="7">
        <v>0</v>
      </c>
      <c r="J364" s="7">
        <v>0</v>
      </c>
      <c r="K364" s="7">
        <v>1762</v>
      </c>
      <c r="L364" s="7">
        <v>1266</v>
      </c>
      <c r="M364" s="7">
        <v>609</v>
      </c>
      <c r="N364" s="7">
        <v>556</v>
      </c>
    </row>
    <row r="365" spans="1:14">
      <c r="A365" s="6">
        <v>364</v>
      </c>
      <c r="B365" s="7" t="s">
        <v>868</v>
      </c>
      <c r="C365" s="7" t="s">
        <v>1022</v>
      </c>
      <c r="D365" s="7" t="s">
        <v>869</v>
      </c>
      <c r="E365" s="7" t="s">
        <v>870</v>
      </c>
      <c r="F365" s="7">
        <v>0</v>
      </c>
      <c r="G365" s="7">
        <v>597</v>
      </c>
      <c r="H365" s="7">
        <v>0</v>
      </c>
      <c r="I365" s="7">
        <v>0</v>
      </c>
      <c r="J365" s="7">
        <v>597</v>
      </c>
      <c r="K365" s="7">
        <v>0</v>
      </c>
      <c r="L365" s="7">
        <v>237</v>
      </c>
      <c r="M365" s="7">
        <v>0</v>
      </c>
      <c r="N365" s="7">
        <v>0</v>
      </c>
    </row>
    <row r="366" spans="1:14">
      <c r="A366" s="6">
        <v>365</v>
      </c>
      <c r="B366" s="7" t="s">
        <v>868</v>
      </c>
      <c r="C366" s="7" t="s">
        <v>1022</v>
      </c>
      <c r="D366" s="7" t="s">
        <v>871</v>
      </c>
      <c r="E366" s="7" t="s">
        <v>872</v>
      </c>
      <c r="F366" s="7">
        <v>0</v>
      </c>
      <c r="G366" s="7">
        <v>5156</v>
      </c>
      <c r="H366" s="7">
        <v>0</v>
      </c>
      <c r="I366" s="7">
        <v>0</v>
      </c>
      <c r="J366" s="7">
        <v>5156</v>
      </c>
      <c r="K366" s="7">
        <v>0</v>
      </c>
      <c r="L366" s="7">
        <v>7806</v>
      </c>
      <c r="M366" s="7">
        <v>0</v>
      </c>
      <c r="N366" s="7">
        <v>0</v>
      </c>
    </row>
    <row r="367" spans="1:14">
      <c r="A367" s="6">
        <v>366</v>
      </c>
      <c r="B367" s="7" t="s">
        <v>868</v>
      </c>
      <c r="C367" s="7" t="s">
        <v>1022</v>
      </c>
      <c r="D367" s="7" t="s">
        <v>873</v>
      </c>
      <c r="E367" s="7" t="s">
        <v>874</v>
      </c>
      <c r="F367" s="7">
        <v>0</v>
      </c>
      <c r="G367" s="7">
        <v>305</v>
      </c>
      <c r="H367" s="7">
        <v>0</v>
      </c>
      <c r="I367" s="7">
        <v>0</v>
      </c>
      <c r="J367" s="7">
        <v>305</v>
      </c>
      <c r="K367" s="7">
        <v>0</v>
      </c>
      <c r="L367" s="7">
        <v>8</v>
      </c>
      <c r="M367" s="7">
        <v>0</v>
      </c>
      <c r="N367" s="7">
        <v>0</v>
      </c>
    </row>
    <row r="368" spans="1:14">
      <c r="A368" s="6">
        <v>367</v>
      </c>
      <c r="B368" s="7" t="s">
        <v>868</v>
      </c>
      <c r="C368" s="7" t="s">
        <v>1022</v>
      </c>
      <c r="D368" s="7" t="s">
        <v>875</v>
      </c>
      <c r="E368" s="7" t="s">
        <v>876</v>
      </c>
      <c r="F368" s="7">
        <v>0</v>
      </c>
      <c r="G368" s="7">
        <v>1</v>
      </c>
      <c r="H368" s="7">
        <v>0</v>
      </c>
      <c r="I368" s="7">
        <v>0</v>
      </c>
      <c r="J368" s="7">
        <v>1</v>
      </c>
      <c r="K368" s="7">
        <v>0</v>
      </c>
      <c r="L368" s="7">
        <v>7</v>
      </c>
      <c r="M368" s="7">
        <v>0</v>
      </c>
      <c r="N368" s="7">
        <v>0</v>
      </c>
    </row>
    <row r="369" spans="1:14">
      <c r="A369" s="6">
        <v>368</v>
      </c>
      <c r="B369" s="7" t="s">
        <v>868</v>
      </c>
      <c r="C369" s="7" t="s">
        <v>1022</v>
      </c>
      <c r="D369" s="7" t="s">
        <v>877</v>
      </c>
      <c r="E369" s="7" t="s">
        <v>1023</v>
      </c>
      <c r="F369" s="7">
        <v>0</v>
      </c>
      <c r="G369" s="7">
        <v>1168</v>
      </c>
      <c r="H369" s="7">
        <v>0</v>
      </c>
      <c r="I369" s="7">
        <v>0</v>
      </c>
      <c r="J369" s="7">
        <v>1168</v>
      </c>
      <c r="K369" s="7">
        <v>0</v>
      </c>
      <c r="L369" s="7">
        <v>327</v>
      </c>
      <c r="M369" s="7">
        <v>0</v>
      </c>
      <c r="N369" s="7">
        <v>0</v>
      </c>
    </row>
    <row r="370" spans="1:14">
      <c r="A370" s="6">
        <v>369</v>
      </c>
      <c r="B370" s="7" t="s">
        <v>868</v>
      </c>
      <c r="C370" s="7" t="s">
        <v>1022</v>
      </c>
      <c r="D370" s="7" t="s">
        <v>938</v>
      </c>
      <c r="E370" s="7" t="s">
        <v>1024</v>
      </c>
      <c r="F370" s="7">
        <v>0</v>
      </c>
      <c r="G370" s="7">
        <v>7</v>
      </c>
      <c r="H370" s="7">
        <v>0</v>
      </c>
      <c r="I370" s="7">
        <v>0</v>
      </c>
      <c r="J370" s="7">
        <v>7</v>
      </c>
      <c r="K370" s="7">
        <v>0</v>
      </c>
      <c r="L370" s="7">
        <v>0</v>
      </c>
      <c r="M370" s="7">
        <v>0</v>
      </c>
      <c r="N370" s="7">
        <v>0</v>
      </c>
    </row>
    <row r="371" spans="1:14">
      <c r="A371" s="6">
        <v>370</v>
      </c>
      <c r="B371" s="7" t="s">
        <v>868</v>
      </c>
      <c r="C371" s="7" t="s">
        <v>1022</v>
      </c>
      <c r="D371" s="7" t="s">
        <v>939</v>
      </c>
      <c r="E371" s="7" t="s">
        <v>940</v>
      </c>
      <c r="F371" s="7">
        <v>0</v>
      </c>
      <c r="G371" s="7">
        <v>1</v>
      </c>
      <c r="H371" s="7">
        <v>0</v>
      </c>
      <c r="I371" s="7">
        <v>0</v>
      </c>
      <c r="J371" s="7">
        <v>1</v>
      </c>
      <c r="K371" s="7">
        <v>0</v>
      </c>
      <c r="L371" s="7">
        <v>3</v>
      </c>
      <c r="M371" s="7">
        <v>0</v>
      </c>
      <c r="N371" s="7">
        <v>0</v>
      </c>
    </row>
    <row r="372" spans="1:14">
      <c r="A372" s="6">
        <v>371</v>
      </c>
      <c r="B372" s="7" t="s">
        <v>868</v>
      </c>
      <c r="C372" s="7" t="s">
        <v>1022</v>
      </c>
      <c r="D372" s="7" t="s">
        <v>878</v>
      </c>
      <c r="E372" s="7" t="s">
        <v>1025</v>
      </c>
      <c r="F372" s="7">
        <v>0</v>
      </c>
      <c r="G372" s="7">
        <v>544</v>
      </c>
      <c r="H372" s="7">
        <v>0</v>
      </c>
      <c r="I372" s="7">
        <v>0</v>
      </c>
      <c r="J372" s="7">
        <v>544</v>
      </c>
      <c r="K372" s="7">
        <v>0</v>
      </c>
      <c r="L372" s="7">
        <v>207</v>
      </c>
      <c r="M372" s="7">
        <v>0</v>
      </c>
      <c r="N372" s="7">
        <v>0</v>
      </c>
    </row>
    <row r="373" spans="1:14">
      <c r="A373" s="6">
        <v>372</v>
      </c>
      <c r="B373" s="7" t="s">
        <v>868</v>
      </c>
      <c r="C373" s="7" t="s">
        <v>1022</v>
      </c>
      <c r="D373" s="7" t="s">
        <v>879</v>
      </c>
      <c r="E373" s="7" t="s">
        <v>1025</v>
      </c>
      <c r="F373" s="7">
        <v>0</v>
      </c>
      <c r="G373" s="7">
        <v>70</v>
      </c>
      <c r="H373" s="7">
        <v>0</v>
      </c>
      <c r="I373" s="7">
        <v>0</v>
      </c>
      <c r="J373" s="7">
        <v>70</v>
      </c>
      <c r="K373" s="7">
        <v>0</v>
      </c>
      <c r="L373" s="7">
        <v>39</v>
      </c>
      <c r="M373" s="7">
        <v>0</v>
      </c>
      <c r="N373" s="7">
        <v>0</v>
      </c>
    </row>
    <row r="374" spans="1:14">
      <c r="A374" s="6">
        <v>373</v>
      </c>
      <c r="B374" s="7" t="s">
        <v>868</v>
      </c>
      <c r="C374" s="7" t="s">
        <v>1022</v>
      </c>
      <c r="D374" s="7" t="s">
        <v>941</v>
      </c>
      <c r="E374" s="7" t="s">
        <v>942</v>
      </c>
      <c r="F374" s="7">
        <v>0</v>
      </c>
      <c r="G374" s="7">
        <v>13</v>
      </c>
      <c r="H374" s="7">
        <v>0</v>
      </c>
      <c r="I374" s="7">
        <v>0</v>
      </c>
      <c r="J374" s="7">
        <v>13</v>
      </c>
      <c r="K374" s="7">
        <v>0</v>
      </c>
      <c r="L374" s="7">
        <v>0</v>
      </c>
      <c r="M374" s="7">
        <v>0</v>
      </c>
      <c r="N374" s="7">
        <v>0</v>
      </c>
    </row>
    <row r="375" spans="1:14">
      <c r="A375" s="6">
        <v>374</v>
      </c>
      <c r="B375" s="7" t="s">
        <v>868</v>
      </c>
      <c r="C375" s="7" t="s">
        <v>1022</v>
      </c>
      <c r="D375" s="7" t="s">
        <v>880</v>
      </c>
      <c r="E375" s="7" t="s">
        <v>881</v>
      </c>
      <c r="F375" s="7">
        <v>0</v>
      </c>
      <c r="G375" s="7">
        <v>1465</v>
      </c>
      <c r="H375" s="7">
        <v>0</v>
      </c>
      <c r="I375" s="7">
        <v>0</v>
      </c>
      <c r="J375" s="7">
        <v>1465</v>
      </c>
      <c r="K375" s="7">
        <v>0</v>
      </c>
      <c r="L375" s="7">
        <v>1044</v>
      </c>
      <c r="M375" s="7">
        <v>0</v>
      </c>
      <c r="N375" s="7">
        <v>0</v>
      </c>
    </row>
    <row r="376" spans="1:14">
      <c r="A376" s="6">
        <v>375</v>
      </c>
      <c r="B376" s="7" t="s">
        <v>868</v>
      </c>
      <c r="C376" s="7" t="s">
        <v>1022</v>
      </c>
      <c r="D376" s="7" t="s">
        <v>882</v>
      </c>
      <c r="E376" s="7" t="s">
        <v>883</v>
      </c>
      <c r="F376" s="7">
        <v>0</v>
      </c>
      <c r="G376" s="7">
        <v>3932</v>
      </c>
      <c r="H376" s="7">
        <v>0</v>
      </c>
      <c r="I376" s="7">
        <v>0</v>
      </c>
      <c r="J376" s="7">
        <v>3932</v>
      </c>
      <c r="K376" s="7">
        <v>0</v>
      </c>
      <c r="L376" s="7">
        <v>3670</v>
      </c>
      <c r="M376" s="7">
        <v>0</v>
      </c>
      <c r="N376" s="7">
        <v>0</v>
      </c>
    </row>
    <row r="377" spans="1:14">
      <c r="A377" s="6">
        <v>376</v>
      </c>
      <c r="B377" s="7" t="s">
        <v>868</v>
      </c>
      <c r="C377" s="7" t="s">
        <v>1022</v>
      </c>
      <c r="D377" s="7" t="s">
        <v>884</v>
      </c>
      <c r="E377" s="7" t="s">
        <v>885</v>
      </c>
      <c r="F377" s="7">
        <v>0</v>
      </c>
      <c r="G377" s="7">
        <v>658</v>
      </c>
      <c r="H377" s="7">
        <v>0</v>
      </c>
      <c r="I377" s="7">
        <v>0</v>
      </c>
      <c r="J377" s="7">
        <v>658</v>
      </c>
      <c r="K377" s="7">
        <v>0</v>
      </c>
      <c r="L377" s="7">
        <v>329</v>
      </c>
      <c r="M377" s="7">
        <v>0</v>
      </c>
      <c r="N377" s="7">
        <v>0</v>
      </c>
    </row>
    <row r="378" spans="1:14">
      <c r="A378" s="6">
        <v>377</v>
      </c>
      <c r="B378" s="7" t="s">
        <v>868</v>
      </c>
      <c r="C378" s="7" t="s">
        <v>1022</v>
      </c>
      <c r="D378" s="7" t="s">
        <v>886</v>
      </c>
      <c r="E378" s="7" t="s">
        <v>887</v>
      </c>
      <c r="F378" s="7">
        <v>0</v>
      </c>
      <c r="G378" s="7">
        <v>631</v>
      </c>
      <c r="H378" s="7">
        <v>0</v>
      </c>
      <c r="I378" s="7">
        <v>0</v>
      </c>
      <c r="J378" s="7">
        <v>631</v>
      </c>
      <c r="K378" s="7">
        <v>0</v>
      </c>
      <c r="L378" s="7">
        <v>152</v>
      </c>
      <c r="M378" s="7">
        <v>0</v>
      </c>
      <c r="N378" s="7">
        <v>0</v>
      </c>
    </row>
    <row r="379" spans="1:14">
      <c r="A379" s="6">
        <v>378</v>
      </c>
      <c r="B379" s="7" t="s">
        <v>868</v>
      </c>
      <c r="C379" s="7" t="s">
        <v>1022</v>
      </c>
      <c r="D379" s="7" t="s">
        <v>888</v>
      </c>
      <c r="E379" s="7" t="s">
        <v>889</v>
      </c>
      <c r="F379" s="7">
        <v>0</v>
      </c>
      <c r="G379" s="7">
        <v>715</v>
      </c>
      <c r="H379" s="7">
        <v>0</v>
      </c>
      <c r="I379" s="7">
        <v>0</v>
      </c>
      <c r="J379" s="7">
        <v>715</v>
      </c>
      <c r="K379" s="7">
        <v>0</v>
      </c>
      <c r="L379" s="7">
        <v>585</v>
      </c>
      <c r="M379" s="7">
        <v>0</v>
      </c>
      <c r="N379" s="7">
        <v>0</v>
      </c>
    </row>
    <row r="380" spans="1:14">
      <c r="A380" s="6">
        <v>379</v>
      </c>
      <c r="B380" s="7" t="s">
        <v>868</v>
      </c>
      <c r="C380" s="7" t="s">
        <v>1022</v>
      </c>
      <c r="D380" s="7" t="s">
        <v>890</v>
      </c>
      <c r="E380" s="7" t="s">
        <v>891</v>
      </c>
      <c r="F380" s="7">
        <v>0</v>
      </c>
      <c r="G380" s="7">
        <v>479</v>
      </c>
      <c r="H380" s="7">
        <v>0</v>
      </c>
      <c r="I380" s="7">
        <v>0</v>
      </c>
      <c r="J380" s="7">
        <v>479</v>
      </c>
      <c r="K380" s="7">
        <v>0</v>
      </c>
      <c r="L380" s="7">
        <v>66</v>
      </c>
      <c r="M380" s="7">
        <v>0</v>
      </c>
      <c r="N380" s="7">
        <v>0</v>
      </c>
    </row>
    <row r="381" spans="1:14">
      <c r="A381" s="6">
        <v>380</v>
      </c>
      <c r="B381" s="7" t="s">
        <v>868</v>
      </c>
      <c r="C381" s="7" t="s">
        <v>1022</v>
      </c>
      <c r="D381" s="7" t="s">
        <v>892</v>
      </c>
      <c r="E381" s="7" t="s">
        <v>893</v>
      </c>
      <c r="F381" s="7">
        <v>0</v>
      </c>
      <c r="G381" s="7">
        <v>213</v>
      </c>
      <c r="H381" s="7">
        <v>0</v>
      </c>
      <c r="I381" s="7">
        <v>0</v>
      </c>
      <c r="J381" s="7">
        <v>213</v>
      </c>
      <c r="K381" s="7">
        <v>0</v>
      </c>
      <c r="L381" s="7">
        <v>258</v>
      </c>
      <c r="M381" s="7">
        <v>0</v>
      </c>
      <c r="N381" s="7">
        <v>0</v>
      </c>
    </row>
    <row r="382" spans="1:14">
      <c r="A382" s="6">
        <v>381</v>
      </c>
      <c r="B382" s="7" t="s">
        <v>868</v>
      </c>
      <c r="C382" s="7" t="s">
        <v>1022</v>
      </c>
      <c r="D382" s="7" t="s">
        <v>894</v>
      </c>
      <c r="E382" s="7" t="s">
        <v>1023</v>
      </c>
      <c r="F382" s="7">
        <v>0</v>
      </c>
      <c r="G382" s="7">
        <v>664</v>
      </c>
      <c r="H382" s="7">
        <v>0</v>
      </c>
      <c r="I382" s="7">
        <v>0</v>
      </c>
      <c r="J382" s="7">
        <v>664</v>
      </c>
      <c r="K382" s="7">
        <v>0</v>
      </c>
      <c r="L382" s="7">
        <v>1276</v>
      </c>
      <c r="M382" s="7">
        <v>0</v>
      </c>
      <c r="N382" s="7">
        <v>0</v>
      </c>
    </row>
    <row r="383" spans="1:14">
      <c r="A383" s="6">
        <v>382</v>
      </c>
      <c r="B383" s="7" t="s">
        <v>868</v>
      </c>
      <c r="C383" s="7" t="s">
        <v>1022</v>
      </c>
      <c r="D383" s="7" t="s">
        <v>895</v>
      </c>
      <c r="E383" s="7" t="s">
        <v>896</v>
      </c>
      <c r="F383" s="7">
        <v>0</v>
      </c>
      <c r="G383" s="7">
        <v>108</v>
      </c>
      <c r="H383" s="7">
        <v>0</v>
      </c>
      <c r="I383" s="7">
        <v>0</v>
      </c>
      <c r="J383" s="7">
        <v>108</v>
      </c>
      <c r="K383" s="7">
        <v>0</v>
      </c>
      <c r="L383" s="7">
        <v>37</v>
      </c>
      <c r="M383" s="7">
        <v>0</v>
      </c>
      <c r="N383" s="7">
        <v>0</v>
      </c>
    </row>
    <row r="384" spans="1:14">
      <c r="A384" s="6">
        <v>383</v>
      </c>
      <c r="B384" s="7" t="s">
        <v>897</v>
      </c>
      <c r="C384" s="7" t="s">
        <v>1026</v>
      </c>
      <c r="D384" s="7" t="s">
        <v>898</v>
      </c>
      <c r="E384" s="7" t="s">
        <v>899</v>
      </c>
      <c r="F384" s="7">
        <v>0</v>
      </c>
      <c r="G384" s="7">
        <v>79</v>
      </c>
      <c r="H384" s="7">
        <v>0</v>
      </c>
      <c r="I384" s="7">
        <v>0</v>
      </c>
      <c r="J384" s="7">
        <v>79</v>
      </c>
      <c r="K384" s="7">
        <v>11</v>
      </c>
      <c r="L384" s="7">
        <v>10</v>
      </c>
      <c r="M384" s="7">
        <v>2</v>
      </c>
      <c r="N384" s="7">
        <v>4</v>
      </c>
    </row>
    <row r="385" spans="1:14">
      <c r="A385" s="6">
        <v>384</v>
      </c>
      <c r="B385" s="7" t="s">
        <v>900</v>
      </c>
      <c r="C385" s="7" t="s">
        <v>1027</v>
      </c>
      <c r="D385" s="7" t="s">
        <v>901</v>
      </c>
      <c r="E385" s="7" t="s">
        <v>1027</v>
      </c>
      <c r="F385" s="7">
        <v>0</v>
      </c>
      <c r="G385" s="7">
        <v>12982</v>
      </c>
      <c r="H385" s="7">
        <v>0</v>
      </c>
      <c r="I385" s="7">
        <v>0</v>
      </c>
      <c r="J385" s="7">
        <v>12982</v>
      </c>
      <c r="K385" s="7">
        <v>0</v>
      </c>
      <c r="L385" s="7">
        <v>39157</v>
      </c>
      <c r="M385" s="7">
        <v>0</v>
      </c>
      <c r="N385" s="7">
        <v>0</v>
      </c>
    </row>
    <row r="386" spans="1:14">
      <c r="A386" s="6">
        <v>385</v>
      </c>
      <c r="B386" s="7" t="s">
        <v>902</v>
      </c>
      <c r="C386" s="7" t="s">
        <v>903</v>
      </c>
      <c r="D386" s="7" t="s">
        <v>904</v>
      </c>
      <c r="E386" s="7" t="s">
        <v>905</v>
      </c>
      <c r="F386" s="7">
        <v>0</v>
      </c>
      <c r="G386" s="7">
        <v>75</v>
      </c>
      <c r="H386" s="7">
        <v>0</v>
      </c>
      <c r="I386" s="7">
        <v>0</v>
      </c>
      <c r="J386" s="7">
        <v>75</v>
      </c>
      <c r="K386" s="7">
        <v>0</v>
      </c>
      <c r="L386" s="7">
        <v>6</v>
      </c>
      <c r="M386" s="7">
        <v>0</v>
      </c>
      <c r="N386" s="7">
        <v>0</v>
      </c>
    </row>
    <row r="387" spans="1:14">
      <c r="A387" s="6">
        <v>386</v>
      </c>
      <c r="B387" s="7" t="s">
        <v>902</v>
      </c>
      <c r="C387" s="7" t="s">
        <v>903</v>
      </c>
      <c r="D387" s="7" t="s">
        <v>906</v>
      </c>
      <c r="E387" s="7" t="s">
        <v>907</v>
      </c>
      <c r="F387" s="7">
        <v>0</v>
      </c>
      <c r="G387" s="7">
        <v>82</v>
      </c>
      <c r="H387" s="7">
        <v>0</v>
      </c>
      <c r="I387" s="7">
        <v>0</v>
      </c>
      <c r="J387" s="7">
        <v>82</v>
      </c>
      <c r="K387" s="7">
        <v>0</v>
      </c>
      <c r="L387" s="7">
        <v>20</v>
      </c>
      <c r="M387" s="7">
        <v>0</v>
      </c>
      <c r="N387" s="7">
        <v>0</v>
      </c>
    </row>
    <row r="388" spans="1:14">
      <c r="A388" s="6">
        <v>387</v>
      </c>
      <c r="B388" s="7" t="s">
        <v>902</v>
      </c>
      <c r="C388" s="7" t="s">
        <v>903</v>
      </c>
      <c r="D388" s="7" t="s">
        <v>908</v>
      </c>
      <c r="E388" s="7" t="s">
        <v>909</v>
      </c>
      <c r="F388" s="7">
        <v>0</v>
      </c>
      <c r="G388" s="7">
        <v>18</v>
      </c>
      <c r="H388" s="7">
        <v>0</v>
      </c>
      <c r="I388" s="7">
        <v>0</v>
      </c>
      <c r="J388" s="7">
        <v>18</v>
      </c>
      <c r="K388" s="7">
        <v>0</v>
      </c>
      <c r="L388" s="7">
        <v>5</v>
      </c>
      <c r="M388" s="7">
        <v>0</v>
      </c>
      <c r="N388" s="7">
        <v>0</v>
      </c>
    </row>
    <row r="389" spans="1:14">
      <c r="A389" s="6">
        <v>388</v>
      </c>
      <c r="B389" s="7" t="s">
        <v>902</v>
      </c>
      <c r="C389" s="7" t="s">
        <v>903</v>
      </c>
      <c r="D389" s="7" t="s">
        <v>910</v>
      </c>
      <c r="E389" s="7" t="s">
        <v>911</v>
      </c>
      <c r="F389" s="7">
        <v>0</v>
      </c>
      <c r="G389" s="7">
        <v>480</v>
      </c>
      <c r="H389" s="7">
        <v>0</v>
      </c>
      <c r="I389" s="7">
        <v>0</v>
      </c>
      <c r="J389" s="7">
        <v>480</v>
      </c>
      <c r="K389" s="7">
        <v>0</v>
      </c>
      <c r="L389" s="7">
        <v>216</v>
      </c>
      <c r="M389" s="7">
        <v>0</v>
      </c>
      <c r="N389" s="7">
        <v>0</v>
      </c>
    </row>
    <row r="390" spans="1:14">
      <c r="A390" s="6">
        <v>389</v>
      </c>
      <c r="B390" s="7" t="s">
        <v>902</v>
      </c>
      <c r="C390" s="7" t="s">
        <v>903</v>
      </c>
      <c r="D390" s="7" t="s">
        <v>912</v>
      </c>
      <c r="E390" s="7" t="s">
        <v>913</v>
      </c>
      <c r="F390" s="7">
        <v>0</v>
      </c>
      <c r="G390" s="7">
        <v>2</v>
      </c>
      <c r="H390" s="7">
        <v>0</v>
      </c>
      <c r="I390" s="7">
        <v>0</v>
      </c>
      <c r="J390" s="7">
        <v>2</v>
      </c>
      <c r="K390" s="7">
        <v>0</v>
      </c>
      <c r="L390" s="7">
        <v>5</v>
      </c>
      <c r="M390" s="7">
        <v>0</v>
      </c>
      <c r="N390" s="7">
        <v>0</v>
      </c>
    </row>
    <row r="391" spans="1:14">
      <c r="A391" s="6">
        <v>390</v>
      </c>
      <c r="B391" s="7" t="s">
        <v>902</v>
      </c>
      <c r="C391" s="7" t="s">
        <v>903</v>
      </c>
      <c r="D391" s="7" t="s">
        <v>914</v>
      </c>
      <c r="E391" s="7" t="s">
        <v>915</v>
      </c>
      <c r="F391" s="7">
        <v>0</v>
      </c>
      <c r="G391" s="7">
        <v>219</v>
      </c>
      <c r="H391" s="7">
        <v>0</v>
      </c>
      <c r="I391" s="7">
        <v>0</v>
      </c>
      <c r="J391" s="7">
        <v>219</v>
      </c>
      <c r="K391" s="7">
        <v>0</v>
      </c>
      <c r="L391" s="7">
        <v>79</v>
      </c>
      <c r="M391" s="7">
        <v>0</v>
      </c>
      <c r="N391" s="7">
        <v>0</v>
      </c>
    </row>
    <row r="392" spans="1:14">
      <c r="A392" s="6">
        <v>391</v>
      </c>
      <c r="B392" s="7" t="s">
        <v>902</v>
      </c>
      <c r="C392" s="7" t="s">
        <v>903</v>
      </c>
      <c r="D392" s="7" t="s">
        <v>1028</v>
      </c>
      <c r="E392" s="7" t="s">
        <v>1029</v>
      </c>
      <c r="F392" s="7">
        <v>0</v>
      </c>
      <c r="G392" s="7">
        <v>2</v>
      </c>
      <c r="H392" s="7">
        <v>0</v>
      </c>
      <c r="I392" s="7">
        <v>0</v>
      </c>
      <c r="J392" s="7">
        <v>2</v>
      </c>
      <c r="K392" s="7">
        <v>0</v>
      </c>
      <c r="L392" s="7">
        <v>0</v>
      </c>
      <c r="M392" s="7">
        <v>0</v>
      </c>
      <c r="N392" s="7">
        <v>0</v>
      </c>
    </row>
    <row r="393" spans="1:14">
      <c r="A393" s="6">
        <v>392</v>
      </c>
      <c r="B393" s="7" t="s">
        <v>902</v>
      </c>
      <c r="C393" s="7" t="s">
        <v>903</v>
      </c>
      <c r="D393" s="7" t="s">
        <v>916</v>
      </c>
      <c r="E393" s="7" t="s">
        <v>1030</v>
      </c>
      <c r="F393" s="7">
        <v>0</v>
      </c>
      <c r="G393" s="7">
        <v>94</v>
      </c>
      <c r="H393" s="7">
        <v>0</v>
      </c>
      <c r="I393" s="7">
        <v>0</v>
      </c>
      <c r="J393" s="7">
        <v>94</v>
      </c>
      <c r="K393" s="7">
        <v>0</v>
      </c>
      <c r="L393" s="7">
        <v>7</v>
      </c>
      <c r="M393" s="7">
        <v>0</v>
      </c>
      <c r="N393" s="7">
        <v>0</v>
      </c>
    </row>
    <row r="394" spans="1:14">
      <c r="A394" s="6">
        <v>393</v>
      </c>
      <c r="B394" s="7" t="s">
        <v>902</v>
      </c>
      <c r="C394" s="7" t="s">
        <v>903</v>
      </c>
      <c r="D394" s="7" t="s">
        <v>917</v>
      </c>
      <c r="E394" s="7" t="s">
        <v>1030</v>
      </c>
      <c r="F394" s="7">
        <v>0</v>
      </c>
      <c r="G394" s="7">
        <v>217</v>
      </c>
      <c r="H394" s="7">
        <v>0</v>
      </c>
      <c r="I394" s="7">
        <v>0</v>
      </c>
      <c r="J394" s="7">
        <v>217</v>
      </c>
      <c r="K394" s="7">
        <v>0</v>
      </c>
      <c r="L394" s="7">
        <v>27</v>
      </c>
      <c r="M394" s="7">
        <v>0</v>
      </c>
      <c r="N394" s="7">
        <v>0</v>
      </c>
    </row>
    <row r="395" spans="1:14">
      <c r="A395" s="6">
        <v>394</v>
      </c>
      <c r="B395" s="7" t="s">
        <v>902</v>
      </c>
      <c r="C395" s="7" t="s">
        <v>903</v>
      </c>
      <c r="D395" s="7" t="s">
        <v>918</v>
      </c>
      <c r="E395" s="7" t="s">
        <v>1030</v>
      </c>
      <c r="F395" s="7">
        <v>0</v>
      </c>
      <c r="G395" s="7">
        <v>119</v>
      </c>
      <c r="H395" s="7">
        <v>0</v>
      </c>
      <c r="I395" s="7">
        <v>0</v>
      </c>
      <c r="J395" s="7">
        <v>119</v>
      </c>
      <c r="K395" s="7">
        <v>0</v>
      </c>
      <c r="L395" s="7">
        <v>20</v>
      </c>
      <c r="M395" s="7">
        <v>0</v>
      </c>
      <c r="N395" s="7">
        <v>0</v>
      </c>
    </row>
    <row r="396" spans="1:14">
      <c r="A396" s="6">
        <v>395</v>
      </c>
      <c r="B396" s="7" t="s">
        <v>902</v>
      </c>
      <c r="C396" s="7" t="s">
        <v>903</v>
      </c>
      <c r="D396" s="7" t="s">
        <v>919</v>
      </c>
      <c r="E396" s="7" t="s">
        <v>1030</v>
      </c>
      <c r="F396" s="7">
        <v>0</v>
      </c>
      <c r="G396" s="7">
        <v>288</v>
      </c>
      <c r="H396" s="7">
        <v>0</v>
      </c>
      <c r="I396" s="7">
        <v>0</v>
      </c>
      <c r="J396" s="7">
        <v>288</v>
      </c>
      <c r="K396" s="7">
        <v>0</v>
      </c>
      <c r="L396" s="7">
        <v>105</v>
      </c>
      <c r="M396" s="7">
        <v>0</v>
      </c>
      <c r="N396" s="7">
        <v>0</v>
      </c>
    </row>
    <row r="397" spans="1:14">
      <c r="A397" s="6">
        <v>396</v>
      </c>
      <c r="B397" s="7" t="s">
        <v>902</v>
      </c>
      <c r="C397" s="7" t="s">
        <v>903</v>
      </c>
      <c r="D397" s="7" t="s">
        <v>920</v>
      </c>
      <c r="E397" s="7" t="s">
        <v>1030</v>
      </c>
      <c r="F397" s="7">
        <v>0</v>
      </c>
      <c r="G397" s="7">
        <v>194</v>
      </c>
      <c r="H397" s="7">
        <v>0</v>
      </c>
      <c r="I397" s="7">
        <v>0</v>
      </c>
      <c r="J397" s="7">
        <v>194</v>
      </c>
      <c r="K397" s="7">
        <v>0</v>
      </c>
      <c r="L397" s="7">
        <v>10</v>
      </c>
      <c r="M397" s="7">
        <v>0</v>
      </c>
      <c r="N397" s="7">
        <v>0</v>
      </c>
    </row>
    <row r="398" spans="1:14">
      <c r="A398" s="6">
        <v>397</v>
      </c>
      <c r="B398" s="7" t="s">
        <v>1031</v>
      </c>
      <c r="C398" s="7" t="s">
        <v>1032</v>
      </c>
      <c r="D398" s="7" t="s">
        <v>1033</v>
      </c>
      <c r="E398" s="7" t="s">
        <v>1034</v>
      </c>
      <c r="F398" s="7">
        <v>0</v>
      </c>
      <c r="G398" s="7">
        <v>20</v>
      </c>
      <c r="H398" s="7">
        <v>0</v>
      </c>
      <c r="I398" s="7">
        <v>0</v>
      </c>
      <c r="J398" s="7">
        <v>20</v>
      </c>
      <c r="K398" s="7">
        <v>0</v>
      </c>
      <c r="L398" s="7">
        <v>0</v>
      </c>
      <c r="M398" s="7">
        <v>0</v>
      </c>
      <c r="N398" s="7">
        <v>0</v>
      </c>
    </row>
    <row r="399" spans="1:14">
      <c r="A399" s="6">
        <v>398</v>
      </c>
      <c r="B399" s="7" t="s">
        <v>921</v>
      </c>
      <c r="C399" s="7" t="s">
        <v>1035</v>
      </c>
      <c r="D399" s="7" t="s">
        <v>922</v>
      </c>
      <c r="E399" s="7" t="s">
        <v>1035</v>
      </c>
      <c r="F399" s="7">
        <v>0</v>
      </c>
      <c r="G399" s="7">
        <v>52</v>
      </c>
      <c r="H399" s="7">
        <v>0</v>
      </c>
      <c r="I399" s="7">
        <v>0</v>
      </c>
      <c r="J399" s="7">
        <v>52</v>
      </c>
      <c r="K399" s="7">
        <v>0</v>
      </c>
      <c r="L399" s="7">
        <v>5</v>
      </c>
      <c r="M399" s="7">
        <v>0</v>
      </c>
      <c r="N399" s="7">
        <v>0</v>
      </c>
    </row>
    <row r="400" spans="1:14">
      <c r="A400" s="6">
        <v>399</v>
      </c>
      <c r="B400" s="7" t="s">
        <v>923</v>
      </c>
      <c r="C400" s="7" t="s">
        <v>924</v>
      </c>
      <c r="D400" s="7" t="s">
        <v>925</v>
      </c>
      <c r="E400" s="7" t="s">
        <v>926</v>
      </c>
      <c r="F400" s="7">
        <v>0</v>
      </c>
      <c r="G400" s="7">
        <v>45565</v>
      </c>
      <c r="H400" s="7">
        <v>0</v>
      </c>
      <c r="I400" s="7">
        <v>0</v>
      </c>
      <c r="J400" s="7">
        <v>0</v>
      </c>
      <c r="K400" s="7">
        <v>32582</v>
      </c>
      <c r="L400" s="7">
        <v>35429</v>
      </c>
      <c r="M400" s="7">
        <v>4615</v>
      </c>
      <c r="N400" s="7">
        <v>9677</v>
      </c>
    </row>
    <row r="401" spans="1:14">
      <c r="A401" s="6">
        <v>400</v>
      </c>
      <c r="B401" s="7" t="s">
        <v>927</v>
      </c>
      <c r="C401" s="7" t="s">
        <v>928</v>
      </c>
      <c r="D401" s="7" t="s">
        <v>929</v>
      </c>
      <c r="E401" s="7" t="s">
        <v>1036</v>
      </c>
      <c r="F401" s="7">
        <v>0</v>
      </c>
      <c r="G401" s="7">
        <v>31827</v>
      </c>
      <c r="H401" s="7">
        <v>0</v>
      </c>
      <c r="I401" s="7">
        <v>0</v>
      </c>
      <c r="J401" s="7">
        <v>11068</v>
      </c>
      <c r="K401" s="7">
        <v>11857</v>
      </c>
      <c r="L401" s="7">
        <v>30764</v>
      </c>
      <c r="M401" s="7">
        <v>1585</v>
      </c>
      <c r="N401" s="7">
        <v>3663</v>
      </c>
    </row>
    <row r="402" spans="1:14">
      <c r="A402" s="6">
        <v>401</v>
      </c>
      <c r="B402" s="7" t="s">
        <v>930</v>
      </c>
      <c r="C402" s="7" t="s">
        <v>931</v>
      </c>
      <c r="D402" s="7" t="s">
        <v>932</v>
      </c>
      <c r="E402" s="7" t="s">
        <v>933</v>
      </c>
      <c r="F402" s="7">
        <v>0</v>
      </c>
      <c r="G402" s="7">
        <v>28102</v>
      </c>
      <c r="H402" s="7">
        <v>0</v>
      </c>
      <c r="I402" s="7">
        <v>0</v>
      </c>
      <c r="J402" s="7">
        <v>0</v>
      </c>
      <c r="K402" s="7">
        <v>55240</v>
      </c>
      <c r="L402" s="7">
        <v>53439</v>
      </c>
      <c r="M402" s="7">
        <v>7544</v>
      </c>
      <c r="N402" s="7">
        <v>15343</v>
      </c>
    </row>
    <row r="403" spans="1:14">
      <c r="A403" s="6">
        <v>402</v>
      </c>
      <c r="B403" s="7" t="s">
        <v>934</v>
      </c>
      <c r="C403" s="7" t="s">
        <v>1037</v>
      </c>
      <c r="D403" s="7" t="s">
        <v>935</v>
      </c>
      <c r="E403" s="7" t="s">
        <v>1037</v>
      </c>
      <c r="F403" s="7">
        <v>0</v>
      </c>
      <c r="G403" s="7">
        <v>1613</v>
      </c>
      <c r="H403" s="7">
        <v>0</v>
      </c>
      <c r="I403" s="7">
        <v>0</v>
      </c>
      <c r="J403" s="7">
        <v>1613</v>
      </c>
      <c r="K403" s="7">
        <v>0</v>
      </c>
      <c r="L403" s="7">
        <v>1896</v>
      </c>
      <c r="M403" s="7">
        <v>0</v>
      </c>
      <c r="N403" s="7">
        <v>0</v>
      </c>
    </row>
    <row r="404" spans="1:14">
      <c r="A404" s="6">
        <v>403</v>
      </c>
      <c r="B404" s="7" t="s">
        <v>0</v>
      </c>
      <c r="C404" s="7" t="s">
        <v>1060</v>
      </c>
      <c r="D404" s="7" t="s">
        <v>1061</v>
      </c>
      <c r="E404" s="7" t="s">
        <v>1060</v>
      </c>
      <c r="F404" s="7">
        <v>0</v>
      </c>
      <c r="G404" s="8">
        <v>0</v>
      </c>
      <c r="H404" s="8">
        <v>0</v>
      </c>
      <c r="I404" s="8">
        <v>0</v>
      </c>
      <c r="J404" s="8">
        <v>0</v>
      </c>
      <c r="K404" s="7">
        <v>0</v>
      </c>
      <c r="L404" s="7">
        <v>553402</v>
      </c>
      <c r="M404" s="7">
        <v>0</v>
      </c>
      <c r="N404" s="7">
        <v>0</v>
      </c>
    </row>
    <row r="405" spans="1:14">
      <c r="A405" s="6">
        <v>404</v>
      </c>
      <c r="B405" s="7" t="s">
        <v>35</v>
      </c>
      <c r="C405" s="7" t="s">
        <v>36</v>
      </c>
      <c r="D405" s="7" t="s">
        <v>1062</v>
      </c>
      <c r="E405" s="7" t="s">
        <v>1063</v>
      </c>
      <c r="F405" s="7">
        <v>0</v>
      </c>
      <c r="G405" s="8">
        <v>0</v>
      </c>
      <c r="H405" s="8">
        <v>0</v>
      </c>
      <c r="I405" s="8">
        <v>0</v>
      </c>
      <c r="J405" s="8">
        <v>0</v>
      </c>
      <c r="K405" s="7">
        <v>0</v>
      </c>
      <c r="L405" s="7">
        <v>32</v>
      </c>
      <c r="M405" s="7">
        <v>0</v>
      </c>
      <c r="N405" s="7">
        <v>0</v>
      </c>
    </row>
    <row r="406" spans="1:14">
      <c r="A406" s="6">
        <v>405</v>
      </c>
      <c r="B406" s="7" t="s">
        <v>1064</v>
      </c>
      <c r="C406" s="7" t="s">
        <v>1118</v>
      </c>
      <c r="D406" s="7" t="s">
        <v>1065</v>
      </c>
      <c r="E406" s="7" t="s">
        <v>1066</v>
      </c>
      <c r="F406" s="7">
        <v>0</v>
      </c>
      <c r="G406" s="8">
        <v>0</v>
      </c>
      <c r="H406" s="8">
        <v>0</v>
      </c>
      <c r="I406" s="8">
        <v>0</v>
      </c>
      <c r="J406" s="8">
        <v>0</v>
      </c>
      <c r="K406" s="7">
        <v>1</v>
      </c>
      <c r="L406" s="7">
        <v>1</v>
      </c>
      <c r="M406" s="7">
        <v>0</v>
      </c>
      <c r="N406" s="7">
        <v>0</v>
      </c>
    </row>
    <row r="407" spans="1:14">
      <c r="A407" s="6">
        <v>406</v>
      </c>
      <c r="B407" s="7" t="s">
        <v>415</v>
      </c>
      <c r="C407" s="7" t="s">
        <v>416</v>
      </c>
      <c r="D407" s="7" t="s">
        <v>1067</v>
      </c>
      <c r="E407" s="7" t="s">
        <v>1068</v>
      </c>
      <c r="F407" s="7">
        <v>0</v>
      </c>
      <c r="G407" s="8">
        <v>0</v>
      </c>
      <c r="H407" s="8">
        <v>0</v>
      </c>
      <c r="I407" s="8">
        <v>0</v>
      </c>
      <c r="J407" s="8">
        <v>0</v>
      </c>
      <c r="K407" s="7">
        <v>0</v>
      </c>
      <c r="L407" s="7">
        <v>863229</v>
      </c>
      <c r="M407" s="7">
        <v>0</v>
      </c>
      <c r="N407" s="7">
        <v>0</v>
      </c>
    </row>
    <row r="408" spans="1:14">
      <c r="A408" s="6">
        <v>407</v>
      </c>
      <c r="B408" s="7" t="s">
        <v>1069</v>
      </c>
      <c r="C408" s="7" t="s">
        <v>1070</v>
      </c>
      <c r="D408" s="7" t="s">
        <v>1071</v>
      </c>
      <c r="E408" s="7" t="s">
        <v>1072</v>
      </c>
      <c r="F408" s="7">
        <v>0</v>
      </c>
      <c r="G408" s="8">
        <v>0</v>
      </c>
      <c r="H408" s="8">
        <v>0</v>
      </c>
      <c r="I408" s="8">
        <v>0</v>
      </c>
      <c r="J408" s="8">
        <v>0</v>
      </c>
      <c r="K408" s="7">
        <v>0</v>
      </c>
      <c r="L408" s="7">
        <v>37</v>
      </c>
      <c r="M408" s="7">
        <v>0</v>
      </c>
      <c r="N408" s="7">
        <v>0</v>
      </c>
    </row>
    <row r="409" spans="1:14">
      <c r="A409" s="6">
        <v>408</v>
      </c>
      <c r="B409" s="7" t="s">
        <v>1069</v>
      </c>
      <c r="C409" s="7" t="s">
        <v>1070</v>
      </c>
      <c r="D409" s="7" t="s">
        <v>1073</v>
      </c>
      <c r="E409" s="7" t="s">
        <v>1074</v>
      </c>
      <c r="F409" s="7">
        <v>0</v>
      </c>
      <c r="G409" s="8">
        <v>0</v>
      </c>
      <c r="H409" s="8">
        <v>0</v>
      </c>
      <c r="I409" s="8">
        <v>0</v>
      </c>
      <c r="J409" s="8">
        <v>0</v>
      </c>
      <c r="K409" s="7">
        <v>0</v>
      </c>
      <c r="L409" s="7">
        <v>1656</v>
      </c>
      <c r="M409" s="7">
        <v>0</v>
      </c>
      <c r="N409" s="7">
        <v>0</v>
      </c>
    </row>
    <row r="410" spans="1:14">
      <c r="A410" s="6">
        <v>409</v>
      </c>
      <c r="B410" s="7" t="s">
        <v>1075</v>
      </c>
      <c r="C410" s="7" t="s">
        <v>1076</v>
      </c>
      <c r="D410" s="7" t="s">
        <v>1077</v>
      </c>
      <c r="E410" s="7" t="s">
        <v>1078</v>
      </c>
      <c r="F410" s="7">
        <v>0</v>
      </c>
      <c r="G410" s="8">
        <v>0</v>
      </c>
      <c r="H410" s="8">
        <v>0</v>
      </c>
      <c r="I410" s="8">
        <v>0</v>
      </c>
      <c r="J410" s="8">
        <v>0</v>
      </c>
      <c r="K410" s="7">
        <v>1</v>
      </c>
      <c r="L410" s="7">
        <v>4</v>
      </c>
      <c r="M410" s="7">
        <v>0</v>
      </c>
      <c r="N410" s="7">
        <v>0</v>
      </c>
    </row>
    <row r="411" spans="1:14">
      <c r="A411" s="6">
        <v>410</v>
      </c>
      <c r="B411" s="7" t="s">
        <v>1079</v>
      </c>
      <c r="C411" s="7" t="s">
        <v>1080</v>
      </c>
      <c r="D411" s="7" t="s">
        <v>1081</v>
      </c>
      <c r="E411" s="7" t="s">
        <v>1082</v>
      </c>
      <c r="F411" s="7">
        <v>0</v>
      </c>
      <c r="G411" s="8">
        <v>0</v>
      </c>
      <c r="H411" s="8">
        <v>0</v>
      </c>
      <c r="I411" s="8">
        <v>0</v>
      </c>
      <c r="J411" s="8">
        <v>0</v>
      </c>
      <c r="K411" s="7">
        <v>0</v>
      </c>
      <c r="L411" s="7">
        <v>2</v>
      </c>
      <c r="M411" s="7">
        <v>0</v>
      </c>
      <c r="N411" s="7">
        <v>0</v>
      </c>
    </row>
    <row r="412" spans="1:14">
      <c r="A412" s="6">
        <v>411</v>
      </c>
      <c r="B412" s="7" t="s">
        <v>543</v>
      </c>
      <c r="C412" s="7" t="s">
        <v>544</v>
      </c>
      <c r="D412" s="7" t="s">
        <v>1083</v>
      </c>
      <c r="E412" s="7" t="s">
        <v>1084</v>
      </c>
      <c r="F412" s="7">
        <v>0</v>
      </c>
      <c r="G412" s="8">
        <v>0</v>
      </c>
      <c r="H412" s="8">
        <v>0</v>
      </c>
      <c r="I412" s="8">
        <v>0</v>
      </c>
      <c r="J412" s="8">
        <v>0</v>
      </c>
      <c r="K412" s="7">
        <v>2</v>
      </c>
      <c r="L412" s="7">
        <v>1</v>
      </c>
      <c r="M412" s="7">
        <v>0</v>
      </c>
      <c r="N412" s="7">
        <v>0</v>
      </c>
    </row>
    <row r="413" spans="1:14">
      <c r="A413" s="6">
        <v>412</v>
      </c>
      <c r="B413" s="7" t="s">
        <v>543</v>
      </c>
      <c r="C413" s="7" t="s">
        <v>544</v>
      </c>
      <c r="D413" s="7" t="s">
        <v>555</v>
      </c>
      <c r="E413" s="7" t="s">
        <v>1085</v>
      </c>
      <c r="F413" s="7">
        <v>0</v>
      </c>
      <c r="G413" s="8">
        <v>0</v>
      </c>
      <c r="H413" s="8">
        <v>0</v>
      </c>
      <c r="I413" s="8">
        <v>0</v>
      </c>
      <c r="J413" s="8">
        <v>0</v>
      </c>
      <c r="K413" s="7">
        <v>1</v>
      </c>
      <c r="L413" s="7">
        <v>2</v>
      </c>
      <c r="M413" s="7">
        <v>0</v>
      </c>
      <c r="N413" s="7">
        <v>0</v>
      </c>
    </row>
    <row r="414" spans="1:14">
      <c r="A414" s="6">
        <v>413</v>
      </c>
      <c r="B414" s="7" t="s">
        <v>603</v>
      </c>
      <c r="C414" s="7" t="s">
        <v>604</v>
      </c>
      <c r="D414" s="7" t="s">
        <v>607</v>
      </c>
      <c r="E414" s="7" t="s">
        <v>1085</v>
      </c>
      <c r="F414" s="7">
        <v>0</v>
      </c>
      <c r="G414" s="8">
        <v>0</v>
      </c>
      <c r="H414" s="8">
        <v>0</v>
      </c>
      <c r="I414" s="8">
        <v>0</v>
      </c>
      <c r="J414" s="8">
        <v>0</v>
      </c>
      <c r="K414" s="7">
        <v>1</v>
      </c>
      <c r="L414" s="7">
        <v>2</v>
      </c>
      <c r="M414" s="7">
        <v>0</v>
      </c>
      <c r="N414" s="7">
        <v>0</v>
      </c>
    </row>
    <row r="415" spans="1:14">
      <c r="A415" s="6">
        <v>414</v>
      </c>
      <c r="B415" s="7" t="s">
        <v>1086</v>
      </c>
      <c r="C415" s="7" t="s">
        <v>1087</v>
      </c>
      <c r="D415" s="7" t="s">
        <v>1088</v>
      </c>
      <c r="E415" s="7" t="s">
        <v>1089</v>
      </c>
      <c r="F415" s="7">
        <v>0</v>
      </c>
      <c r="G415" s="8">
        <v>0</v>
      </c>
      <c r="H415" s="8">
        <v>0</v>
      </c>
      <c r="I415" s="8">
        <v>0</v>
      </c>
      <c r="J415" s="8">
        <v>0</v>
      </c>
      <c r="K415" s="7">
        <v>1</v>
      </c>
      <c r="L415" s="7">
        <v>2</v>
      </c>
      <c r="M415" s="7">
        <v>0</v>
      </c>
      <c r="N415" s="7">
        <v>0</v>
      </c>
    </row>
    <row r="416" spans="1:14">
      <c r="A416" s="6">
        <v>415</v>
      </c>
      <c r="B416" s="7" t="s">
        <v>1090</v>
      </c>
      <c r="C416" s="7" t="s">
        <v>1091</v>
      </c>
      <c r="D416" s="7" t="s">
        <v>1092</v>
      </c>
      <c r="E416" s="7" t="s">
        <v>1093</v>
      </c>
      <c r="F416" s="7">
        <v>0</v>
      </c>
      <c r="G416" s="8">
        <v>0</v>
      </c>
      <c r="H416" s="8">
        <v>0</v>
      </c>
      <c r="I416" s="8">
        <v>0</v>
      </c>
      <c r="J416" s="8">
        <v>0</v>
      </c>
      <c r="K416" s="7">
        <v>2</v>
      </c>
      <c r="L416" s="7">
        <v>11</v>
      </c>
      <c r="M416" s="7">
        <v>0</v>
      </c>
      <c r="N416" s="7">
        <v>1</v>
      </c>
    </row>
    <row r="417" spans="1:14">
      <c r="A417" s="6">
        <v>416</v>
      </c>
      <c r="B417" s="7" t="s">
        <v>673</v>
      </c>
      <c r="C417" s="7" t="s">
        <v>674</v>
      </c>
      <c r="D417" s="7" t="s">
        <v>1094</v>
      </c>
      <c r="E417" s="7" t="s">
        <v>1095</v>
      </c>
      <c r="F417" s="7">
        <v>0</v>
      </c>
      <c r="G417" s="8">
        <v>0</v>
      </c>
      <c r="H417" s="8">
        <v>0</v>
      </c>
      <c r="I417" s="8">
        <v>0</v>
      </c>
      <c r="J417" s="8">
        <v>0</v>
      </c>
      <c r="K417" s="7">
        <v>3</v>
      </c>
      <c r="L417" s="7">
        <v>10</v>
      </c>
      <c r="M417" s="7">
        <v>0</v>
      </c>
      <c r="N417" s="7">
        <v>1</v>
      </c>
    </row>
    <row r="418" spans="1:14">
      <c r="A418" s="6">
        <v>417</v>
      </c>
      <c r="B418" s="7" t="s">
        <v>700</v>
      </c>
      <c r="C418" s="7" t="s">
        <v>701</v>
      </c>
      <c r="D418" s="7" t="s">
        <v>1096</v>
      </c>
      <c r="E418" s="7" t="s">
        <v>1097</v>
      </c>
      <c r="F418" s="7">
        <v>0</v>
      </c>
      <c r="G418" s="8">
        <v>0</v>
      </c>
      <c r="H418" s="8">
        <v>0</v>
      </c>
      <c r="I418" s="8">
        <v>0</v>
      </c>
      <c r="J418" s="8">
        <v>0</v>
      </c>
      <c r="K418" s="7">
        <v>2</v>
      </c>
      <c r="L418" s="7">
        <v>2</v>
      </c>
      <c r="M418" s="7">
        <v>0</v>
      </c>
      <c r="N418" s="7">
        <v>1</v>
      </c>
    </row>
    <row r="419" spans="1:14">
      <c r="A419" s="6">
        <v>418</v>
      </c>
      <c r="B419" s="7" t="s">
        <v>1098</v>
      </c>
      <c r="C419" s="7" t="s">
        <v>1099</v>
      </c>
      <c r="D419" s="7" t="s">
        <v>1100</v>
      </c>
      <c r="E419" s="7" t="s">
        <v>1101</v>
      </c>
      <c r="F419" s="7">
        <v>0</v>
      </c>
      <c r="G419" s="8">
        <v>0</v>
      </c>
      <c r="H419" s="8">
        <v>0</v>
      </c>
      <c r="I419" s="8">
        <v>0</v>
      </c>
      <c r="J419" s="8">
        <v>0</v>
      </c>
      <c r="K419" s="7">
        <v>3</v>
      </c>
      <c r="L419" s="7">
        <v>0</v>
      </c>
      <c r="M419" s="7">
        <v>0</v>
      </c>
      <c r="N419" s="7">
        <v>0</v>
      </c>
    </row>
    <row r="420" spans="1:14">
      <c r="A420" s="6">
        <v>419</v>
      </c>
      <c r="B420" s="7" t="s">
        <v>1102</v>
      </c>
      <c r="C420" s="7" t="s">
        <v>1103</v>
      </c>
      <c r="D420" s="7" t="s">
        <v>1104</v>
      </c>
      <c r="E420" s="7" t="s">
        <v>1105</v>
      </c>
      <c r="F420" s="7">
        <v>0</v>
      </c>
      <c r="G420" s="8">
        <v>0</v>
      </c>
      <c r="H420" s="8">
        <v>0</v>
      </c>
      <c r="I420" s="8">
        <v>0</v>
      </c>
      <c r="J420" s="8">
        <v>0</v>
      </c>
      <c r="K420" s="7">
        <v>2</v>
      </c>
      <c r="L420" s="7">
        <v>1</v>
      </c>
      <c r="M420" s="7">
        <v>0</v>
      </c>
      <c r="N420" s="7">
        <v>0</v>
      </c>
    </row>
    <row r="421" spans="1:14">
      <c r="A421" s="6">
        <v>420</v>
      </c>
      <c r="B421" s="7" t="s">
        <v>1106</v>
      </c>
      <c r="C421" s="7" t="s">
        <v>1107</v>
      </c>
      <c r="D421" s="7" t="s">
        <v>1108</v>
      </c>
      <c r="E421" s="7" t="s">
        <v>1109</v>
      </c>
      <c r="F421" s="7">
        <v>0</v>
      </c>
      <c r="G421" s="8">
        <v>0</v>
      </c>
      <c r="H421" s="8">
        <v>0</v>
      </c>
      <c r="I421" s="8">
        <v>0</v>
      </c>
      <c r="J421" s="8">
        <v>0</v>
      </c>
      <c r="K421" s="7">
        <v>1452</v>
      </c>
      <c r="L421" s="7">
        <v>0</v>
      </c>
      <c r="M421" s="7">
        <v>0</v>
      </c>
      <c r="N421" s="7">
        <v>1443</v>
      </c>
    </row>
    <row r="422" spans="1:14">
      <c r="A422" s="6">
        <v>421</v>
      </c>
      <c r="B422" s="7" t="s">
        <v>1110</v>
      </c>
      <c r="C422" s="7" t="s">
        <v>1111</v>
      </c>
      <c r="D422" s="7" t="s">
        <v>1112</v>
      </c>
      <c r="E422" s="7" t="s">
        <v>1113</v>
      </c>
      <c r="F422" s="7">
        <v>0</v>
      </c>
      <c r="G422" s="8">
        <v>0</v>
      </c>
      <c r="H422" s="8">
        <v>0</v>
      </c>
      <c r="I422" s="8">
        <v>0</v>
      </c>
      <c r="J422" s="8">
        <v>0</v>
      </c>
      <c r="K422" s="7">
        <v>1</v>
      </c>
      <c r="L422" s="7">
        <v>10</v>
      </c>
      <c r="M422" s="7">
        <v>0</v>
      </c>
      <c r="N422" s="7">
        <v>1</v>
      </c>
    </row>
    <row r="423" spans="1:14" ht="15" thickBot="1">
      <c r="E423" s="9" t="s">
        <v>1116</v>
      </c>
      <c r="F423" s="9">
        <f t="shared" ref="F423:N423" si="0">SUM(F2:F422)</f>
        <v>0</v>
      </c>
      <c r="G423" s="9">
        <f t="shared" si="0"/>
        <v>4604742</v>
      </c>
      <c r="H423" s="9">
        <f t="shared" si="0"/>
        <v>0</v>
      </c>
      <c r="I423" s="9">
        <f t="shared" si="0"/>
        <v>0</v>
      </c>
      <c r="J423" s="9">
        <f t="shared" si="0"/>
        <v>136206</v>
      </c>
      <c r="K423" s="9">
        <f t="shared" si="0"/>
        <v>4458354</v>
      </c>
      <c r="L423" s="9">
        <f t="shared" si="0"/>
        <v>7551464</v>
      </c>
      <c r="M423" s="9">
        <f t="shared" si="0"/>
        <v>621037</v>
      </c>
      <c r="N423" s="9">
        <f t="shared" si="0"/>
        <v>1681415</v>
      </c>
    </row>
    <row r="424" spans="1:14" ht="15" thickTop="1"/>
    <row r="425" spans="1:14">
      <c r="G425" s="5">
        <f>SUBTOTAL(9,G2:G404)</f>
        <v>4604742</v>
      </c>
      <c r="J425" s="5">
        <f>SUBTOTAL(9,J2:J404)</f>
        <v>136206</v>
      </c>
      <c r="M425" s="5">
        <f>SUBTOTAL(9,M2:M404)</f>
        <v>621037</v>
      </c>
      <c r="N425" s="5">
        <f>SUBTOTAL(9,N2:N404)</f>
        <v>1679968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84"/>
  <sheetViews>
    <sheetView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9.1796875" defaultRowHeight="14.5"/>
  <cols>
    <col min="1" max="1" width="5.54296875" style="5" customWidth="1"/>
    <col min="2" max="2" width="7" style="5" customWidth="1"/>
    <col min="3" max="3" width="44.7265625" style="5" customWidth="1"/>
    <col min="4" max="4" width="19" style="5" customWidth="1"/>
    <col min="5" max="5" width="14.26953125" style="5" customWidth="1"/>
    <col min="6" max="6" width="17.1796875" style="5" customWidth="1"/>
    <col min="7" max="7" width="18.81640625" style="5" customWidth="1"/>
    <col min="8" max="8" width="9.1796875" style="5"/>
    <col min="9" max="9" width="11.453125" style="5" bestFit="1" customWidth="1"/>
    <col min="10" max="10" width="12.26953125" style="5" customWidth="1"/>
    <col min="11" max="11" width="21.81640625" style="5" customWidth="1"/>
    <col min="12" max="13" width="14.7265625" style="5" customWidth="1"/>
    <col min="14" max="14" width="13" style="5" bestFit="1" customWidth="1"/>
    <col min="15" max="15" width="16.7265625" style="5" customWidth="1"/>
    <col min="16" max="16" width="27" style="5" customWidth="1"/>
    <col min="17" max="17" width="13" style="5" bestFit="1" customWidth="1"/>
    <col min="18" max="16384" width="9.1796875" style="5"/>
  </cols>
  <sheetData>
    <row r="1" spans="1:17" s="14" customFormat="1" ht="101.5">
      <c r="A1" s="37" t="s">
        <v>1125</v>
      </c>
      <c r="B1" s="37" t="s">
        <v>943</v>
      </c>
      <c r="C1" s="37" t="s">
        <v>1122</v>
      </c>
      <c r="D1" s="37" t="s">
        <v>1115</v>
      </c>
      <c r="E1" s="37" t="s">
        <v>950</v>
      </c>
      <c r="F1" s="37" t="s">
        <v>953</v>
      </c>
      <c r="G1" s="37" t="s">
        <v>954</v>
      </c>
      <c r="H1" s="37" t="s">
        <v>1123</v>
      </c>
      <c r="I1" s="37" t="s">
        <v>1161</v>
      </c>
      <c r="J1" s="37" t="s">
        <v>1162</v>
      </c>
      <c r="K1" s="37" t="s">
        <v>1163</v>
      </c>
      <c r="L1" s="37" t="s">
        <v>1164</v>
      </c>
      <c r="M1" s="37" t="s">
        <v>1234</v>
      </c>
      <c r="N1" s="37" t="s">
        <v>1252</v>
      </c>
      <c r="O1" s="37" t="s">
        <v>1165</v>
      </c>
      <c r="P1" s="37" t="s">
        <v>1166</v>
      </c>
      <c r="Q1" s="37" t="s">
        <v>1167</v>
      </c>
    </row>
    <row r="2" spans="1:17" s="14" customFormat="1">
      <c r="A2" s="37"/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</row>
    <row r="3" spans="1:17">
      <c r="A3" s="30">
        <v>1</v>
      </c>
      <c r="B3" s="30">
        <v>964</v>
      </c>
      <c r="C3" s="12" t="s">
        <v>903</v>
      </c>
      <c r="D3" s="13">
        <v>1790</v>
      </c>
      <c r="E3" s="13">
        <v>1790</v>
      </c>
      <c r="F3" s="13">
        <v>0</v>
      </c>
      <c r="G3" s="13">
        <v>0</v>
      </c>
      <c r="H3" s="7" t="s">
        <v>1160</v>
      </c>
      <c r="I3" s="7">
        <f t="shared" ref="I3:I8" si="0">50*(D3+F3+G3)</f>
        <v>89500</v>
      </c>
      <c r="J3" s="7">
        <v>0</v>
      </c>
      <c r="K3" s="7">
        <f>IF(J3&gt;0.1*I3,0.1*I3,J3)</f>
        <v>0</v>
      </c>
      <c r="L3" s="7">
        <f>+J3-K3</f>
        <v>0</v>
      </c>
      <c r="M3" s="7">
        <v>0</v>
      </c>
      <c r="N3" s="7">
        <f t="shared" ref="N3:N66" si="1">+I3-K3</f>
        <v>89500</v>
      </c>
      <c r="O3" s="7">
        <v>30100</v>
      </c>
      <c r="P3" s="7">
        <f>IF(O3&gt;0.1*I3,0.1*I3,O3)</f>
        <v>8950</v>
      </c>
      <c r="Q3" s="7">
        <f>+N3-P3</f>
        <v>80550</v>
      </c>
    </row>
    <row r="4" spans="1:17">
      <c r="A4" s="30">
        <v>2</v>
      </c>
      <c r="B4" s="30">
        <v>859</v>
      </c>
      <c r="C4" s="12" t="s">
        <v>1107</v>
      </c>
      <c r="D4" s="13">
        <v>0</v>
      </c>
      <c r="E4" s="13">
        <v>0</v>
      </c>
      <c r="F4" s="13">
        <v>0</v>
      </c>
      <c r="G4" s="13">
        <v>1443</v>
      </c>
      <c r="H4" s="7" t="s">
        <v>1127</v>
      </c>
      <c r="I4" s="7">
        <f>(100*D4-50*E4)+100*(F4+G4)</f>
        <v>144300</v>
      </c>
      <c r="J4" s="7">
        <v>0</v>
      </c>
      <c r="K4" s="7">
        <f t="shared" ref="K4:K67" si="2">IF(J4&gt;0.1*I4,0.1*I4,J4)</f>
        <v>0</v>
      </c>
      <c r="L4" s="7">
        <f t="shared" ref="L4:L67" si="3">+J4-K4</f>
        <v>0</v>
      </c>
      <c r="M4" s="7">
        <v>0</v>
      </c>
      <c r="N4" s="7">
        <f t="shared" si="1"/>
        <v>144300</v>
      </c>
      <c r="O4" s="7">
        <v>0</v>
      </c>
      <c r="P4" s="7">
        <f t="shared" ref="P4:P67" si="4">IF(O4&gt;0.1*I4,0.1*I4,O4)</f>
        <v>0</v>
      </c>
      <c r="Q4" s="7">
        <f t="shared" ref="Q4:Q67" si="5">+N4-P4</f>
        <v>144300</v>
      </c>
    </row>
    <row r="5" spans="1:17">
      <c r="A5" s="30">
        <v>3</v>
      </c>
      <c r="B5" s="30">
        <v>661</v>
      </c>
      <c r="C5" s="12" t="s">
        <v>1087</v>
      </c>
      <c r="D5" s="13">
        <v>0</v>
      </c>
      <c r="E5" s="13">
        <v>0</v>
      </c>
      <c r="F5" s="13">
        <v>0</v>
      </c>
      <c r="G5" s="13">
        <v>0</v>
      </c>
      <c r="H5" s="7" t="s">
        <v>1160</v>
      </c>
      <c r="I5" s="7">
        <f t="shared" si="0"/>
        <v>0</v>
      </c>
      <c r="J5" s="7">
        <v>0</v>
      </c>
      <c r="K5" s="7">
        <f t="shared" si="2"/>
        <v>0</v>
      </c>
      <c r="L5" s="7">
        <f t="shared" si="3"/>
        <v>0</v>
      </c>
      <c r="M5" s="7">
        <v>0</v>
      </c>
      <c r="N5" s="7">
        <f t="shared" si="1"/>
        <v>0</v>
      </c>
      <c r="O5" s="7">
        <v>0</v>
      </c>
      <c r="P5" s="7">
        <f t="shared" si="4"/>
        <v>0</v>
      </c>
      <c r="Q5" s="7">
        <f t="shared" si="5"/>
        <v>0</v>
      </c>
    </row>
    <row r="6" spans="1:17">
      <c r="A6" s="30">
        <v>4</v>
      </c>
      <c r="B6" s="30">
        <v>623</v>
      </c>
      <c r="C6" s="12" t="s">
        <v>443</v>
      </c>
      <c r="D6" s="13">
        <v>12061</v>
      </c>
      <c r="E6" s="13">
        <v>0</v>
      </c>
      <c r="F6" s="13">
        <v>4644</v>
      </c>
      <c r="G6" s="13">
        <v>12719</v>
      </c>
      <c r="H6" s="7" t="s">
        <v>1160</v>
      </c>
      <c r="I6" s="7">
        <f t="shared" si="0"/>
        <v>1471200</v>
      </c>
      <c r="J6" s="7">
        <v>0</v>
      </c>
      <c r="K6" s="7">
        <f t="shared" si="2"/>
        <v>0</v>
      </c>
      <c r="L6" s="7">
        <f t="shared" si="3"/>
        <v>0</v>
      </c>
      <c r="M6" s="7">
        <v>0</v>
      </c>
      <c r="N6" s="7">
        <f t="shared" si="1"/>
        <v>1471200</v>
      </c>
      <c r="O6" s="7">
        <v>149700</v>
      </c>
      <c r="P6" s="7">
        <f t="shared" si="4"/>
        <v>147120</v>
      </c>
      <c r="Q6" s="7">
        <f t="shared" si="5"/>
        <v>1324080</v>
      </c>
    </row>
    <row r="7" spans="1:17">
      <c r="A7" s="30">
        <v>5</v>
      </c>
      <c r="B7" s="30">
        <v>821</v>
      </c>
      <c r="C7" s="12" t="s">
        <v>1005</v>
      </c>
      <c r="D7" s="13">
        <v>20604</v>
      </c>
      <c r="E7" s="13">
        <v>0</v>
      </c>
      <c r="F7" s="13">
        <v>17115</v>
      </c>
      <c r="G7" s="13">
        <v>41289</v>
      </c>
      <c r="H7" s="7" t="s">
        <v>1160</v>
      </c>
      <c r="I7" s="7">
        <f t="shared" si="0"/>
        <v>3950400</v>
      </c>
      <c r="J7" s="7">
        <v>0</v>
      </c>
      <c r="K7" s="7">
        <f t="shared" si="2"/>
        <v>0</v>
      </c>
      <c r="L7" s="7">
        <f t="shared" si="3"/>
        <v>0</v>
      </c>
      <c r="M7" s="7">
        <v>0</v>
      </c>
      <c r="N7" s="7">
        <f t="shared" si="1"/>
        <v>3950400</v>
      </c>
      <c r="O7" s="7">
        <v>66350</v>
      </c>
      <c r="P7" s="7">
        <f t="shared" si="4"/>
        <v>66350</v>
      </c>
      <c r="Q7" s="7">
        <f t="shared" si="5"/>
        <v>3884050</v>
      </c>
    </row>
    <row r="8" spans="1:17">
      <c r="A8" s="30">
        <v>6</v>
      </c>
      <c r="B8" s="30">
        <v>688</v>
      </c>
      <c r="C8" s="12" t="s">
        <v>1091</v>
      </c>
      <c r="D8" s="13">
        <v>0</v>
      </c>
      <c r="E8" s="13">
        <v>0</v>
      </c>
      <c r="F8" s="13">
        <v>0</v>
      </c>
      <c r="G8" s="13">
        <v>1</v>
      </c>
      <c r="H8" s="7" t="s">
        <v>1160</v>
      </c>
      <c r="I8" s="7">
        <f t="shared" si="0"/>
        <v>50</v>
      </c>
      <c r="J8" s="7">
        <v>0</v>
      </c>
      <c r="K8" s="7">
        <f t="shared" si="2"/>
        <v>0</v>
      </c>
      <c r="L8" s="7">
        <f t="shared" si="3"/>
        <v>0</v>
      </c>
      <c r="M8" s="7">
        <v>0</v>
      </c>
      <c r="N8" s="7">
        <f t="shared" si="1"/>
        <v>50</v>
      </c>
      <c r="O8" s="7">
        <v>0</v>
      </c>
      <c r="P8" s="7">
        <f t="shared" si="4"/>
        <v>0</v>
      </c>
      <c r="Q8" s="7">
        <f t="shared" si="5"/>
        <v>50</v>
      </c>
    </row>
    <row r="9" spans="1:17">
      <c r="A9" s="30">
        <v>7</v>
      </c>
      <c r="B9" s="30">
        <v>647</v>
      </c>
      <c r="C9" s="12" t="s">
        <v>509</v>
      </c>
      <c r="D9" s="13">
        <v>8573</v>
      </c>
      <c r="E9" s="13">
        <v>0</v>
      </c>
      <c r="F9" s="13">
        <v>2187</v>
      </c>
      <c r="G9" s="13">
        <v>6796</v>
      </c>
      <c r="H9" s="7" t="s">
        <v>1127</v>
      </c>
      <c r="I9" s="7">
        <f>(100*D9-50*E9)+100*(F9+G9)</f>
        <v>1755600</v>
      </c>
      <c r="J9" s="7">
        <v>0</v>
      </c>
      <c r="K9" s="7">
        <f t="shared" si="2"/>
        <v>0</v>
      </c>
      <c r="L9" s="7">
        <f t="shared" si="3"/>
        <v>0</v>
      </c>
      <c r="M9" s="7">
        <v>0</v>
      </c>
      <c r="N9" s="7">
        <f t="shared" si="1"/>
        <v>1755600</v>
      </c>
      <c r="O9" s="7">
        <v>147625</v>
      </c>
      <c r="P9" s="7">
        <f t="shared" si="4"/>
        <v>147625</v>
      </c>
      <c r="Q9" s="7">
        <f t="shared" si="5"/>
        <v>1607975</v>
      </c>
    </row>
    <row r="10" spans="1:17">
      <c r="A10" s="30">
        <v>8</v>
      </c>
      <c r="B10" s="30">
        <v>630</v>
      </c>
      <c r="C10" s="12" t="s">
        <v>455</v>
      </c>
      <c r="D10" s="13">
        <v>4301</v>
      </c>
      <c r="E10" s="13">
        <v>0</v>
      </c>
      <c r="F10" s="13">
        <v>530</v>
      </c>
      <c r="G10" s="13">
        <v>2095</v>
      </c>
      <c r="H10" s="7" t="s">
        <v>1127</v>
      </c>
      <c r="I10" s="7">
        <f>(100*D10-50*E10)+100*(F10+G10)</f>
        <v>692600</v>
      </c>
      <c r="J10" s="7">
        <v>0</v>
      </c>
      <c r="K10" s="7">
        <f t="shared" si="2"/>
        <v>0</v>
      </c>
      <c r="L10" s="7">
        <f t="shared" si="3"/>
        <v>0</v>
      </c>
      <c r="M10" s="7">
        <v>0</v>
      </c>
      <c r="N10" s="7">
        <f t="shared" si="1"/>
        <v>692600</v>
      </c>
      <c r="O10" s="7">
        <v>17300</v>
      </c>
      <c r="P10" s="7">
        <f t="shared" si="4"/>
        <v>17300</v>
      </c>
      <c r="Q10" s="7">
        <f t="shared" si="5"/>
        <v>675300</v>
      </c>
    </row>
    <row r="11" spans="1:17">
      <c r="A11" s="30">
        <v>9</v>
      </c>
      <c r="B11" s="30">
        <v>664</v>
      </c>
      <c r="C11" s="12" t="s">
        <v>641</v>
      </c>
      <c r="D11" s="13">
        <v>97</v>
      </c>
      <c r="E11" s="13">
        <v>0</v>
      </c>
      <c r="F11" s="13">
        <v>0</v>
      </c>
      <c r="G11" s="13">
        <v>4</v>
      </c>
      <c r="H11" s="7" t="s">
        <v>1160</v>
      </c>
      <c r="I11" s="7">
        <f>50*(D11+F11+G11)</f>
        <v>5050</v>
      </c>
      <c r="J11" s="7">
        <v>0</v>
      </c>
      <c r="K11" s="7">
        <f t="shared" si="2"/>
        <v>0</v>
      </c>
      <c r="L11" s="7">
        <f t="shared" si="3"/>
        <v>0</v>
      </c>
      <c r="M11" s="7">
        <v>0</v>
      </c>
      <c r="N11" s="7">
        <f t="shared" si="1"/>
        <v>5050</v>
      </c>
      <c r="O11" s="7">
        <v>50100</v>
      </c>
      <c r="P11" s="7">
        <f t="shared" si="4"/>
        <v>505</v>
      </c>
      <c r="Q11" s="7">
        <f t="shared" si="5"/>
        <v>4545</v>
      </c>
    </row>
    <row r="12" spans="1:17">
      <c r="A12" s="30">
        <v>10</v>
      </c>
      <c r="B12" s="30">
        <v>619</v>
      </c>
      <c r="C12" s="12" t="s">
        <v>435</v>
      </c>
      <c r="D12" s="13">
        <v>18</v>
      </c>
      <c r="E12" s="13">
        <v>0</v>
      </c>
      <c r="F12" s="13">
        <v>0</v>
      </c>
      <c r="G12" s="13">
        <v>2</v>
      </c>
      <c r="H12" s="7" t="s">
        <v>1160</v>
      </c>
      <c r="I12" s="7">
        <f>50*(D12+F12+G12)</f>
        <v>1000</v>
      </c>
      <c r="J12" s="7">
        <v>0</v>
      </c>
      <c r="K12" s="7">
        <f t="shared" si="2"/>
        <v>0</v>
      </c>
      <c r="L12" s="7">
        <f t="shared" si="3"/>
        <v>0</v>
      </c>
      <c r="M12" s="7">
        <v>0</v>
      </c>
      <c r="N12" s="7">
        <f t="shared" si="1"/>
        <v>1000</v>
      </c>
      <c r="O12" s="7">
        <v>100</v>
      </c>
      <c r="P12" s="7">
        <f t="shared" si="4"/>
        <v>100</v>
      </c>
      <c r="Q12" s="7">
        <f t="shared" si="5"/>
        <v>900</v>
      </c>
    </row>
    <row r="13" spans="1:17">
      <c r="A13" s="30">
        <v>11</v>
      </c>
      <c r="B13" s="30">
        <v>648</v>
      </c>
      <c r="C13" s="12" t="s">
        <v>512</v>
      </c>
      <c r="D13" s="13">
        <v>33948</v>
      </c>
      <c r="E13" s="13">
        <v>0</v>
      </c>
      <c r="F13" s="13">
        <v>6892</v>
      </c>
      <c r="G13" s="13">
        <v>21285</v>
      </c>
      <c r="H13" s="7" t="s">
        <v>1127</v>
      </c>
      <c r="I13" s="7">
        <f>(100*D13-50*E13)+100*(F13+G13)</f>
        <v>6212500</v>
      </c>
      <c r="J13" s="7">
        <v>0</v>
      </c>
      <c r="K13" s="7">
        <f t="shared" si="2"/>
        <v>0</v>
      </c>
      <c r="L13" s="7">
        <f t="shared" si="3"/>
        <v>0</v>
      </c>
      <c r="M13" s="7">
        <v>0</v>
      </c>
      <c r="N13" s="7">
        <f t="shared" si="1"/>
        <v>6212500</v>
      </c>
      <c r="O13" s="7">
        <v>656850</v>
      </c>
      <c r="P13" s="7">
        <f t="shared" si="4"/>
        <v>621250</v>
      </c>
      <c r="Q13" s="7">
        <f t="shared" si="5"/>
        <v>5591250</v>
      </c>
    </row>
    <row r="14" spans="1:17">
      <c r="A14" s="30">
        <v>12</v>
      </c>
      <c r="B14" s="30">
        <v>649</v>
      </c>
      <c r="C14" s="12" t="s">
        <v>518</v>
      </c>
      <c r="D14" s="13">
        <v>58272</v>
      </c>
      <c r="E14" s="13">
        <v>0</v>
      </c>
      <c r="F14" s="13">
        <v>9980</v>
      </c>
      <c r="G14" s="13">
        <v>29554</v>
      </c>
      <c r="H14" s="7" t="s">
        <v>1160</v>
      </c>
      <c r="I14" s="7">
        <f>50*(D14+F14+G14)</f>
        <v>4890300</v>
      </c>
      <c r="J14" s="7">
        <v>0</v>
      </c>
      <c r="K14" s="7">
        <f t="shared" si="2"/>
        <v>0</v>
      </c>
      <c r="L14" s="7">
        <f t="shared" si="3"/>
        <v>0</v>
      </c>
      <c r="M14" s="7">
        <v>0</v>
      </c>
      <c r="N14" s="7">
        <f t="shared" si="1"/>
        <v>4890300</v>
      </c>
      <c r="O14" s="7">
        <v>840350</v>
      </c>
      <c r="P14" s="7">
        <f t="shared" si="4"/>
        <v>489030</v>
      </c>
      <c r="Q14" s="7">
        <f t="shared" si="5"/>
        <v>4401270</v>
      </c>
    </row>
    <row r="15" spans="1:17">
      <c r="A15" s="30">
        <v>13</v>
      </c>
      <c r="B15" s="30">
        <v>662</v>
      </c>
      <c r="C15" s="12" t="s">
        <v>635</v>
      </c>
      <c r="D15" s="13">
        <v>11513</v>
      </c>
      <c r="E15" s="13">
        <v>0</v>
      </c>
      <c r="F15" s="13">
        <v>3517</v>
      </c>
      <c r="G15" s="13">
        <v>12458</v>
      </c>
      <c r="H15" s="7" t="s">
        <v>1160</v>
      </c>
      <c r="I15" s="7">
        <f>50*(D15+F15+G15)</f>
        <v>1374400</v>
      </c>
      <c r="J15" s="7">
        <v>0</v>
      </c>
      <c r="K15" s="7">
        <f t="shared" si="2"/>
        <v>0</v>
      </c>
      <c r="L15" s="7">
        <f t="shared" si="3"/>
        <v>0</v>
      </c>
      <c r="M15" s="7">
        <v>0</v>
      </c>
      <c r="N15" s="7">
        <f t="shared" si="1"/>
        <v>1374400</v>
      </c>
      <c r="O15" s="7">
        <v>351625</v>
      </c>
      <c r="P15" s="7">
        <f t="shared" si="4"/>
        <v>137440</v>
      </c>
      <c r="Q15" s="7">
        <f t="shared" si="5"/>
        <v>1236960</v>
      </c>
    </row>
    <row r="16" spans="1:17">
      <c r="A16" s="30">
        <v>14</v>
      </c>
      <c r="B16" s="30">
        <v>671</v>
      </c>
      <c r="C16" s="12" t="s">
        <v>652</v>
      </c>
      <c r="D16" s="13">
        <v>17325</v>
      </c>
      <c r="E16" s="13">
        <v>0</v>
      </c>
      <c r="F16" s="13">
        <v>1343</v>
      </c>
      <c r="G16" s="13">
        <v>8125</v>
      </c>
      <c r="H16" s="7" t="s">
        <v>1160</v>
      </c>
      <c r="I16" s="7">
        <f>50*(D16+F16+G16)</f>
        <v>1339650</v>
      </c>
      <c r="J16" s="7">
        <v>0</v>
      </c>
      <c r="K16" s="7">
        <f t="shared" si="2"/>
        <v>0</v>
      </c>
      <c r="L16" s="7">
        <f t="shared" si="3"/>
        <v>0</v>
      </c>
      <c r="M16" s="7">
        <v>0</v>
      </c>
      <c r="N16" s="7">
        <f t="shared" si="1"/>
        <v>1339650</v>
      </c>
      <c r="O16" s="7">
        <v>118625</v>
      </c>
      <c r="P16" s="7">
        <f t="shared" si="4"/>
        <v>118625</v>
      </c>
      <c r="Q16" s="7">
        <f t="shared" si="5"/>
        <v>1221025</v>
      </c>
    </row>
    <row r="17" spans="1:17">
      <c r="A17" s="30">
        <v>15</v>
      </c>
      <c r="B17" s="30">
        <v>670</v>
      </c>
      <c r="C17" s="12" t="s">
        <v>648</v>
      </c>
      <c r="D17" s="13">
        <v>28059</v>
      </c>
      <c r="E17" s="13">
        <v>0</v>
      </c>
      <c r="F17" s="13">
        <v>2197</v>
      </c>
      <c r="G17" s="13">
        <v>5662</v>
      </c>
      <c r="H17" s="7" t="s">
        <v>1160</v>
      </c>
      <c r="I17" s="7">
        <f>50*(D17+F17+G17)</f>
        <v>1795900</v>
      </c>
      <c r="J17" s="7">
        <v>0</v>
      </c>
      <c r="K17" s="7">
        <f t="shared" si="2"/>
        <v>0</v>
      </c>
      <c r="L17" s="7">
        <f t="shared" si="3"/>
        <v>0</v>
      </c>
      <c r="M17" s="7">
        <v>0</v>
      </c>
      <c r="N17" s="7">
        <f t="shared" si="1"/>
        <v>1795900</v>
      </c>
      <c r="O17" s="7">
        <v>1075975</v>
      </c>
      <c r="P17" s="7">
        <f t="shared" si="4"/>
        <v>179590</v>
      </c>
      <c r="Q17" s="7">
        <f t="shared" si="5"/>
        <v>1616310</v>
      </c>
    </row>
    <row r="18" spans="1:17">
      <c r="A18" s="30">
        <v>16</v>
      </c>
      <c r="B18" s="30">
        <v>702</v>
      </c>
      <c r="C18" s="12" t="s">
        <v>674</v>
      </c>
      <c r="D18" s="13">
        <v>7914</v>
      </c>
      <c r="E18" s="13">
        <v>0</v>
      </c>
      <c r="F18" s="13">
        <v>727</v>
      </c>
      <c r="G18" s="13">
        <v>2879</v>
      </c>
      <c r="H18" s="7" t="s">
        <v>1127</v>
      </c>
      <c r="I18" s="7">
        <f>(100*D18-50*E18)+100*(F18+G18)</f>
        <v>1152000</v>
      </c>
      <c r="J18" s="7">
        <v>0</v>
      </c>
      <c r="K18" s="7">
        <f t="shared" si="2"/>
        <v>0</v>
      </c>
      <c r="L18" s="7">
        <f t="shared" si="3"/>
        <v>0</v>
      </c>
      <c r="M18" s="7">
        <v>0</v>
      </c>
      <c r="N18" s="7">
        <f t="shared" si="1"/>
        <v>1152000</v>
      </c>
      <c r="O18" s="7">
        <v>71450</v>
      </c>
      <c r="P18" s="7">
        <f t="shared" si="4"/>
        <v>71450</v>
      </c>
      <c r="Q18" s="7">
        <f t="shared" si="5"/>
        <v>1080550</v>
      </c>
    </row>
    <row r="19" spans="1:17">
      <c r="A19" s="30">
        <v>17</v>
      </c>
      <c r="B19" s="30">
        <v>704</v>
      </c>
      <c r="C19" s="12" t="s">
        <v>675</v>
      </c>
      <c r="D19" s="13">
        <v>2659</v>
      </c>
      <c r="E19" s="13">
        <v>0</v>
      </c>
      <c r="F19" s="13">
        <v>1501</v>
      </c>
      <c r="G19" s="13">
        <v>3281</v>
      </c>
      <c r="H19" s="7" t="s">
        <v>1127</v>
      </c>
      <c r="I19" s="7">
        <f>(100*D19-50*E19)+100*(F19+G19)</f>
        <v>744100</v>
      </c>
      <c r="J19" s="7">
        <v>0</v>
      </c>
      <c r="K19" s="7">
        <f t="shared" si="2"/>
        <v>0</v>
      </c>
      <c r="L19" s="7">
        <f t="shared" si="3"/>
        <v>0</v>
      </c>
      <c r="M19" s="7">
        <v>0</v>
      </c>
      <c r="N19" s="7">
        <f t="shared" si="1"/>
        <v>744100</v>
      </c>
      <c r="O19" s="7">
        <v>41150</v>
      </c>
      <c r="P19" s="7">
        <f t="shared" si="4"/>
        <v>41150</v>
      </c>
      <c r="Q19" s="7">
        <f t="shared" si="5"/>
        <v>702950</v>
      </c>
    </row>
    <row r="20" spans="1:17">
      <c r="A20" s="30">
        <v>18</v>
      </c>
      <c r="B20" s="30">
        <v>713</v>
      </c>
      <c r="C20" s="12" t="s">
        <v>726</v>
      </c>
      <c r="D20" s="13">
        <v>6071</v>
      </c>
      <c r="E20" s="13">
        <v>0</v>
      </c>
      <c r="F20" s="13">
        <v>2</v>
      </c>
      <c r="G20" s="13">
        <v>39</v>
      </c>
      <c r="H20" s="7" t="s">
        <v>1127</v>
      </c>
      <c r="I20" s="7">
        <f>(100*D20-50*E20)+100*(F20+G20)</f>
        <v>611200</v>
      </c>
      <c r="J20" s="7">
        <v>0</v>
      </c>
      <c r="K20" s="7">
        <f t="shared" si="2"/>
        <v>0</v>
      </c>
      <c r="L20" s="7">
        <f t="shared" si="3"/>
        <v>0</v>
      </c>
      <c r="M20" s="7">
        <v>0</v>
      </c>
      <c r="N20" s="7">
        <f t="shared" si="1"/>
        <v>611200</v>
      </c>
      <c r="O20" s="7">
        <v>45175</v>
      </c>
      <c r="P20" s="7">
        <f t="shared" si="4"/>
        <v>45175</v>
      </c>
      <c r="Q20" s="7">
        <f t="shared" si="5"/>
        <v>566025</v>
      </c>
    </row>
    <row r="21" spans="1:17">
      <c r="A21" s="30">
        <v>19</v>
      </c>
      <c r="B21" s="30">
        <v>710</v>
      </c>
      <c r="C21" s="12" t="s">
        <v>716</v>
      </c>
      <c r="D21" s="13">
        <v>4387</v>
      </c>
      <c r="E21" s="13">
        <v>0</v>
      </c>
      <c r="F21" s="13">
        <v>452</v>
      </c>
      <c r="G21" s="13">
        <v>1014</v>
      </c>
      <c r="H21" s="7" t="s">
        <v>1160</v>
      </c>
      <c r="I21" s="7">
        <f>50*(D21+F21+G21)</f>
        <v>292650</v>
      </c>
      <c r="J21" s="7">
        <v>0</v>
      </c>
      <c r="K21" s="7">
        <f t="shared" si="2"/>
        <v>0</v>
      </c>
      <c r="L21" s="7">
        <f t="shared" si="3"/>
        <v>0</v>
      </c>
      <c r="M21" s="7">
        <v>0</v>
      </c>
      <c r="N21" s="7">
        <f t="shared" si="1"/>
        <v>292650</v>
      </c>
      <c r="O21" s="7">
        <v>55350</v>
      </c>
      <c r="P21" s="7">
        <f t="shared" si="4"/>
        <v>29265</v>
      </c>
      <c r="Q21" s="7">
        <f t="shared" si="5"/>
        <v>263385</v>
      </c>
    </row>
    <row r="22" spans="1:17">
      <c r="A22" s="30">
        <v>20</v>
      </c>
      <c r="B22" s="30">
        <v>712</v>
      </c>
      <c r="C22" s="12" t="s">
        <v>723</v>
      </c>
      <c r="D22" s="13">
        <v>146</v>
      </c>
      <c r="E22" s="13">
        <v>0</v>
      </c>
      <c r="F22" s="13">
        <v>53</v>
      </c>
      <c r="G22" s="13">
        <v>132</v>
      </c>
      <c r="H22" s="7" t="s">
        <v>1127</v>
      </c>
      <c r="I22" s="7">
        <f>(100*D22-50*E22)+100*(F22+G22)</f>
        <v>33100</v>
      </c>
      <c r="J22" s="7">
        <v>0</v>
      </c>
      <c r="K22" s="7">
        <f t="shared" si="2"/>
        <v>0</v>
      </c>
      <c r="L22" s="7">
        <f t="shared" si="3"/>
        <v>0</v>
      </c>
      <c r="M22" s="7">
        <v>0</v>
      </c>
      <c r="N22" s="7">
        <f t="shared" si="1"/>
        <v>33100</v>
      </c>
      <c r="O22" s="7">
        <v>400</v>
      </c>
      <c r="P22" s="7">
        <f t="shared" si="4"/>
        <v>400</v>
      </c>
      <c r="Q22" s="7">
        <f t="shared" si="5"/>
        <v>32700</v>
      </c>
    </row>
    <row r="23" spans="1:17">
      <c r="A23" s="30">
        <v>21</v>
      </c>
      <c r="B23" s="30">
        <v>719</v>
      </c>
      <c r="C23" s="12" t="s">
        <v>744</v>
      </c>
      <c r="D23" s="13">
        <v>28</v>
      </c>
      <c r="E23" s="13">
        <v>0</v>
      </c>
      <c r="F23" s="13">
        <v>5</v>
      </c>
      <c r="G23" s="13">
        <v>10</v>
      </c>
      <c r="H23" s="7" t="s">
        <v>1160</v>
      </c>
      <c r="I23" s="7">
        <f>50*(D23+F23+G23)</f>
        <v>2150</v>
      </c>
      <c r="J23" s="7">
        <v>0</v>
      </c>
      <c r="K23" s="7">
        <f t="shared" si="2"/>
        <v>0</v>
      </c>
      <c r="L23" s="7">
        <f t="shared" si="3"/>
        <v>0</v>
      </c>
      <c r="M23" s="7">
        <v>0</v>
      </c>
      <c r="N23" s="7">
        <f t="shared" si="1"/>
        <v>2150</v>
      </c>
      <c r="O23" s="7">
        <v>0</v>
      </c>
      <c r="P23" s="7">
        <f t="shared" si="4"/>
        <v>0</v>
      </c>
      <c r="Q23" s="7">
        <f t="shared" si="5"/>
        <v>2150</v>
      </c>
    </row>
    <row r="24" spans="1:17">
      <c r="A24" s="30">
        <v>22</v>
      </c>
      <c r="B24" s="30">
        <v>716</v>
      </c>
      <c r="C24" s="12" t="s">
        <v>733</v>
      </c>
      <c r="D24" s="13">
        <v>2</v>
      </c>
      <c r="E24" s="13">
        <v>0</v>
      </c>
      <c r="F24" s="13">
        <v>1</v>
      </c>
      <c r="G24" s="13">
        <v>0</v>
      </c>
      <c r="H24" s="7" t="s">
        <v>1160</v>
      </c>
      <c r="I24" s="7">
        <f>50*(D24+F24+G24)</f>
        <v>150</v>
      </c>
      <c r="J24" s="7">
        <v>0</v>
      </c>
      <c r="K24" s="7">
        <f t="shared" si="2"/>
        <v>0</v>
      </c>
      <c r="L24" s="7">
        <f t="shared" si="3"/>
        <v>0</v>
      </c>
      <c r="M24" s="7">
        <v>0</v>
      </c>
      <c r="N24" s="7">
        <f t="shared" si="1"/>
        <v>150</v>
      </c>
      <c r="O24" s="7">
        <v>0</v>
      </c>
      <c r="P24" s="7">
        <f t="shared" si="4"/>
        <v>0</v>
      </c>
      <c r="Q24" s="7">
        <f t="shared" si="5"/>
        <v>150</v>
      </c>
    </row>
    <row r="25" spans="1:17">
      <c r="A25" s="30">
        <v>23</v>
      </c>
      <c r="B25" s="30">
        <v>715</v>
      </c>
      <c r="C25" s="12" t="s">
        <v>730</v>
      </c>
      <c r="D25" s="13">
        <v>176</v>
      </c>
      <c r="E25" s="13">
        <v>0</v>
      </c>
      <c r="F25" s="13">
        <v>26</v>
      </c>
      <c r="G25" s="13">
        <v>98</v>
      </c>
      <c r="H25" s="7" t="s">
        <v>1127</v>
      </c>
      <c r="I25" s="7">
        <f>(100*D25-50*E25)+100*(F25+G25)</f>
        <v>30000</v>
      </c>
      <c r="J25" s="7">
        <v>0</v>
      </c>
      <c r="K25" s="7">
        <f t="shared" si="2"/>
        <v>0</v>
      </c>
      <c r="L25" s="7">
        <f t="shared" si="3"/>
        <v>0</v>
      </c>
      <c r="M25" s="7">
        <v>0</v>
      </c>
      <c r="N25" s="7">
        <f t="shared" si="1"/>
        <v>30000</v>
      </c>
      <c r="O25" s="7">
        <v>275</v>
      </c>
      <c r="P25" s="7">
        <f t="shared" si="4"/>
        <v>275</v>
      </c>
      <c r="Q25" s="7">
        <f t="shared" si="5"/>
        <v>29725</v>
      </c>
    </row>
    <row r="26" spans="1:17">
      <c r="A26" s="30">
        <v>24</v>
      </c>
      <c r="B26" s="30">
        <v>711</v>
      </c>
      <c r="C26" s="12" t="s">
        <v>719</v>
      </c>
      <c r="D26" s="13">
        <v>24</v>
      </c>
      <c r="E26" s="13">
        <v>0</v>
      </c>
      <c r="F26" s="13">
        <v>18</v>
      </c>
      <c r="G26" s="13">
        <v>88</v>
      </c>
      <c r="H26" s="7" t="s">
        <v>1127</v>
      </c>
      <c r="I26" s="7">
        <f>(100*D26-50*E26)+100*(F26+G26)</f>
        <v>13000</v>
      </c>
      <c r="J26" s="7">
        <v>0</v>
      </c>
      <c r="K26" s="7">
        <f t="shared" si="2"/>
        <v>0</v>
      </c>
      <c r="L26" s="7">
        <f t="shared" si="3"/>
        <v>0</v>
      </c>
      <c r="M26" s="7">
        <v>0</v>
      </c>
      <c r="N26" s="7">
        <f t="shared" si="1"/>
        <v>13000</v>
      </c>
      <c r="O26" s="7">
        <v>50</v>
      </c>
      <c r="P26" s="7">
        <f t="shared" si="4"/>
        <v>50</v>
      </c>
      <c r="Q26" s="7">
        <f t="shared" si="5"/>
        <v>12950</v>
      </c>
    </row>
    <row r="27" spans="1:17">
      <c r="A27" s="30">
        <v>25</v>
      </c>
      <c r="B27" s="30">
        <v>722</v>
      </c>
      <c r="C27" s="12" t="s">
        <v>1053</v>
      </c>
      <c r="D27" s="13">
        <v>26</v>
      </c>
      <c r="E27" s="13">
        <v>0</v>
      </c>
      <c r="F27" s="13">
        <v>9</v>
      </c>
      <c r="G27" s="13">
        <v>7</v>
      </c>
      <c r="H27" s="7" t="s">
        <v>1160</v>
      </c>
      <c r="I27" s="7">
        <f>50*(D27+F27+G27)</f>
        <v>2100</v>
      </c>
      <c r="J27" s="7">
        <v>0</v>
      </c>
      <c r="K27" s="7">
        <f t="shared" si="2"/>
        <v>0</v>
      </c>
      <c r="L27" s="7">
        <f t="shared" si="3"/>
        <v>0</v>
      </c>
      <c r="M27" s="7">
        <v>0</v>
      </c>
      <c r="N27" s="7">
        <f t="shared" si="1"/>
        <v>2100</v>
      </c>
      <c r="O27" s="7">
        <v>100</v>
      </c>
      <c r="P27" s="7">
        <f t="shared" si="4"/>
        <v>100</v>
      </c>
      <c r="Q27" s="7">
        <f t="shared" si="5"/>
        <v>2000</v>
      </c>
    </row>
    <row r="28" spans="1:17">
      <c r="A28" s="30">
        <v>26</v>
      </c>
      <c r="B28" s="30">
        <v>705</v>
      </c>
      <c r="C28" s="12" t="s">
        <v>712</v>
      </c>
      <c r="D28" s="13">
        <v>306</v>
      </c>
      <c r="E28" s="13">
        <v>0</v>
      </c>
      <c r="F28" s="13">
        <v>98</v>
      </c>
      <c r="G28" s="13">
        <v>774</v>
      </c>
      <c r="H28" s="7" t="s">
        <v>1127</v>
      </c>
      <c r="I28" s="7">
        <f>(100*D28-50*E28)+100*(F28+G28)</f>
        <v>117800</v>
      </c>
      <c r="J28" s="7">
        <v>0</v>
      </c>
      <c r="K28" s="7">
        <f t="shared" si="2"/>
        <v>0</v>
      </c>
      <c r="L28" s="7">
        <f t="shared" si="3"/>
        <v>0</v>
      </c>
      <c r="M28" s="7">
        <v>0</v>
      </c>
      <c r="N28" s="7">
        <f t="shared" si="1"/>
        <v>117800</v>
      </c>
      <c r="O28" s="7">
        <v>25</v>
      </c>
      <c r="P28" s="7">
        <f t="shared" si="4"/>
        <v>25</v>
      </c>
      <c r="Q28" s="7">
        <f t="shared" si="5"/>
        <v>117775</v>
      </c>
    </row>
    <row r="29" spans="1:17">
      <c r="A29" s="30">
        <v>27</v>
      </c>
      <c r="B29" s="30">
        <v>658</v>
      </c>
      <c r="C29" s="12" t="s">
        <v>618</v>
      </c>
      <c r="D29" s="13">
        <v>38449</v>
      </c>
      <c r="E29" s="13">
        <v>0</v>
      </c>
      <c r="F29" s="13">
        <v>10726</v>
      </c>
      <c r="G29" s="13">
        <v>31529</v>
      </c>
      <c r="H29" s="7" t="s">
        <v>1160</v>
      </c>
      <c r="I29" s="7">
        <f>50*(D29+F29+G29)</f>
        <v>4035200</v>
      </c>
      <c r="J29" s="7">
        <v>0</v>
      </c>
      <c r="K29" s="7">
        <f t="shared" si="2"/>
        <v>0</v>
      </c>
      <c r="L29" s="7">
        <f t="shared" si="3"/>
        <v>0</v>
      </c>
      <c r="M29" s="7">
        <v>0</v>
      </c>
      <c r="N29" s="7">
        <f t="shared" si="1"/>
        <v>4035200</v>
      </c>
      <c r="O29" s="7">
        <v>601875</v>
      </c>
      <c r="P29" s="7">
        <f t="shared" si="4"/>
        <v>403520</v>
      </c>
      <c r="Q29" s="7">
        <f t="shared" si="5"/>
        <v>3631680</v>
      </c>
    </row>
    <row r="30" spans="1:17">
      <c r="A30" s="30">
        <v>28</v>
      </c>
      <c r="B30" s="30">
        <v>657</v>
      </c>
      <c r="C30" s="12" t="s">
        <v>610</v>
      </c>
      <c r="D30" s="13">
        <v>30533</v>
      </c>
      <c r="E30" s="13">
        <v>0</v>
      </c>
      <c r="F30" s="13">
        <v>11049</v>
      </c>
      <c r="G30" s="13">
        <v>31431</v>
      </c>
      <c r="H30" s="7" t="s">
        <v>1127</v>
      </c>
      <c r="I30" s="7">
        <f>(100*D30-50*E30)+100*(F30+G30)</f>
        <v>7301300</v>
      </c>
      <c r="J30" s="7">
        <v>0</v>
      </c>
      <c r="K30" s="7">
        <f t="shared" si="2"/>
        <v>0</v>
      </c>
      <c r="L30" s="7">
        <f t="shared" si="3"/>
        <v>0</v>
      </c>
      <c r="M30" s="7">
        <v>0</v>
      </c>
      <c r="N30" s="7">
        <f t="shared" si="1"/>
        <v>7301300</v>
      </c>
      <c r="O30" s="7">
        <v>379650</v>
      </c>
      <c r="P30" s="7">
        <f t="shared" si="4"/>
        <v>379650</v>
      </c>
      <c r="Q30" s="7">
        <f t="shared" si="5"/>
        <v>6921650</v>
      </c>
    </row>
    <row r="31" spans="1:17">
      <c r="A31" s="30">
        <v>29</v>
      </c>
      <c r="B31" s="30">
        <v>689</v>
      </c>
      <c r="C31" s="12" t="s">
        <v>655</v>
      </c>
      <c r="D31" s="13">
        <v>83</v>
      </c>
      <c r="E31" s="13">
        <v>0</v>
      </c>
      <c r="F31" s="13">
        <v>55</v>
      </c>
      <c r="G31" s="13">
        <v>115</v>
      </c>
      <c r="H31" s="7" t="s">
        <v>1160</v>
      </c>
      <c r="I31" s="7">
        <f>50*(D31+F31+G31)</f>
        <v>12650</v>
      </c>
      <c r="J31" s="7">
        <v>0</v>
      </c>
      <c r="K31" s="7">
        <f t="shared" si="2"/>
        <v>0</v>
      </c>
      <c r="L31" s="7">
        <f t="shared" si="3"/>
        <v>0</v>
      </c>
      <c r="M31" s="7">
        <v>0</v>
      </c>
      <c r="N31" s="7">
        <f t="shared" si="1"/>
        <v>12650</v>
      </c>
      <c r="O31" s="7">
        <v>50</v>
      </c>
      <c r="P31" s="7">
        <f t="shared" si="4"/>
        <v>50</v>
      </c>
      <c r="Q31" s="7">
        <f t="shared" si="5"/>
        <v>12600</v>
      </c>
    </row>
    <row r="32" spans="1:17">
      <c r="A32" s="30">
        <v>30</v>
      </c>
      <c r="B32" s="30">
        <v>631</v>
      </c>
      <c r="C32" s="12" t="s">
        <v>1076</v>
      </c>
      <c r="D32" s="13">
        <v>0</v>
      </c>
      <c r="E32" s="13">
        <v>0</v>
      </c>
      <c r="F32" s="13">
        <v>0</v>
      </c>
      <c r="G32" s="13">
        <v>0</v>
      </c>
      <c r="H32" s="7" t="s">
        <v>1127</v>
      </c>
      <c r="I32" s="7">
        <f>(100*D32-50*E32)+100*(F32+G32)</f>
        <v>0</v>
      </c>
      <c r="J32" s="7">
        <v>0</v>
      </c>
      <c r="K32" s="7">
        <f t="shared" si="2"/>
        <v>0</v>
      </c>
      <c r="L32" s="7">
        <f t="shared" si="3"/>
        <v>0</v>
      </c>
      <c r="M32" s="7">
        <v>0</v>
      </c>
      <c r="N32" s="7">
        <f t="shared" si="1"/>
        <v>0</v>
      </c>
      <c r="O32" s="7">
        <v>0</v>
      </c>
      <c r="P32" s="7">
        <f t="shared" si="4"/>
        <v>0</v>
      </c>
      <c r="Q32" s="7">
        <f t="shared" si="5"/>
        <v>0</v>
      </c>
    </row>
    <row r="33" spans="1:17">
      <c r="A33" s="30">
        <v>31</v>
      </c>
      <c r="B33" s="30">
        <v>650</v>
      </c>
      <c r="C33" s="12" t="s">
        <v>528</v>
      </c>
      <c r="D33" s="13">
        <v>21743</v>
      </c>
      <c r="E33" s="13">
        <v>0</v>
      </c>
      <c r="F33" s="13">
        <v>4419</v>
      </c>
      <c r="G33" s="13">
        <v>10762</v>
      </c>
      <c r="H33" s="7" t="s">
        <v>1127</v>
      </c>
      <c r="I33" s="7">
        <f>(100*D33-50*E33)+100*(F33+G33)</f>
        <v>3692400</v>
      </c>
      <c r="J33" s="7">
        <v>0</v>
      </c>
      <c r="K33" s="7">
        <f t="shared" si="2"/>
        <v>0</v>
      </c>
      <c r="L33" s="7">
        <f t="shared" si="3"/>
        <v>0</v>
      </c>
      <c r="M33" s="7">
        <v>0</v>
      </c>
      <c r="N33" s="7">
        <f t="shared" si="1"/>
        <v>3692400</v>
      </c>
      <c r="O33" s="7">
        <v>193550</v>
      </c>
      <c r="P33" s="7">
        <f t="shared" si="4"/>
        <v>193550</v>
      </c>
      <c r="Q33" s="7">
        <f t="shared" si="5"/>
        <v>3498850</v>
      </c>
    </row>
    <row r="34" spans="1:17">
      <c r="A34" s="30">
        <v>32</v>
      </c>
      <c r="B34" s="30">
        <v>632</v>
      </c>
      <c r="C34" s="12" t="s">
        <v>458</v>
      </c>
      <c r="D34" s="13">
        <v>3730</v>
      </c>
      <c r="E34" s="13">
        <v>0</v>
      </c>
      <c r="F34" s="13">
        <v>842</v>
      </c>
      <c r="G34" s="13">
        <v>2553</v>
      </c>
      <c r="H34" s="7" t="s">
        <v>1160</v>
      </c>
      <c r="I34" s="7">
        <f>50*(D34+F34+G34)</f>
        <v>356250</v>
      </c>
      <c r="J34" s="7">
        <v>0</v>
      </c>
      <c r="K34" s="7">
        <f t="shared" si="2"/>
        <v>0</v>
      </c>
      <c r="L34" s="7">
        <f t="shared" si="3"/>
        <v>0</v>
      </c>
      <c r="M34" s="7">
        <v>0</v>
      </c>
      <c r="N34" s="7">
        <f t="shared" si="1"/>
        <v>356250</v>
      </c>
      <c r="O34" s="7">
        <v>57775</v>
      </c>
      <c r="P34" s="7">
        <f t="shared" si="4"/>
        <v>35625</v>
      </c>
      <c r="Q34" s="7">
        <f t="shared" si="5"/>
        <v>320625</v>
      </c>
    </row>
    <row r="35" spans="1:17">
      <c r="A35" s="30">
        <v>33</v>
      </c>
      <c r="B35" s="30">
        <v>135</v>
      </c>
      <c r="C35" s="12" t="s">
        <v>203</v>
      </c>
      <c r="D35" s="13">
        <v>138</v>
      </c>
      <c r="E35" s="13">
        <v>0</v>
      </c>
      <c r="F35" s="13">
        <v>262</v>
      </c>
      <c r="G35" s="13">
        <v>543</v>
      </c>
      <c r="H35" s="7" t="s">
        <v>1160</v>
      </c>
      <c r="I35" s="7">
        <f>50*(D35+F35+G35)</f>
        <v>47150</v>
      </c>
      <c r="J35" s="7">
        <v>0</v>
      </c>
      <c r="K35" s="7">
        <f t="shared" si="2"/>
        <v>0</v>
      </c>
      <c r="L35" s="7">
        <f t="shared" si="3"/>
        <v>0</v>
      </c>
      <c r="M35" s="7">
        <v>0</v>
      </c>
      <c r="N35" s="7">
        <f t="shared" si="1"/>
        <v>47150</v>
      </c>
      <c r="O35" s="7">
        <v>200</v>
      </c>
      <c r="P35" s="7">
        <f t="shared" si="4"/>
        <v>200</v>
      </c>
      <c r="Q35" s="7">
        <f t="shared" si="5"/>
        <v>46950</v>
      </c>
    </row>
    <row r="36" spans="1:17">
      <c r="A36" s="30">
        <v>34</v>
      </c>
      <c r="B36" s="30">
        <v>212</v>
      </c>
      <c r="C36" s="12" t="s">
        <v>326</v>
      </c>
      <c r="D36" s="13">
        <v>4296</v>
      </c>
      <c r="E36" s="13">
        <v>0</v>
      </c>
      <c r="F36" s="13">
        <v>87</v>
      </c>
      <c r="G36" s="13">
        <v>1352</v>
      </c>
      <c r="H36" s="7" t="s">
        <v>1160</v>
      </c>
      <c r="I36" s="7">
        <f>50*(D36+F36+G36)</f>
        <v>286750</v>
      </c>
      <c r="J36" s="7">
        <v>0</v>
      </c>
      <c r="K36" s="7">
        <f t="shared" si="2"/>
        <v>0</v>
      </c>
      <c r="L36" s="7">
        <f t="shared" si="3"/>
        <v>0</v>
      </c>
      <c r="M36" s="7">
        <v>0</v>
      </c>
      <c r="N36" s="7">
        <f t="shared" si="1"/>
        <v>286750</v>
      </c>
      <c r="O36" s="7">
        <v>91525</v>
      </c>
      <c r="P36" s="7">
        <f t="shared" si="4"/>
        <v>28675</v>
      </c>
      <c r="Q36" s="7">
        <f t="shared" si="5"/>
        <v>258075</v>
      </c>
    </row>
    <row r="37" spans="1:17">
      <c r="A37" s="30">
        <v>35</v>
      </c>
      <c r="B37" s="30">
        <v>604</v>
      </c>
      <c r="C37" s="12" t="s">
        <v>431</v>
      </c>
      <c r="D37" s="13">
        <v>8882</v>
      </c>
      <c r="E37" s="13">
        <v>0</v>
      </c>
      <c r="F37" s="13">
        <v>3099</v>
      </c>
      <c r="G37" s="13">
        <v>10940</v>
      </c>
      <c r="H37" s="7" t="s">
        <v>1127</v>
      </c>
      <c r="I37" s="7">
        <f>(100*D37-50*E37)+100*(F37+G37)</f>
        <v>2292100</v>
      </c>
      <c r="J37" s="7">
        <v>0</v>
      </c>
      <c r="K37" s="7">
        <f t="shared" si="2"/>
        <v>0</v>
      </c>
      <c r="L37" s="7">
        <f t="shared" si="3"/>
        <v>0</v>
      </c>
      <c r="M37" s="7">
        <v>0</v>
      </c>
      <c r="N37" s="7">
        <f t="shared" si="1"/>
        <v>2292100</v>
      </c>
      <c r="O37" s="7">
        <v>143750</v>
      </c>
      <c r="P37" s="7">
        <f t="shared" si="4"/>
        <v>143750</v>
      </c>
      <c r="Q37" s="7">
        <f t="shared" si="5"/>
        <v>2148350</v>
      </c>
    </row>
    <row r="38" spans="1:17">
      <c r="A38" s="30">
        <v>36</v>
      </c>
      <c r="B38" s="30">
        <v>221</v>
      </c>
      <c r="C38" s="12" t="s">
        <v>416</v>
      </c>
      <c r="D38" s="13">
        <v>23320</v>
      </c>
      <c r="E38" s="13">
        <v>0</v>
      </c>
      <c r="F38" s="13">
        <v>4604</v>
      </c>
      <c r="G38" s="13">
        <v>11682</v>
      </c>
      <c r="H38" s="7" t="s">
        <v>1127</v>
      </c>
      <c r="I38" s="7">
        <f>(100*D38-50*E38)+100*(F38+G38)</f>
        <v>3960600</v>
      </c>
      <c r="J38" s="7">
        <v>0</v>
      </c>
      <c r="K38" s="7">
        <f t="shared" si="2"/>
        <v>0</v>
      </c>
      <c r="L38" s="7">
        <f t="shared" si="3"/>
        <v>0</v>
      </c>
      <c r="M38" s="7">
        <v>0</v>
      </c>
      <c r="N38" s="7">
        <f t="shared" si="1"/>
        <v>3960600</v>
      </c>
      <c r="O38" s="7">
        <v>352850</v>
      </c>
      <c r="P38" s="7">
        <f t="shared" si="4"/>
        <v>352850</v>
      </c>
      <c r="Q38" s="7">
        <f t="shared" si="5"/>
        <v>3607750</v>
      </c>
    </row>
    <row r="39" spans="1:17">
      <c r="A39" s="30">
        <v>37</v>
      </c>
      <c r="B39" s="30">
        <v>206</v>
      </c>
      <c r="C39" s="12" t="s">
        <v>1118</v>
      </c>
      <c r="D39" s="13">
        <v>0</v>
      </c>
      <c r="E39" s="13">
        <v>0</v>
      </c>
      <c r="F39" s="13">
        <v>0</v>
      </c>
      <c r="G39" s="13">
        <v>0</v>
      </c>
      <c r="H39" s="7" t="s">
        <v>1160</v>
      </c>
      <c r="I39" s="7">
        <f>50*(D39+F39+G39)</f>
        <v>0</v>
      </c>
      <c r="J39" s="7">
        <v>0</v>
      </c>
      <c r="K39" s="7">
        <f t="shared" si="2"/>
        <v>0</v>
      </c>
      <c r="L39" s="7">
        <f t="shared" si="3"/>
        <v>0</v>
      </c>
      <c r="M39" s="7">
        <v>0</v>
      </c>
      <c r="N39" s="7">
        <f t="shared" si="1"/>
        <v>0</v>
      </c>
      <c r="O39" s="7">
        <v>0</v>
      </c>
      <c r="P39" s="7">
        <f t="shared" si="4"/>
        <v>0</v>
      </c>
      <c r="Q39" s="7">
        <f t="shared" si="5"/>
        <v>0</v>
      </c>
    </row>
    <row r="40" spans="1:17">
      <c r="A40" s="30">
        <v>38</v>
      </c>
      <c r="B40" s="30">
        <v>151</v>
      </c>
      <c r="C40" s="12" t="s">
        <v>239</v>
      </c>
      <c r="D40" s="13">
        <v>272</v>
      </c>
      <c r="E40" s="13">
        <v>0</v>
      </c>
      <c r="F40" s="13">
        <v>6</v>
      </c>
      <c r="G40" s="13">
        <v>24</v>
      </c>
      <c r="H40" s="7" t="s">
        <v>1127</v>
      </c>
      <c r="I40" s="7">
        <f t="shared" ref="I40:I53" si="6">(100*D40-50*E40)+100*(F40+G40)</f>
        <v>30200</v>
      </c>
      <c r="J40" s="7">
        <v>0</v>
      </c>
      <c r="K40" s="7">
        <f t="shared" si="2"/>
        <v>0</v>
      </c>
      <c r="L40" s="7">
        <f t="shared" si="3"/>
        <v>0</v>
      </c>
      <c r="M40" s="7">
        <v>0</v>
      </c>
      <c r="N40" s="7">
        <f t="shared" si="1"/>
        <v>30200</v>
      </c>
      <c r="O40" s="7">
        <v>475</v>
      </c>
      <c r="P40" s="7">
        <f t="shared" si="4"/>
        <v>475</v>
      </c>
      <c r="Q40" s="7">
        <f t="shared" si="5"/>
        <v>29725</v>
      </c>
    </row>
    <row r="41" spans="1:17">
      <c r="A41" s="30">
        <v>39</v>
      </c>
      <c r="B41" s="30">
        <v>164</v>
      </c>
      <c r="C41" s="12" t="s">
        <v>293</v>
      </c>
      <c r="D41" s="13">
        <v>148</v>
      </c>
      <c r="E41" s="13">
        <v>0</v>
      </c>
      <c r="F41" s="13">
        <v>8</v>
      </c>
      <c r="G41" s="13">
        <v>22</v>
      </c>
      <c r="H41" s="7" t="s">
        <v>1127</v>
      </c>
      <c r="I41" s="7">
        <f t="shared" si="6"/>
        <v>17800</v>
      </c>
      <c r="J41" s="7">
        <v>0</v>
      </c>
      <c r="K41" s="7">
        <f t="shared" si="2"/>
        <v>0</v>
      </c>
      <c r="L41" s="7">
        <f t="shared" si="3"/>
        <v>0</v>
      </c>
      <c r="M41" s="7">
        <v>0</v>
      </c>
      <c r="N41" s="7">
        <f t="shared" si="1"/>
        <v>17800</v>
      </c>
      <c r="O41" s="7">
        <v>175</v>
      </c>
      <c r="P41" s="7">
        <f t="shared" si="4"/>
        <v>175</v>
      </c>
      <c r="Q41" s="7">
        <f t="shared" si="5"/>
        <v>17625</v>
      </c>
    </row>
    <row r="42" spans="1:17">
      <c r="A42" s="30">
        <v>40</v>
      </c>
      <c r="B42" s="30">
        <v>154</v>
      </c>
      <c r="C42" s="12" t="s">
        <v>250</v>
      </c>
      <c r="D42" s="13">
        <v>107</v>
      </c>
      <c r="E42" s="13">
        <v>0</v>
      </c>
      <c r="F42" s="13">
        <v>9</v>
      </c>
      <c r="G42" s="13">
        <v>22</v>
      </c>
      <c r="H42" s="7" t="s">
        <v>1127</v>
      </c>
      <c r="I42" s="7">
        <f t="shared" si="6"/>
        <v>13800</v>
      </c>
      <c r="J42" s="7">
        <v>0</v>
      </c>
      <c r="K42" s="7">
        <f t="shared" si="2"/>
        <v>0</v>
      </c>
      <c r="L42" s="7">
        <f t="shared" si="3"/>
        <v>0</v>
      </c>
      <c r="M42" s="7">
        <v>0</v>
      </c>
      <c r="N42" s="7">
        <f t="shared" si="1"/>
        <v>13800</v>
      </c>
      <c r="O42" s="7">
        <v>375</v>
      </c>
      <c r="P42" s="7">
        <f t="shared" si="4"/>
        <v>375</v>
      </c>
      <c r="Q42" s="7">
        <f t="shared" si="5"/>
        <v>13425</v>
      </c>
    </row>
    <row r="43" spans="1:17">
      <c r="A43" s="30">
        <v>41</v>
      </c>
      <c r="B43" s="30">
        <v>158</v>
      </c>
      <c r="C43" s="12" t="s">
        <v>266</v>
      </c>
      <c r="D43" s="13">
        <v>1</v>
      </c>
      <c r="E43" s="13">
        <v>0</v>
      </c>
      <c r="F43" s="13">
        <v>0</v>
      </c>
      <c r="G43" s="13">
        <v>1</v>
      </c>
      <c r="H43" s="7" t="s">
        <v>1127</v>
      </c>
      <c r="I43" s="7">
        <f t="shared" si="6"/>
        <v>200</v>
      </c>
      <c r="J43" s="7">
        <v>0</v>
      </c>
      <c r="K43" s="7">
        <f t="shared" si="2"/>
        <v>0</v>
      </c>
      <c r="L43" s="7">
        <f t="shared" si="3"/>
        <v>0</v>
      </c>
      <c r="M43" s="7">
        <v>0</v>
      </c>
      <c r="N43" s="7">
        <f t="shared" si="1"/>
        <v>200</v>
      </c>
      <c r="O43" s="7">
        <v>0</v>
      </c>
      <c r="P43" s="7">
        <f t="shared" si="4"/>
        <v>0</v>
      </c>
      <c r="Q43" s="7">
        <f t="shared" si="5"/>
        <v>200</v>
      </c>
    </row>
    <row r="44" spans="1:17">
      <c r="A44" s="30">
        <v>42</v>
      </c>
      <c r="B44" s="30">
        <v>147</v>
      </c>
      <c r="C44" s="12" t="s">
        <v>221</v>
      </c>
      <c r="D44" s="13">
        <v>80</v>
      </c>
      <c r="E44" s="13">
        <v>0</v>
      </c>
      <c r="F44" s="13">
        <v>3</v>
      </c>
      <c r="G44" s="13">
        <v>0</v>
      </c>
      <c r="H44" s="7" t="s">
        <v>1127</v>
      </c>
      <c r="I44" s="7">
        <f t="shared" si="6"/>
        <v>8300</v>
      </c>
      <c r="J44" s="7">
        <v>0</v>
      </c>
      <c r="K44" s="7">
        <f t="shared" si="2"/>
        <v>0</v>
      </c>
      <c r="L44" s="7">
        <f t="shared" si="3"/>
        <v>0</v>
      </c>
      <c r="M44" s="7">
        <v>0</v>
      </c>
      <c r="N44" s="7">
        <f t="shared" si="1"/>
        <v>8300</v>
      </c>
      <c r="O44" s="7">
        <v>50</v>
      </c>
      <c r="P44" s="7">
        <f t="shared" si="4"/>
        <v>50</v>
      </c>
      <c r="Q44" s="7">
        <f t="shared" si="5"/>
        <v>8250</v>
      </c>
    </row>
    <row r="45" spans="1:17">
      <c r="A45" s="30">
        <v>43</v>
      </c>
      <c r="B45" s="30">
        <v>156</v>
      </c>
      <c r="C45" s="12" t="s">
        <v>258</v>
      </c>
      <c r="D45" s="13">
        <v>41</v>
      </c>
      <c r="E45" s="13">
        <v>0</v>
      </c>
      <c r="F45" s="13">
        <v>6</v>
      </c>
      <c r="G45" s="13">
        <v>11</v>
      </c>
      <c r="H45" s="7" t="s">
        <v>1127</v>
      </c>
      <c r="I45" s="7">
        <f t="shared" si="6"/>
        <v>5800</v>
      </c>
      <c r="J45" s="7">
        <v>0</v>
      </c>
      <c r="K45" s="7">
        <f t="shared" si="2"/>
        <v>0</v>
      </c>
      <c r="L45" s="7">
        <f t="shared" si="3"/>
        <v>0</v>
      </c>
      <c r="M45" s="7">
        <v>0</v>
      </c>
      <c r="N45" s="7">
        <f t="shared" si="1"/>
        <v>5800</v>
      </c>
      <c r="O45" s="7">
        <v>25</v>
      </c>
      <c r="P45" s="7">
        <f t="shared" si="4"/>
        <v>25</v>
      </c>
      <c r="Q45" s="7">
        <f t="shared" si="5"/>
        <v>5775</v>
      </c>
    </row>
    <row r="46" spans="1:17">
      <c r="A46" s="30">
        <v>44</v>
      </c>
      <c r="B46" s="30">
        <v>149</v>
      </c>
      <c r="C46" s="12" t="s">
        <v>229</v>
      </c>
      <c r="D46" s="13">
        <v>217</v>
      </c>
      <c r="E46" s="13">
        <v>0</v>
      </c>
      <c r="F46" s="13">
        <v>5</v>
      </c>
      <c r="G46" s="13">
        <v>37</v>
      </c>
      <c r="H46" s="7" t="s">
        <v>1127</v>
      </c>
      <c r="I46" s="7">
        <f t="shared" si="6"/>
        <v>25900</v>
      </c>
      <c r="J46" s="7">
        <v>0</v>
      </c>
      <c r="K46" s="7">
        <f t="shared" si="2"/>
        <v>0</v>
      </c>
      <c r="L46" s="7">
        <f t="shared" si="3"/>
        <v>0</v>
      </c>
      <c r="M46" s="7">
        <v>0</v>
      </c>
      <c r="N46" s="7">
        <f t="shared" si="1"/>
        <v>25900</v>
      </c>
      <c r="O46" s="7">
        <v>10100</v>
      </c>
      <c r="P46" s="7">
        <f t="shared" si="4"/>
        <v>2590</v>
      </c>
      <c r="Q46" s="7">
        <f t="shared" si="5"/>
        <v>23310</v>
      </c>
    </row>
    <row r="47" spans="1:17">
      <c r="A47" s="30">
        <v>45</v>
      </c>
      <c r="B47" s="30">
        <v>160</v>
      </c>
      <c r="C47" s="12" t="s">
        <v>272</v>
      </c>
      <c r="D47" s="13">
        <v>165</v>
      </c>
      <c r="E47" s="13">
        <v>0</v>
      </c>
      <c r="F47" s="13">
        <v>19</v>
      </c>
      <c r="G47" s="13">
        <v>31</v>
      </c>
      <c r="H47" s="7" t="s">
        <v>1127</v>
      </c>
      <c r="I47" s="7">
        <f t="shared" si="6"/>
        <v>21500</v>
      </c>
      <c r="J47" s="7">
        <v>0</v>
      </c>
      <c r="K47" s="7">
        <f t="shared" si="2"/>
        <v>0</v>
      </c>
      <c r="L47" s="7">
        <f t="shared" si="3"/>
        <v>0</v>
      </c>
      <c r="M47" s="7">
        <v>0</v>
      </c>
      <c r="N47" s="7">
        <f t="shared" si="1"/>
        <v>21500</v>
      </c>
      <c r="O47" s="7">
        <v>125</v>
      </c>
      <c r="P47" s="7">
        <f t="shared" si="4"/>
        <v>125</v>
      </c>
      <c r="Q47" s="7">
        <f t="shared" si="5"/>
        <v>21375</v>
      </c>
    </row>
    <row r="48" spans="1:17">
      <c r="A48" s="30">
        <v>46</v>
      </c>
      <c r="B48" s="30">
        <v>165</v>
      </c>
      <c r="C48" s="12" t="s">
        <v>297</v>
      </c>
      <c r="D48" s="13">
        <v>116</v>
      </c>
      <c r="E48" s="13">
        <v>0</v>
      </c>
      <c r="F48" s="13">
        <v>5</v>
      </c>
      <c r="G48" s="13">
        <v>10</v>
      </c>
      <c r="H48" s="7" t="s">
        <v>1127</v>
      </c>
      <c r="I48" s="7">
        <f t="shared" si="6"/>
        <v>13100</v>
      </c>
      <c r="J48" s="7">
        <v>0</v>
      </c>
      <c r="K48" s="7">
        <f t="shared" si="2"/>
        <v>0</v>
      </c>
      <c r="L48" s="7">
        <f t="shared" si="3"/>
        <v>0</v>
      </c>
      <c r="M48" s="7">
        <v>0</v>
      </c>
      <c r="N48" s="7">
        <f t="shared" si="1"/>
        <v>13100</v>
      </c>
      <c r="O48" s="7">
        <v>75</v>
      </c>
      <c r="P48" s="7">
        <f t="shared" si="4"/>
        <v>75</v>
      </c>
      <c r="Q48" s="7">
        <f t="shared" si="5"/>
        <v>13025</v>
      </c>
    </row>
    <row r="49" spans="1:17">
      <c r="A49" s="30">
        <v>47</v>
      </c>
      <c r="B49" s="30">
        <v>159</v>
      </c>
      <c r="C49" s="12" t="s">
        <v>269</v>
      </c>
      <c r="D49" s="13">
        <v>38</v>
      </c>
      <c r="E49" s="13">
        <v>0</v>
      </c>
      <c r="F49" s="13">
        <v>2</v>
      </c>
      <c r="G49" s="13">
        <v>9</v>
      </c>
      <c r="H49" s="7" t="s">
        <v>1127</v>
      </c>
      <c r="I49" s="7">
        <f t="shared" si="6"/>
        <v>4900</v>
      </c>
      <c r="J49" s="7">
        <v>0</v>
      </c>
      <c r="K49" s="7">
        <f t="shared" si="2"/>
        <v>0</v>
      </c>
      <c r="L49" s="7">
        <f t="shared" si="3"/>
        <v>0</v>
      </c>
      <c r="M49" s="7">
        <v>0</v>
      </c>
      <c r="N49" s="7">
        <f t="shared" si="1"/>
        <v>4900</v>
      </c>
      <c r="O49" s="7">
        <v>100</v>
      </c>
      <c r="P49" s="7">
        <f t="shared" si="4"/>
        <v>100</v>
      </c>
      <c r="Q49" s="7">
        <f t="shared" si="5"/>
        <v>4800</v>
      </c>
    </row>
    <row r="50" spans="1:17">
      <c r="A50" s="30">
        <v>48</v>
      </c>
      <c r="B50" s="30">
        <v>150</v>
      </c>
      <c r="C50" s="12" t="s">
        <v>235</v>
      </c>
      <c r="D50" s="13">
        <v>22</v>
      </c>
      <c r="E50" s="13">
        <v>0</v>
      </c>
      <c r="F50" s="13">
        <v>0</v>
      </c>
      <c r="G50" s="13">
        <v>5</v>
      </c>
      <c r="H50" s="7" t="s">
        <v>1127</v>
      </c>
      <c r="I50" s="7">
        <f t="shared" si="6"/>
        <v>2700</v>
      </c>
      <c r="J50" s="7">
        <v>0</v>
      </c>
      <c r="K50" s="7">
        <f t="shared" si="2"/>
        <v>0</v>
      </c>
      <c r="L50" s="7">
        <f t="shared" si="3"/>
        <v>0</v>
      </c>
      <c r="M50" s="7">
        <v>0</v>
      </c>
      <c r="N50" s="7">
        <f t="shared" si="1"/>
        <v>2700</v>
      </c>
      <c r="O50" s="7">
        <v>0</v>
      </c>
      <c r="P50" s="7">
        <f t="shared" si="4"/>
        <v>0</v>
      </c>
      <c r="Q50" s="7">
        <f t="shared" si="5"/>
        <v>2700</v>
      </c>
    </row>
    <row r="51" spans="1:17">
      <c r="A51" s="30">
        <v>49</v>
      </c>
      <c r="B51" s="30">
        <v>162</v>
      </c>
      <c r="C51" s="12" t="s">
        <v>282</v>
      </c>
      <c r="D51" s="13">
        <v>147</v>
      </c>
      <c r="E51" s="13">
        <v>0</v>
      </c>
      <c r="F51" s="13">
        <v>9</v>
      </c>
      <c r="G51" s="13">
        <v>12</v>
      </c>
      <c r="H51" s="7" t="s">
        <v>1127</v>
      </c>
      <c r="I51" s="7">
        <f t="shared" si="6"/>
        <v>16800</v>
      </c>
      <c r="J51" s="7">
        <v>0</v>
      </c>
      <c r="K51" s="7">
        <f t="shared" si="2"/>
        <v>0</v>
      </c>
      <c r="L51" s="7">
        <f t="shared" si="3"/>
        <v>0</v>
      </c>
      <c r="M51" s="7">
        <v>0</v>
      </c>
      <c r="N51" s="7">
        <f t="shared" si="1"/>
        <v>16800</v>
      </c>
      <c r="O51" s="7">
        <v>350</v>
      </c>
      <c r="P51" s="7">
        <f t="shared" si="4"/>
        <v>350</v>
      </c>
      <c r="Q51" s="7">
        <f t="shared" si="5"/>
        <v>16450</v>
      </c>
    </row>
    <row r="52" spans="1:17">
      <c r="A52" s="30">
        <v>50</v>
      </c>
      <c r="B52" s="30">
        <v>148</v>
      </c>
      <c r="C52" s="12" t="s">
        <v>225</v>
      </c>
      <c r="D52" s="13">
        <v>258</v>
      </c>
      <c r="E52" s="13">
        <v>0</v>
      </c>
      <c r="F52" s="13">
        <v>5</v>
      </c>
      <c r="G52" s="13">
        <v>18</v>
      </c>
      <c r="H52" s="7" t="s">
        <v>1127</v>
      </c>
      <c r="I52" s="7">
        <f t="shared" si="6"/>
        <v>28100</v>
      </c>
      <c r="J52" s="7">
        <v>0</v>
      </c>
      <c r="K52" s="7">
        <f t="shared" si="2"/>
        <v>0</v>
      </c>
      <c r="L52" s="7">
        <f t="shared" si="3"/>
        <v>0</v>
      </c>
      <c r="M52" s="7">
        <v>0</v>
      </c>
      <c r="N52" s="7">
        <f t="shared" si="1"/>
        <v>28100</v>
      </c>
      <c r="O52" s="7">
        <v>150</v>
      </c>
      <c r="P52" s="7">
        <f t="shared" si="4"/>
        <v>150</v>
      </c>
      <c r="Q52" s="7">
        <f t="shared" si="5"/>
        <v>27950</v>
      </c>
    </row>
    <row r="53" spans="1:17">
      <c r="A53" s="30">
        <v>51</v>
      </c>
      <c r="B53" s="30">
        <v>155</v>
      </c>
      <c r="C53" s="12" t="s">
        <v>254</v>
      </c>
      <c r="D53" s="13">
        <v>12</v>
      </c>
      <c r="E53" s="13">
        <v>0</v>
      </c>
      <c r="F53" s="13">
        <v>2</v>
      </c>
      <c r="G53" s="13">
        <v>1</v>
      </c>
      <c r="H53" s="7" t="s">
        <v>1127</v>
      </c>
      <c r="I53" s="7">
        <f t="shared" si="6"/>
        <v>1500</v>
      </c>
      <c r="J53" s="7">
        <v>0</v>
      </c>
      <c r="K53" s="7">
        <f t="shared" si="2"/>
        <v>0</v>
      </c>
      <c r="L53" s="7">
        <f t="shared" si="3"/>
        <v>0</v>
      </c>
      <c r="M53" s="7">
        <v>0</v>
      </c>
      <c r="N53" s="7">
        <f t="shared" si="1"/>
        <v>1500</v>
      </c>
      <c r="O53" s="7">
        <v>25</v>
      </c>
      <c r="P53" s="7">
        <f t="shared" si="4"/>
        <v>25</v>
      </c>
      <c r="Q53" s="7">
        <f t="shared" si="5"/>
        <v>1475</v>
      </c>
    </row>
    <row r="54" spans="1:17">
      <c r="A54" s="30">
        <v>52</v>
      </c>
      <c r="B54" s="30">
        <v>166</v>
      </c>
      <c r="C54" s="12" t="s">
        <v>300</v>
      </c>
      <c r="D54" s="13">
        <v>721</v>
      </c>
      <c r="E54" s="13">
        <v>0</v>
      </c>
      <c r="F54" s="13">
        <v>326</v>
      </c>
      <c r="G54" s="13">
        <v>864</v>
      </c>
      <c r="H54" s="7" t="s">
        <v>1160</v>
      </c>
      <c r="I54" s="7">
        <f>50*(D54+F54+G54)</f>
        <v>95550</v>
      </c>
      <c r="J54" s="7">
        <v>0</v>
      </c>
      <c r="K54" s="7">
        <f t="shared" si="2"/>
        <v>0</v>
      </c>
      <c r="L54" s="7">
        <f t="shared" si="3"/>
        <v>0</v>
      </c>
      <c r="M54" s="7">
        <v>0</v>
      </c>
      <c r="N54" s="7">
        <f t="shared" si="1"/>
        <v>95550</v>
      </c>
      <c r="O54" s="7">
        <v>200</v>
      </c>
      <c r="P54" s="7">
        <f t="shared" si="4"/>
        <v>200</v>
      </c>
      <c r="Q54" s="7">
        <f t="shared" si="5"/>
        <v>95350</v>
      </c>
    </row>
    <row r="55" spans="1:17">
      <c r="A55" s="30">
        <v>53</v>
      </c>
      <c r="B55" s="30">
        <v>157</v>
      </c>
      <c r="C55" s="12" t="s">
        <v>262</v>
      </c>
      <c r="D55" s="13">
        <v>54</v>
      </c>
      <c r="E55" s="13">
        <v>0</v>
      </c>
      <c r="F55" s="13">
        <v>1</v>
      </c>
      <c r="G55" s="13">
        <v>4</v>
      </c>
      <c r="H55" s="7" t="s">
        <v>1127</v>
      </c>
      <c r="I55" s="7">
        <f>(100*D55-50*E55)+100*(F55+G55)</f>
        <v>5900</v>
      </c>
      <c r="J55" s="7">
        <v>0</v>
      </c>
      <c r="K55" s="7">
        <f t="shared" si="2"/>
        <v>0</v>
      </c>
      <c r="L55" s="7">
        <f t="shared" si="3"/>
        <v>0</v>
      </c>
      <c r="M55" s="7">
        <v>0</v>
      </c>
      <c r="N55" s="7">
        <f t="shared" si="1"/>
        <v>5900</v>
      </c>
      <c r="O55" s="7">
        <v>100</v>
      </c>
      <c r="P55" s="7">
        <f t="shared" si="4"/>
        <v>100</v>
      </c>
      <c r="Q55" s="7">
        <f t="shared" si="5"/>
        <v>5800</v>
      </c>
    </row>
    <row r="56" spans="1:17">
      <c r="A56" s="30">
        <v>54</v>
      </c>
      <c r="B56" s="30">
        <v>153</v>
      </c>
      <c r="C56" s="12" t="s">
        <v>246</v>
      </c>
      <c r="D56" s="13">
        <v>107</v>
      </c>
      <c r="E56" s="13">
        <v>0</v>
      </c>
      <c r="F56" s="13">
        <v>5</v>
      </c>
      <c r="G56" s="13">
        <v>14</v>
      </c>
      <c r="H56" s="7" t="s">
        <v>1127</v>
      </c>
      <c r="I56" s="7">
        <f>(100*D56-50*E56)+100*(F56+G56)</f>
        <v>12600</v>
      </c>
      <c r="J56" s="7">
        <v>0</v>
      </c>
      <c r="K56" s="7">
        <f t="shared" si="2"/>
        <v>0</v>
      </c>
      <c r="L56" s="7">
        <f t="shared" si="3"/>
        <v>0</v>
      </c>
      <c r="M56" s="7">
        <v>0</v>
      </c>
      <c r="N56" s="7">
        <f t="shared" si="1"/>
        <v>12600</v>
      </c>
      <c r="O56" s="7">
        <v>250</v>
      </c>
      <c r="P56" s="7">
        <f t="shared" si="4"/>
        <v>250</v>
      </c>
      <c r="Q56" s="7">
        <f t="shared" si="5"/>
        <v>12350</v>
      </c>
    </row>
    <row r="57" spans="1:17">
      <c r="A57" s="30">
        <v>55</v>
      </c>
      <c r="B57" s="30">
        <v>146</v>
      </c>
      <c r="C57" s="12" t="s">
        <v>217</v>
      </c>
      <c r="D57" s="13">
        <v>122</v>
      </c>
      <c r="E57" s="13">
        <v>0</v>
      </c>
      <c r="F57" s="13">
        <v>9</v>
      </c>
      <c r="G57" s="13">
        <v>32</v>
      </c>
      <c r="H57" s="7" t="s">
        <v>1127</v>
      </c>
      <c r="I57" s="7">
        <f>(100*D57-50*E57)+100*(F57+G57)</f>
        <v>16300</v>
      </c>
      <c r="J57" s="7">
        <v>0</v>
      </c>
      <c r="K57" s="7">
        <f t="shared" si="2"/>
        <v>0</v>
      </c>
      <c r="L57" s="7">
        <f t="shared" si="3"/>
        <v>0</v>
      </c>
      <c r="M57" s="7">
        <v>0</v>
      </c>
      <c r="N57" s="7">
        <f t="shared" si="1"/>
        <v>16300</v>
      </c>
      <c r="O57" s="7">
        <v>500</v>
      </c>
      <c r="P57" s="7">
        <f t="shared" si="4"/>
        <v>500</v>
      </c>
      <c r="Q57" s="7">
        <f t="shared" si="5"/>
        <v>15800</v>
      </c>
    </row>
    <row r="58" spans="1:17">
      <c r="A58" s="30">
        <v>56</v>
      </c>
      <c r="B58" s="30">
        <v>633</v>
      </c>
      <c r="C58" s="12" t="s">
        <v>462</v>
      </c>
      <c r="D58" s="13">
        <v>1262</v>
      </c>
      <c r="E58" s="13">
        <v>0</v>
      </c>
      <c r="F58" s="13">
        <v>298</v>
      </c>
      <c r="G58" s="13">
        <v>1024</v>
      </c>
      <c r="H58" s="7" t="s">
        <v>1127</v>
      </c>
      <c r="I58" s="7">
        <f>(100*D58-50*E58)+100*(F58+G58)</f>
        <v>258400</v>
      </c>
      <c r="J58" s="7">
        <v>0</v>
      </c>
      <c r="K58" s="7">
        <f t="shared" si="2"/>
        <v>0</v>
      </c>
      <c r="L58" s="7">
        <f t="shared" si="3"/>
        <v>0</v>
      </c>
      <c r="M58" s="7">
        <v>0</v>
      </c>
      <c r="N58" s="7">
        <f t="shared" si="1"/>
        <v>258400</v>
      </c>
      <c r="O58" s="7">
        <v>11750</v>
      </c>
      <c r="P58" s="7">
        <f t="shared" si="4"/>
        <v>11750</v>
      </c>
      <c r="Q58" s="7">
        <f t="shared" si="5"/>
        <v>246650</v>
      </c>
    </row>
    <row r="59" spans="1:17">
      <c r="A59" s="30">
        <v>57</v>
      </c>
      <c r="B59" s="30">
        <v>808</v>
      </c>
      <c r="C59" s="12" t="s">
        <v>793</v>
      </c>
      <c r="D59" s="13">
        <v>950</v>
      </c>
      <c r="E59" s="13">
        <v>0</v>
      </c>
      <c r="F59" s="13">
        <v>659</v>
      </c>
      <c r="G59" s="13">
        <v>1632</v>
      </c>
      <c r="H59" s="7" t="s">
        <v>1160</v>
      </c>
      <c r="I59" s="7">
        <f t="shared" ref="I59:I71" si="7">50*(D59+F59+G59)</f>
        <v>162050</v>
      </c>
      <c r="J59" s="7">
        <v>0</v>
      </c>
      <c r="K59" s="7">
        <f t="shared" si="2"/>
        <v>0</v>
      </c>
      <c r="L59" s="7">
        <f t="shared" si="3"/>
        <v>0</v>
      </c>
      <c r="M59" s="7">
        <v>0</v>
      </c>
      <c r="N59" s="7">
        <f t="shared" si="1"/>
        <v>162050</v>
      </c>
      <c r="O59" s="7">
        <v>1025</v>
      </c>
      <c r="P59" s="7">
        <f t="shared" si="4"/>
        <v>1025</v>
      </c>
      <c r="Q59" s="7">
        <f t="shared" si="5"/>
        <v>161025</v>
      </c>
    </row>
    <row r="60" spans="1:17">
      <c r="A60" s="30">
        <v>58</v>
      </c>
      <c r="B60" s="30">
        <v>813</v>
      </c>
      <c r="C60" s="12" t="s">
        <v>809</v>
      </c>
      <c r="D60" s="13">
        <v>1</v>
      </c>
      <c r="E60" s="13">
        <v>0</v>
      </c>
      <c r="F60" s="13">
        <v>0</v>
      </c>
      <c r="G60" s="13">
        <v>1</v>
      </c>
      <c r="H60" s="7" t="s">
        <v>1160</v>
      </c>
      <c r="I60" s="7">
        <f t="shared" si="7"/>
        <v>100</v>
      </c>
      <c r="J60" s="7">
        <v>0</v>
      </c>
      <c r="K60" s="7">
        <f t="shared" si="2"/>
        <v>0</v>
      </c>
      <c r="L60" s="7">
        <f t="shared" si="3"/>
        <v>0</v>
      </c>
      <c r="M60" s="7">
        <v>0</v>
      </c>
      <c r="N60" s="7">
        <f t="shared" si="1"/>
        <v>100</v>
      </c>
      <c r="O60" s="7">
        <v>0</v>
      </c>
      <c r="P60" s="7">
        <f t="shared" si="4"/>
        <v>0</v>
      </c>
      <c r="Q60" s="7">
        <f t="shared" si="5"/>
        <v>100</v>
      </c>
    </row>
    <row r="61" spans="1:17">
      <c r="A61" s="30">
        <v>59</v>
      </c>
      <c r="B61" s="30">
        <v>810</v>
      </c>
      <c r="C61" s="12" t="s">
        <v>797</v>
      </c>
      <c r="D61" s="13">
        <v>92</v>
      </c>
      <c r="E61" s="13">
        <v>0</v>
      </c>
      <c r="F61" s="13">
        <v>41</v>
      </c>
      <c r="G61" s="13">
        <v>119</v>
      </c>
      <c r="H61" s="7" t="s">
        <v>1160</v>
      </c>
      <c r="I61" s="7">
        <f t="shared" si="7"/>
        <v>12600</v>
      </c>
      <c r="J61" s="7">
        <v>0</v>
      </c>
      <c r="K61" s="7">
        <f t="shared" si="2"/>
        <v>0</v>
      </c>
      <c r="L61" s="7">
        <f t="shared" si="3"/>
        <v>0</v>
      </c>
      <c r="M61" s="7">
        <v>0</v>
      </c>
      <c r="N61" s="7">
        <f t="shared" si="1"/>
        <v>12600</v>
      </c>
      <c r="O61" s="7">
        <v>100</v>
      </c>
      <c r="P61" s="7">
        <f t="shared" si="4"/>
        <v>100</v>
      </c>
      <c r="Q61" s="7">
        <f t="shared" si="5"/>
        <v>12500</v>
      </c>
    </row>
    <row r="62" spans="1:17">
      <c r="A62" s="30">
        <v>60</v>
      </c>
      <c r="B62" s="30">
        <v>812</v>
      </c>
      <c r="C62" s="12" t="s">
        <v>805</v>
      </c>
      <c r="D62" s="13">
        <v>702</v>
      </c>
      <c r="E62" s="13">
        <v>0</v>
      </c>
      <c r="F62" s="13">
        <v>752</v>
      </c>
      <c r="G62" s="13">
        <v>1355</v>
      </c>
      <c r="H62" s="7" t="s">
        <v>1160</v>
      </c>
      <c r="I62" s="7">
        <f t="shared" si="7"/>
        <v>140450</v>
      </c>
      <c r="J62" s="7">
        <v>0</v>
      </c>
      <c r="K62" s="7">
        <f t="shared" si="2"/>
        <v>0</v>
      </c>
      <c r="L62" s="7">
        <f t="shared" si="3"/>
        <v>0</v>
      </c>
      <c r="M62" s="7">
        <v>0</v>
      </c>
      <c r="N62" s="7">
        <f t="shared" si="1"/>
        <v>140450</v>
      </c>
      <c r="O62" s="7">
        <v>825</v>
      </c>
      <c r="P62" s="7">
        <f t="shared" si="4"/>
        <v>825</v>
      </c>
      <c r="Q62" s="7">
        <f t="shared" si="5"/>
        <v>139625</v>
      </c>
    </row>
    <row r="63" spans="1:17">
      <c r="A63" s="30">
        <v>61</v>
      </c>
      <c r="B63" s="30">
        <v>807</v>
      </c>
      <c r="C63" s="12" t="s">
        <v>789</v>
      </c>
      <c r="D63" s="13">
        <v>1060</v>
      </c>
      <c r="E63" s="13">
        <v>0</v>
      </c>
      <c r="F63" s="13">
        <v>783</v>
      </c>
      <c r="G63" s="13">
        <v>1768</v>
      </c>
      <c r="H63" s="7" t="s">
        <v>1160</v>
      </c>
      <c r="I63" s="7">
        <f t="shared" si="7"/>
        <v>180550</v>
      </c>
      <c r="J63" s="7">
        <v>0</v>
      </c>
      <c r="K63" s="7">
        <f t="shared" si="2"/>
        <v>0</v>
      </c>
      <c r="L63" s="7">
        <f t="shared" si="3"/>
        <v>0</v>
      </c>
      <c r="M63" s="7">
        <v>0</v>
      </c>
      <c r="N63" s="7">
        <f t="shared" si="1"/>
        <v>180550</v>
      </c>
      <c r="O63" s="7">
        <v>550</v>
      </c>
      <c r="P63" s="7">
        <f t="shared" si="4"/>
        <v>550</v>
      </c>
      <c r="Q63" s="7">
        <f t="shared" si="5"/>
        <v>180000</v>
      </c>
    </row>
    <row r="64" spans="1:17">
      <c r="A64" s="30">
        <v>62</v>
      </c>
      <c r="B64" s="30">
        <v>806</v>
      </c>
      <c r="C64" s="12" t="s">
        <v>785</v>
      </c>
      <c r="D64" s="13">
        <v>767</v>
      </c>
      <c r="E64" s="13">
        <v>0</v>
      </c>
      <c r="F64" s="13">
        <v>627</v>
      </c>
      <c r="G64" s="13">
        <v>1210</v>
      </c>
      <c r="H64" s="7" t="s">
        <v>1160</v>
      </c>
      <c r="I64" s="7">
        <f t="shared" si="7"/>
        <v>130200</v>
      </c>
      <c r="J64" s="7">
        <v>0</v>
      </c>
      <c r="K64" s="7">
        <f t="shared" si="2"/>
        <v>0</v>
      </c>
      <c r="L64" s="7">
        <f t="shared" si="3"/>
        <v>0</v>
      </c>
      <c r="M64" s="7">
        <v>0</v>
      </c>
      <c r="N64" s="7">
        <f t="shared" si="1"/>
        <v>130200</v>
      </c>
      <c r="O64" s="7">
        <v>400</v>
      </c>
      <c r="P64" s="7">
        <f t="shared" si="4"/>
        <v>400</v>
      </c>
      <c r="Q64" s="7">
        <f t="shared" si="5"/>
        <v>129800</v>
      </c>
    </row>
    <row r="65" spans="1:17">
      <c r="A65" s="30">
        <v>63</v>
      </c>
      <c r="B65" s="30">
        <v>811</v>
      </c>
      <c r="C65" s="12" t="s">
        <v>801</v>
      </c>
      <c r="D65" s="13">
        <v>217</v>
      </c>
      <c r="E65" s="13">
        <v>0</v>
      </c>
      <c r="F65" s="13">
        <v>36</v>
      </c>
      <c r="G65" s="13">
        <v>79</v>
      </c>
      <c r="H65" s="7" t="s">
        <v>1160</v>
      </c>
      <c r="I65" s="7">
        <f t="shared" si="7"/>
        <v>16600</v>
      </c>
      <c r="J65" s="7">
        <v>0</v>
      </c>
      <c r="K65" s="7">
        <f t="shared" si="2"/>
        <v>0</v>
      </c>
      <c r="L65" s="7">
        <f t="shared" si="3"/>
        <v>0</v>
      </c>
      <c r="M65" s="7">
        <v>0</v>
      </c>
      <c r="N65" s="7">
        <f t="shared" si="1"/>
        <v>16600</v>
      </c>
      <c r="O65" s="7">
        <v>25</v>
      </c>
      <c r="P65" s="7">
        <f t="shared" si="4"/>
        <v>25</v>
      </c>
      <c r="Q65" s="7">
        <f t="shared" si="5"/>
        <v>16575</v>
      </c>
    </row>
    <row r="66" spans="1:17">
      <c r="A66" s="30">
        <v>64</v>
      </c>
      <c r="B66" s="30">
        <v>805</v>
      </c>
      <c r="C66" s="12" t="s">
        <v>781</v>
      </c>
      <c r="D66" s="13">
        <v>1164</v>
      </c>
      <c r="E66" s="13">
        <v>0</v>
      </c>
      <c r="F66" s="13">
        <v>1490</v>
      </c>
      <c r="G66" s="13">
        <v>2559</v>
      </c>
      <c r="H66" s="7" t="s">
        <v>1160</v>
      </c>
      <c r="I66" s="7">
        <f t="shared" si="7"/>
        <v>260650</v>
      </c>
      <c r="J66" s="7">
        <v>0</v>
      </c>
      <c r="K66" s="7">
        <f t="shared" si="2"/>
        <v>0</v>
      </c>
      <c r="L66" s="7">
        <f t="shared" si="3"/>
        <v>0</v>
      </c>
      <c r="M66" s="7">
        <v>0</v>
      </c>
      <c r="N66" s="7">
        <f t="shared" si="1"/>
        <v>260650</v>
      </c>
      <c r="O66" s="7">
        <v>625</v>
      </c>
      <c r="P66" s="7">
        <f t="shared" si="4"/>
        <v>625</v>
      </c>
      <c r="Q66" s="7">
        <f t="shared" si="5"/>
        <v>260025</v>
      </c>
    </row>
    <row r="67" spans="1:17">
      <c r="A67" s="30">
        <v>65</v>
      </c>
      <c r="B67" s="30">
        <v>815</v>
      </c>
      <c r="C67" s="12" t="s">
        <v>813</v>
      </c>
      <c r="D67" s="13">
        <v>26248</v>
      </c>
      <c r="E67" s="13">
        <v>0</v>
      </c>
      <c r="F67" s="13">
        <v>10959</v>
      </c>
      <c r="G67" s="13">
        <v>16858</v>
      </c>
      <c r="H67" s="7" t="s">
        <v>1160</v>
      </c>
      <c r="I67" s="7">
        <f t="shared" si="7"/>
        <v>2703250</v>
      </c>
      <c r="J67" s="7">
        <v>0</v>
      </c>
      <c r="K67" s="7">
        <f t="shared" si="2"/>
        <v>0</v>
      </c>
      <c r="L67" s="7">
        <f t="shared" si="3"/>
        <v>0</v>
      </c>
      <c r="M67" s="7">
        <v>0</v>
      </c>
      <c r="N67" s="7">
        <f t="shared" ref="N67:N130" si="8">+I67-K67</f>
        <v>2703250</v>
      </c>
      <c r="O67" s="7">
        <v>134925</v>
      </c>
      <c r="P67" s="7">
        <f t="shared" si="4"/>
        <v>134925</v>
      </c>
      <c r="Q67" s="7">
        <f t="shared" si="5"/>
        <v>2568325</v>
      </c>
    </row>
    <row r="68" spans="1:17">
      <c r="A68" s="30">
        <v>66</v>
      </c>
      <c r="B68" s="30">
        <v>513</v>
      </c>
      <c r="C68" s="12" t="s">
        <v>422</v>
      </c>
      <c r="D68" s="13">
        <v>1151</v>
      </c>
      <c r="E68" s="13">
        <v>0</v>
      </c>
      <c r="F68" s="13">
        <v>192</v>
      </c>
      <c r="G68" s="13">
        <v>673</v>
      </c>
      <c r="H68" s="7" t="s">
        <v>1160</v>
      </c>
      <c r="I68" s="7">
        <f t="shared" si="7"/>
        <v>100800</v>
      </c>
      <c r="J68" s="7">
        <v>0</v>
      </c>
      <c r="K68" s="7">
        <f t="shared" ref="K68:K131" si="9">IF(J68&gt;0.1*I68,0.1*I68,J68)</f>
        <v>0</v>
      </c>
      <c r="L68" s="7">
        <f t="shared" ref="L68:L131" si="10">+J68-K68</f>
        <v>0</v>
      </c>
      <c r="M68" s="7">
        <v>0</v>
      </c>
      <c r="N68" s="7">
        <f t="shared" si="8"/>
        <v>100800</v>
      </c>
      <c r="O68" s="7">
        <v>2325</v>
      </c>
      <c r="P68" s="7">
        <f t="shared" ref="P68:P131" si="11">IF(O68&gt;0.1*I68,0.1*I68,O68)</f>
        <v>2325</v>
      </c>
      <c r="Q68" s="7">
        <f t="shared" ref="Q68:Q131" si="12">+N68-P68</f>
        <v>98475</v>
      </c>
    </row>
    <row r="69" spans="1:17">
      <c r="A69" s="30">
        <v>67</v>
      </c>
      <c r="B69" s="30">
        <v>858</v>
      </c>
      <c r="C69" s="12" t="s">
        <v>854</v>
      </c>
      <c r="D69" s="13">
        <v>97</v>
      </c>
      <c r="E69" s="13">
        <v>0</v>
      </c>
      <c r="F69" s="13">
        <v>3</v>
      </c>
      <c r="G69" s="13">
        <v>2</v>
      </c>
      <c r="H69" s="7" t="s">
        <v>1160</v>
      </c>
      <c r="I69" s="7">
        <f t="shared" si="7"/>
        <v>5100</v>
      </c>
      <c r="J69" s="7">
        <v>0</v>
      </c>
      <c r="K69" s="7">
        <f t="shared" si="9"/>
        <v>0</v>
      </c>
      <c r="L69" s="7">
        <f t="shared" si="10"/>
        <v>0</v>
      </c>
      <c r="M69" s="7">
        <v>0</v>
      </c>
      <c r="N69" s="7">
        <f t="shared" si="8"/>
        <v>5100</v>
      </c>
      <c r="O69" s="7">
        <v>0</v>
      </c>
      <c r="P69" s="7">
        <f t="shared" si="11"/>
        <v>0</v>
      </c>
      <c r="Q69" s="7">
        <f t="shared" si="12"/>
        <v>5100</v>
      </c>
    </row>
    <row r="70" spans="1:17">
      <c r="A70" s="30">
        <v>68</v>
      </c>
      <c r="B70" s="30">
        <v>108</v>
      </c>
      <c r="C70" s="12" t="s">
        <v>89</v>
      </c>
      <c r="D70" s="13">
        <v>251111</v>
      </c>
      <c r="E70" s="13">
        <v>75239</v>
      </c>
      <c r="F70" s="13">
        <v>13323</v>
      </c>
      <c r="G70" s="13">
        <v>72154</v>
      </c>
      <c r="H70" s="7" t="s">
        <v>1160</v>
      </c>
      <c r="I70" s="7">
        <f t="shared" si="7"/>
        <v>16829400</v>
      </c>
      <c r="J70" s="7">
        <v>0</v>
      </c>
      <c r="K70" s="7">
        <f t="shared" si="9"/>
        <v>0</v>
      </c>
      <c r="L70" s="7">
        <f t="shared" si="10"/>
        <v>0</v>
      </c>
      <c r="M70" s="7">
        <v>0</v>
      </c>
      <c r="N70" s="7">
        <f t="shared" si="8"/>
        <v>16829400</v>
      </c>
      <c r="O70" s="7">
        <v>1567550</v>
      </c>
      <c r="P70" s="7">
        <f t="shared" si="11"/>
        <v>1567550</v>
      </c>
      <c r="Q70" s="7">
        <f t="shared" si="12"/>
        <v>15261850</v>
      </c>
    </row>
    <row r="71" spans="1:17">
      <c r="A71" s="30">
        <v>69</v>
      </c>
      <c r="B71" s="30">
        <v>171</v>
      </c>
      <c r="C71" s="12" t="s">
        <v>974</v>
      </c>
      <c r="D71" s="13">
        <v>1623</v>
      </c>
      <c r="E71" s="13">
        <v>0</v>
      </c>
      <c r="F71" s="13">
        <v>175</v>
      </c>
      <c r="G71" s="13">
        <v>999</v>
      </c>
      <c r="H71" s="7" t="s">
        <v>1160</v>
      </c>
      <c r="I71" s="7">
        <f t="shared" si="7"/>
        <v>139850</v>
      </c>
      <c r="J71" s="7">
        <v>0</v>
      </c>
      <c r="K71" s="7">
        <f t="shared" si="9"/>
        <v>0</v>
      </c>
      <c r="L71" s="7">
        <f t="shared" si="10"/>
        <v>0</v>
      </c>
      <c r="M71" s="7">
        <v>0</v>
      </c>
      <c r="N71" s="7">
        <f t="shared" si="8"/>
        <v>139850</v>
      </c>
      <c r="O71" s="7">
        <v>33350</v>
      </c>
      <c r="P71" s="7">
        <f t="shared" si="11"/>
        <v>13985</v>
      </c>
      <c r="Q71" s="7">
        <f t="shared" si="12"/>
        <v>125865</v>
      </c>
    </row>
    <row r="72" spans="1:17">
      <c r="A72" s="30">
        <v>70</v>
      </c>
      <c r="B72" s="30">
        <v>867</v>
      </c>
      <c r="C72" s="12" t="s">
        <v>1021</v>
      </c>
      <c r="D72" s="13">
        <v>212</v>
      </c>
      <c r="E72" s="13">
        <v>0</v>
      </c>
      <c r="F72" s="13">
        <v>156</v>
      </c>
      <c r="G72" s="13">
        <v>366</v>
      </c>
      <c r="H72" s="7" t="s">
        <v>1127</v>
      </c>
      <c r="I72" s="7">
        <f t="shared" ref="I72:I77" si="13">(100*D72-50*E72)+100*(F72+G72)</f>
        <v>73400</v>
      </c>
      <c r="J72" s="7">
        <v>0</v>
      </c>
      <c r="K72" s="7">
        <f t="shared" si="9"/>
        <v>0</v>
      </c>
      <c r="L72" s="7">
        <f t="shared" si="10"/>
        <v>0</v>
      </c>
      <c r="M72" s="7">
        <v>0</v>
      </c>
      <c r="N72" s="7">
        <f t="shared" si="8"/>
        <v>73400</v>
      </c>
      <c r="O72" s="7">
        <v>100</v>
      </c>
      <c r="P72" s="7">
        <f t="shared" si="11"/>
        <v>100</v>
      </c>
      <c r="Q72" s="7">
        <f t="shared" si="12"/>
        <v>73300</v>
      </c>
    </row>
    <row r="73" spans="1:17">
      <c r="A73" s="30">
        <v>71</v>
      </c>
      <c r="B73" s="30">
        <v>161</v>
      </c>
      <c r="C73" s="12" t="s">
        <v>972</v>
      </c>
      <c r="D73" s="13">
        <v>12</v>
      </c>
      <c r="E73" s="13">
        <v>0</v>
      </c>
      <c r="F73" s="13">
        <v>1</v>
      </c>
      <c r="G73" s="13">
        <v>0</v>
      </c>
      <c r="H73" s="7" t="s">
        <v>1127</v>
      </c>
      <c r="I73" s="7">
        <f t="shared" si="13"/>
        <v>1300</v>
      </c>
      <c r="J73" s="7">
        <v>0</v>
      </c>
      <c r="K73" s="7">
        <f t="shared" si="9"/>
        <v>0</v>
      </c>
      <c r="L73" s="7">
        <f t="shared" si="10"/>
        <v>0</v>
      </c>
      <c r="M73" s="7">
        <v>0</v>
      </c>
      <c r="N73" s="7">
        <f t="shared" si="8"/>
        <v>1300</v>
      </c>
      <c r="O73" s="7">
        <v>25</v>
      </c>
      <c r="P73" s="7">
        <f t="shared" si="11"/>
        <v>25</v>
      </c>
      <c r="Q73" s="7">
        <f t="shared" si="12"/>
        <v>1275</v>
      </c>
    </row>
    <row r="74" spans="1:17">
      <c r="A74" s="30">
        <v>72</v>
      </c>
      <c r="B74" s="30">
        <v>163</v>
      </c>
      <c r="C74" s="12" t="s">
        <v>288</v>
      </c>
      <c r="D74" s="13">
        <v>126</v>
      </c>
      <c r="E74" s="13">
        <v>0</v>
      </c>
      <c r="F74" s="13">
        <v>9</v>
      </c>
      <c r="G74" s="13">
        <v>6</v>
      </c>
      <c r="H74" s="7" t="s">
        <v>1127</v>
      </c>
      <c r="I74" s="7">
        <f t="shared" si="13"/>
        <v>14100</v>
      </c>
      <c r="J74" s="7">
        <v>0</v>
      </c>
      <c r="K74" s="7">
        <f t="shared" si="9"/>
        <v>0</v>
      </c>
      <c r="L74" s="7">
        <f t="shared" si="10"/>
        <v>0</v>
      </c>
      <c r="M74" s="7">
        <v>0</v>
      </c>
      <c r="N74" s="7">
        <f t="shared" si="8"/>
        <v>14100</v>
      </c>
      <c r="O74" s="7">
        <v>300</v>
      </c>
      <c r="P74" s="7">
        <f t="shared" si="11"/>
        <v>300</v>
      </c>
      <c r="Q74" s="7">
        <f t="shared" si="12"/>
        <v>13800</v>
      </c>
    </row>
    <row r="75" spans="1:17">
      <c r="A75" s="30">
        <v>73</v>
      </c>
      <c r="B75" s="30">
        <v>152</v>
      </c>
      <c r="C75" s="12" t="s">
        <v>242</v>
      </c>
      <c r="D75" s="13">
        <v>14</v>
      </c>
      <c r="E75" s="13">
        <v>0</v>
      </c>
      <c r="F75" s="13">
        <v>0</v>
      </c>
      <c r="G75" s="13">
        <v>0</v>
      </c>
      <c r="H75" s="7" t="s">
        <v>1127</v>
      </c>
      <c r="I75" s="7">
        <f t="shared" si="13"/>
        <v>1400</v>
      </c>
      <c r="J75" s="7">
        <v>0</v>
      </c>
      <c r="K75" s="7">
        <f t="shared" si="9"/>
        <v>0</v>
      </c>
      <c r="L75" s="7">
        <f t="shared" si="10"/>
        <v>0</v>
      </c>
      <c r="M75" s="7">
        <v>0</v>
      </c>
      <c r="N75" s="7">
        <f t="shared" si="8"/>
        <v>1400</v>
      </c>
      <c r="O75" s="7">
        <v>0</v>
      </c>
      <c r="P75" s="7">
        <f t="shared" si="11"/>
        <v>0</v>
      </c>
      <c r="Q75" s="7">
        <f t="shared" si="12"/>
        <v>1400</v>
      </c>
    </row>
    <row r="76" spans="1:17">
      <c r="A76" s="30">
        <v>74</v>
      </c>
      <c r="B76" s="30">
        <v>145</v>
      </c>
      <c r="C76" s="12" t="s">
        <v>213</v>
      </c>
      <c r="D76" s="13">
        <v>20</v>
      </c>
      <c r="E76" s="13">
        <v>0</v>
      </c>
      <c r="F76" s="13">
        <v>2</v>
      </c>
      <c r="G76" s="13">
        <v>14</v>
      </c>
      <c r="H76" s="7" t="s">
        <v>1127</v>
      </c>
      <c r="I76" s="7">
        <f t="shared" si="13"/>
        <v>3600</v>
      </c>
      <c r="J76" s="7">
        <v>0</v>
      </c>
      <c r="K76" s="7">
        <f t="shared" si="9"/>
        <v>0</v>
      </c>
      <c r="L76" s="7">
        <f t="shared" si="10"/>
        <v>0</v>
      </c>
      <c r="M76" s="7">
        <v>0</v>
      </c>
      <c r="N76" s="7">
        <f t="shared" si="8"/>
        <v>3600</v>
      </c>
      <c r="O76" s="7">
        <v>0</v>
      </c>
      <c r="P76" s="7">
        <f t="shared" si="11"/>
        <v>0</v>
      </c>
      <c r="Q76" s="7">
        <f t="shared" si="12"/>
        <v>3600</v>
      </c>
    </row>
    <row r="77" spans="1:17">
      <c r="A77" s="30">
        <v>75</v>
      </c>
      <c r="B77" s="30">
        <v>645</v>
      </c>
      <c r="C77" s="12" t="s">
        <v>503</v>
      </c>
      <c r="D77" s="13">
        <v>268</v>
      </c>
      <c r="E77" s="13">
        <v>0</v>
      </c>
      <c r="F77" s="13">
        <v>85</v>
      </c>
      <c r="G77" s="13">
        <v>416</v>
      </c>
      <c r="H77" s="7" t="s">
        <v>1127</v>
      </c>
      <c r="I77" s="7">
        <f t="shared" si="13"/>
        <v>76900</v>
      </c>
      <c r="J77" s="7">
        <v>0</v>
      </c>
      <c r="K77" s="7">
        <f t="shared" si="9"/>
        <v>0</v>
      </c>
      <c r="L77" s="7">
        <f t="shared" si="10"/>
        <v>0</v>
      </c>
      <c r="M77" s="7">
        <v>0</v>
      </c>
      <c r="N77" s="7">
        <f t="shared" si="8"/>
        <v>76900</v>
      </c>
      <c r="O77" s="7">
        <v>30525</v>
      </c>
      <c r="P77" s="7">
        <f t="shared" si="11"/>
        <v>7690</v>
      </c>
      <c r="Q77" s="7">
        <f t="shared" si="12"/>
        <v>69210</v>
      </c>
    </row>
    <row r="78" spans="1:17">
      <c r="A78" s="30">
        <v>76</v>
      </c>
      <c r="B78" s="30">
        <v>952</v>
      </c>
      <c r="C78" s="12" t="s">
        <v>1022</v>
      </c>
      <c r="D78" s="13">
        <v>16727</v>
      </c>
      <c r="E78" s="13">
        <v>16727</v>
      </c>
      <c r="F78" s="13">
        <v>0</v>
      </c>
      <c r="G78" s="13">
        <v>0</v>
      </c>
      <c r="H78" s="7" t="s">
        <v>1160</v>
      </c>
      <c r="I78" s="7">
        <f t="shared" ref="I78:I88" si="14">50*(D78+F78+G78)</f>
        <v>836350</v>
      </c>
      <c r="J78" s="7">
        <v>0</v>
      </c>
      <c r="K78" s="7">
        <f t="shared" si="9"/>
        <v>0</v>
      </c>
      <c r="L78" s="7">
        <f t="shared" si="10"/>
        <v>0</v>
      </c>
      <c r="M78" s="7">
        <v>0</v>
      </c>
      <c r="N78" s="7">
        <f t="shared" si="8"/>
        <v>836350</v>
      </c>
      <c r="O78" s="7">
        <v>276825</v>
      </c>
      <c r="P78" s="7">
        <f t="shared" si="11"/>
        <v>83635</v>
      </c>
      <c r="Q78" s="7">
        <f t="shared" si="12"/>
        <v>752715</v>
      </c>
    </row>
    <row r="79" spans="1:17">
      <c r="A79" s="30">
        <v>77</v>
      </c>
      <c r="B79" s="30">
        <v>955</v>
      </c>
      <c r="C79" s="12" t="s">
        <v>1026</v>
      </c>
      <c r="D79" s="13">
        <v>79</v>
      </c>
      <c r="E79" s="13">
        <v>79</v>
      </c>
      <c r="F79" s="13">
        <v>2</v>
      </c>
      <c r="G79" s="13">
        <v>4</v>
      </c>
      <c r="H79" s="7" t="s">
        <v>1160</v>
      </c>
      <c r="I79" s="7">
        <f t="shared" si="14"/>
        <v>4250</v>
      </c>
      <c r="J79" s="7">
        <v>0</v>
      </c>
      <c r="K79" s="7">
        <f t="shared" si="9"/>
        <v>0</v>
      </c>
      <c r="L79" s="7">
        <f t="shared" si="10"/>
        <v>0</v>
      </c>
      <c r="M79" s="7">
        <v>0</v>
      </c>
      <c r="N79" s="7">
        <f t="shared" si="8"/>
        <v>4250</v>
      </c>
      <c r="O79" s="7">
        <v>10000</v>
      </c>
      <c r="P79" s="7">
        <f t="shared" si="11"/>
        <v>425</v>
      </c>
      <c r="Q79" s="7">
        <f t="shared" si="12"/>
        <v>3825</v>
      </c>
    </row>
    <row r="80" spans="1:17">
      <c r="A80" s="30">
        <v>78</v>
      </c>
      <c r="B80" s="30">
        <v>833</v>
      </c>
      <c r="C80" s="12" t="s">
        <v>1103</v>
      </c>
      <c r="D80" s="13">
        <v>0</v>
      </c>
      <c r="E80" s="13">
        <v>0</v>
      </c>
      <c r="F80" s="13">
        <v>0</v>
      </c>
      <c r="G80" s="13">
        <v>0</v>
      </c>
      <c r="H80" s="7" t="s">
        <v>1160</v>
      </c>
      <c r="I80" s="7">
        <f t="shared" si="14"/>
        <v>0</v>
      </c>
      <c r="J80" s="7">
        <v>0</v>
      </c>
      <c r="K80" s="7">
        <f t="shared" si="9"/>
        <v>0</v>
      </c>
      <c r="L80" s="7">
        <f t="shared" si="10"/>
        <v>0</v>
      </c>
      <c r="M80" s="7">
        <v>0</v>
      </c>
      <c r="N80" s="7">
        <f t="shared" si="8"/>
        <v>0</v>
      </c>
      <c r="O80" s="7">
        <v>0</v>
      </c>
      <c r="P80" s="7">
        <f t="shared" si="11"/>
        <v>0</v>
      </c>
      <c r="Q80" s="7">
        <f t="shared" si="12"/>
        <v>0</v>
      </c>
    </row>
    <row r="81" spans="1:17">
      <c r="A81" s="30">
        <v>79</v>
      </c>
      <c r="B81" s="30">
        <v>979</v>
      </c>
      <c r="C81" s="12" t="s">
        <v>1111</v>
      </c>
      <c r="D81" s="13">
        <v>0</v>
      </c>
      <c r="E81" s="13">
        <v>0</v>
      </c>
      <c r="F81" s="13">
        <v>0</v>
      </c>
      <c r="G81" s="13">
        <v>1</v>
      </c>
      <c r="H81" s="7" t="s">
        <v>1160</v>
      </c>
      <c r="I81" s="7">
        <f t="shared" si="14"/>
        <v>50</v>
      </c>
      <c r="J81" s="7">
        <v>0</v>
      </c>
      <c r="K81" s="7">
        <f t="shared" si="9"/>
        <v>0</v>
      </c>
      <c r="L81" s="7">
        <f t="shared" si="10"/>
        <v>0</v>
      </c>
      <c r="M81" s="7">
        <v>0</v>
      </c>
      <c r="N81" s="7">
        <f t="shared" si="8"/>
        <v>50</v>
      </c>
      <c r="O81" s="7">
        <v>25</v>
      </c>
      <c r="P81" s="7">
        <f t="shared" si="11"/>
        <v>5</v>
      </c>
      <c r="Q81" s="7">
        <f t="shared" si="12"/>
        <v>45</v>
      </c>
    </row>
    <row r="82" spans="1:17">
      <c r="A82" s="30">
        <v>80</v>
      </c>
      <c r="B82" s="30">
        <v>519</v>
      </c>
      <c r="C82" s="12" t="s">
        <v>1043</v>
      </c>
      <c r="D82" s="13">
        <v>129</v>
      </c>
      <c r="E82" s="13">
        <v>0</v>
      </c>
      <c r="F82" s="13">
        <v>1</v>
      </c>
      <c r="G82" s="13">
        <v>2</v>
      </c>
      <c r="H82" s="7" t="s">
        <v>1160</v>
      </c>
      <c r="I82" s="7">
        <f t="shared" si="14"/>
        <v>6600</v>
      </c>
      <c r="J82" s="7">
        <v>0</v>
      </c>
      <c r="K82" s="7">
        <f t="shared" si="9"/>
        <v>0</v>
      </c>
      <c r="L82" s="7">
        <f t="shared" si="10"/>
        <v>0</v>
      </c>
      <c r="M82" s="7">
        <v>0</v>
      </c>
      <c r="N82" s="7">
        <f t="shared" si="8"/>
        <v>6600</v>
      </c>
      <c r="O82" s="7">
        <v>175</v>
      </c>
      <c r="P82" s="7">
        <f t="shared" si="11"/>
        <v>175</v>
      </c>
      <c r="Q82" s="7">
        <f t="shared" si="12"/>
        <v>6425</v>
      </c>
    </row>
    <row r="83" spans="1:17">
      <c r="A83" s="30">
        <v>81</v>
      </c>
      <c r="B83" s="30">
        <v>957</v>
      </c>
      <c r="C83" s="12" t="s">
        <v>1027</v>
      </c>
      <c r="D83" s="13">
        <v>12982</v>
      </c>
      <c r="E83" s="13">
        <v>12982</v>
      </c>
      <c r="F83" s="13">
        <v>0</v>
      </c>
      <c r="G83" s="13">
        <v>0</v>
      </c>
      <c r="H83" s="7" t="s">
        <v>1160</v>
      </c>
      <c r="I83" s="7">
        <f t="shared" si="14"/>
        <v>649100</v>
      </c>
      <c r="J83" s="7">
        <v>0</v>
      </c>
      <c r="K83" s="7">
        <f t="shared" si="9"/>
        <v>0</v>
      </c>
      <c r="L83" s="7">
        <f t="shared" si="10"/>
        <v>0</v>
      </c>
      <c r="M83" s="7">
        <v>0</v>
      </c>
      <c r="N83" s="7">
        <f t="shared" si="8"/>
        <v>649100</v>
      </c>
      <c r="O83" s="7">
        <v>32275</v>
      </c>
      <c r="P83" s="7">
        <f t="shared" si="11"/>
        <v>32275</v>
      </c>
      <c r="Q83" s="7">
        <f t="shared" si="12"/>
        <v>616825</v>
      </c>
    </row>
    <row r="84" spans="1:17">
      <c r="A84" s="30">
        <v>82</v>
      </c>
      <c r="B84" s="30">
        <v>843</v>
      </c>
      <c r="C84" s="12" t="s">
        <v>1013</v>
      </c>
      <c r="D84" s="13">
        <v>490</v>
      </c>
      <c r="E84" s="13">
        <v>0</v>
      </c>
      <c r="F84" s="13">
        <v>379</v>
      </c>
      <c r="G84" s="13">
        <v>1208</v>
      </c>
      <c r="H84" s="7" t="s">
        <v>1160</v>
      </c>
      <c r="I84" s="7">
        <f t="shared" si="14"/>
        <v>103850</v>
      </c>
      <c r="J84" s="7">
        <v>0</v>
      </c>
      <c r="K84" s="7">
        <f t="shared" si="9"/>
        <v>0</v>
      </c>
      <c r="L84" s="7">
        <f t="shared" si="10"/>
        <v>0</v>
      </c>
      <c r="M84" s="7">
        <v>0</v>
      </c>
      <c r="N84" s="7">
        <f t="shared" si="8"/>
        <v>103850</v>
      </c>
      <c r="O84" s="7">
        <v>11200</v>
      </c>
      <c r="P84" s="7">
        <f t="shared" si="11"/>
        <v>10385</v>
      </c>
      <c r="Q84" s="7">
        <f t="shared" si="12"/>
        <v>93465</v>
      </c>
    </row>
    <row r="85" spans="1:17">
      <c r="A85" s="30">
        <v>83</v>
      </c>
      <c r="B85" s="30">
        <v>826</v>
      </c>
      <c r="C85" s="12" t="s">
        <v>1006</v>
      </c>
      <c r="D85" s="13">
        <v>497</v>
      </c>
      <c r="E85" s="13">
        <v>0</v>
      </c>
      <c r="F85" s="13">
        <v>4</v>
      </c>
      <c r="G85" s="13">
        <v>30</v>
      </c>
      <c r="H85" s="7" t="s">
        <v>1160</v>
      </c>
      <c r="I85" s="7">
        <f t="shared" si="14"/>
        <v>26550</v>
      </c>
      <c r="J85" s="7">
        <v>0</v>
      </c>
      <c r="K85" s="7">
        <f t="shared" si="9"/>
        <v>0</v>
      </c>
      <c r="L85" s="7">
        <f t="shared" si="10"/>
        <v>0</v>
      </c>
      <c r="M85" s="7">
        <v>0</v>
      </c>
      <c r="N85" s="7">
        <f t="shared" si="8"/>
        <v>26550</v>
      </c>
      <c r="O85" s="7">
        <v>50</v>
      </c>
      <c r="P85" s="7">
        <f t="shared" si="11"/>
        <v>50</v>
      </c>
      <c r="Q85" s="7">
        <f t="shared" si="12"/>
        <v>26500</v>
      </c>
    </row>
    <row r="86" spans="1:17">
      <c r="A86" s="30">
        <v>84</v>
      </c>
      <c r="B86" s="30">
        <v>844</v>
      </c>
      <c r="C86" s="12" t="s">
        <v>1014</v>
      </c>
      <c r="D86" s="13">
        <v>265</v>
      </c>
      <c r="E86" s="13">
        <v>69</v>
      </c>
      <c r="F86" s="13">
        <v>39</v>
      </c>
      <c r="G86" s="13">
        <v>30</v>
      </c>
      <c r="H86" s="7" t="s">
        <v>1160</v>
      </c>
      <c r="I86" s="7">
        <f t="shared" si="14"/>
        <v>16700</v>
      </c>
      <c r="J86" s="7">
        <v>0</v>
      </c>
      <c r="K86" s="7">
        <f t="shared" si="9"/>
        <v>0</v>
      </c>
      <c r="L86" s="7">
        <f t="shared" si="10"/>
        <v>0</v>
      </c>
      <c r="M86" s="7">
        <v>0</v>
      </c>
      <c r="N86" s="7">
        <f t="shared" si="8"/>
        <v>16700</v>
      </c>
      <c r="O86" s="7">
        <v>325</v>
      </c>
      <c r="P86" s="7">
        <f t="shared" si="11"/>
        <v>325</v>
      </c>
      <c r="Q86" s="7">
        <f t="shared" si="12"/>
        <v>16375</v>
      </c>
    </row>
    <row r="87" spans="1:17">
      <c r="A87" s="30">
        <v>85</v>
      </c>
      <c r="B87" s="30">
        <v>217</v>
      </c>
      <c r="C87" s="12" t="s">
        <v>400</v>
      </c>
      <c r="D87" s="13">
        <v>218</v>
      </c>
      <c r="E87" s="13">
        <v>0</v>
      </c>
      <c r="F87" s="13">
        <v>29</v>
      </c>
      <c r="G87" s="13">
        <v>90</v>
      </c>
      <c r="H87" s="7" t="s">
        <v>1160</v>
      </c>
      <c r="I87" s="7">
        <f t="shared" si="14"/>
        <v>16850</v>
      </c>
      <c r="J87" s="7">
        <v>0</v>
      </c>
      <c r="K87" s="7">
        <f t="shared" si="9"/>
        <v>0</v>
      </c>
      <c r="L87" s="7">
        <f t="shared" si="10"/>
        <v>0</v>
      </c>
      <c r="M87" s="7">
        <v>0</v>
      </c>
      <c r="N87" s="7">
        <f t="shared" si="8"/>
        <v>16850</v>
      </c>
      <c r="O87" s="7">
        <v>50</v>
      </c>
      <c r="P87" s="7">
        <f t="shared" si="11"/>
        <v>50</v>
      </c>
      <c r="Q87" s="7">
        <f t="shared" si="12"/>
        <v>16800</v>
      </c>
    </row>
    <row r="88" spans="1:17">
      <c r="A88" s="30">
        <v>86</v>
      </c>
      <c r="B88" s="30">
        <v>167</v>
      </c>
      <c r="C88" s="12" t="s">
        <v>304</v>
      </c>
      <c r="D88" s="13">
        <v>308</v>
      </c>
      <c r="E88" s="13">
        <v>0</v>
      </c>
      <c r="F88" s="13">
        <v>230</v>
      </c>
      <c r="G88" s="13">
        <v>443</v>
      </c>
      <c r="H88" s="7" t="s">
        <v>1160</v>
      </c>
      <c r="I88" s="7">
        <f t="shared" si="14"/>
        <v>49050</v>
      </c>
      <c r="J88" s="7">
        <v>0</v>
      </c>
      <c r="K88" s="7">
        <f t="shared" si="9"/>
        <v>0</v>
      </c>
      <c r="L88" s="7">
        <f t="shared" si="10"/>
        <v>0</v>
      </c>
      <c r="M88" s="7">
        <v>0</v>
      </c>
      <c r="N88" s="7">
        <f t="shared" si="8"/>
        <v>49050</v>
      </c>
      <c r="O88" s="7">
        <v>125</v>
      </c>
      <c r="P88" s="7">
        <f t="shared" si="11"/>
        <v>125</v>
      </c>
      <c r="Q88" s="7">
        <f t="shared" si="12"/>
        <v>48925</v>
      </c>
    </row>
    <row r="89" spans="1:17">
      <c r="A89" s="30">
        <v>87</v>
      </c>
      <c r="B89" s="30">
        <v>841</v>
      </c>
      <c r="C89" s="12" t="s">
        <v>1057</v>
      </c>
      <c r="D89" s="13">
        <v>1060</v>
      </c>
      <c r="E89" s="13">
        <v>0</v>
      </c>
      <c r="F89" s="13">
        <v>1628</v>
      </c>
      <c r="G89" s="13">
        <v>157</v>
      </c>
      <c r="H89" s="7" t="s">
        <v>1127</v>
      </c>
      <c r="I89" s="7">
        <f>(100*D89-50*E89)+100*(F89+G89)</f>
        <v>284500</v>
      </c>
      <c r="J89" s="7">
        <v>0</v>
      </c>
      <c r="K89" s="7">
        <f t="shared" si="9"/>
        <v>0</v>
      </c>
      <c r="L89" s="7">
        <f t="shared" si="10"/>
        <v>0</v>
      </c>
      <c r="M89" s="7">
        <v>0</v>
      </c>
      <c r="N89" s="7">
        <f t="shared" si="8"/>
        <v>284500</v>
      </c>
      <c r="O89" s="7">
        <v>1800</v>
      </c>
      <c r="P89" s="7">
        <f t="shared" si="11"/>
        <v>1800</v>
      </c>
      <c r="Q89" s="7">
        <f t="shared" si="12"/>
        <v>282700</v>
      </c>
    </row>
    <row r="90" spans="1:17">
      <c r="A90" s="30">
        <v>88</v>
      </c>
      <c r="B90" s="30">
        <v>986</v>
      </c>
      <c r="C90" s="12" t="s">
        <v>931</v>
      </c>
      <c r="D90" s="13">
        <v>28102</v>
      </c>
      <c r="E90" s="13">
        <v>0</v>
      </c>
      <c r="F90" s="13">
        <v>7544</v>
      </c>
      <c r="G90" s="13">
        <v>15343</v>
      </c>
      <c r="H90" s="7" t="s">
        <v>1160</v>
      </c>
      <c r="I90" s="7">
        <f t="shared" ref="I90:I96" si="15">50*(D90+F90+G90)</f>
        <v>2549450</v>
      </c>
      <c r="J90" s="7">
        <v>0</v>
      </c>
      <c r="K90" s="7">
        <f t="shared" si="9"/>
        <v>0</v>
      </c>
      <c r="L90" s="7">
        <f t="shared" si="10"/>
        <v>0</v>
      </c>
      <c r="M90" s="7">
        <v>0</v>
      </c>
      <c r="N90" s="7">
        <f t="shared" si="8"/>
        <v>2549450</v>
      </c>
      <c r="O90" s="7">
        <v>313575</v>
      </c>
      <c r="P90" s="7">
        <f t="shared" si="11"/>
        <v>254945</v>
      </c>
      <c r="Q90" s="7">
        <f t="shared" si="12"/>
        <v>2294505</v>
      </c>
    </row>
    <row r="91" spans="1:17">
      <c r="A91" s="30">
        <v>89</v>
      </c>
      <c r="B91" s="30">
        <v>691</v>
      </c>
      <c r="C91" s="12" t="s">
        <v>661</v>
      </c>
      <c r="D91" s="13">
        <v>2095</v>
      </c>
      <c r="E91" s="13">
        <v>0</v>
      </c>
      <c r="F91" s="13">
        <v>515</v>
      </c>
      <c r="G91" s="13">
        <v>1730</v>
      </c>
      <c r="H91" s="7" t="s">
        <v>1160</v>
      </c>
      <c r="I91" s="7">
        <f t="shared" si="15"/>
        <v>217000</v>
      </c>
      <c r="J91" s="7">
        <v>0</v>
      </c>
      <c r="K91" s="7">
        <f t="shared" si="9"/>
        <v>0</v>
      </c>
      <c r="L91" s="7">
        <f t="shared" si="10"/>
        <v>0</v>
      </c>
      <c r="M91" s="7">
        <v>0</v>
      </c>
      <c r="N91" s="7">
        <f t="shared" si="8"/>
        <v>217000</v>
      </c>
      <c r="O91" s="7">
        <v>13575</v>
      </c>
      <c r="P91" s="7">
        <f t="shared" si="11"/>
        <v>13575</v>
      </c>
      <c r="Q91" s="7">
        <f t="shared" si="12"/>
        <v>203425</v>
      </c>
    </row>
    <row r="92" spans="1:17">
      <c r="A92" s="30">
        <v>90</v>
      </c>
      <c r="B92" s="30">
        <v>692</v>
      </c>
      <c r="C92" s="12" t="s">
        <v>665</v>
      </c>
      <c r="D92" s="13">
        <v>106</v>
      </c>
      <c r="E92" s="13">
        <v>0</v>
      </c>
      <c r="F92" s="13">
        <v>30</v>
      </c>
      <c r="G92" s="13">
        <v>168</v>
      </c>
      <c r="H92" s="7" t="s">
        <v>1160</v>
      </c>
      <c r="I92" s="7">
        <f t="shared" si="15"/>
        <v>15200</v>
      </c>
      <c r="J92" s="7">
        <v>0</v>
      </c>
      <c r="K92" s="7">
        <f t="shared" si="9"/>
        <v>0</v>
      </c>
      <c r="L92" s="7">
        <f t="shared" si="10"/>
        <v>0</v>
      </c>
      <c r="M92" s="7">
        <v>0</v>
      </c>
      <c r="N92" s="7">
        <f t="shared" si="8"/>
        <v>15200</v>
      </c>
      <c r="O92" s="7">
        <v>375</v>
      </c>
      <c r="P92" s="7">
        <f t="shared" si="11"/>
        <v>375</v>
      </c>
      <c r="Q92" s="7">
        <f t="shared" si="12"/>
        <v>14825</v>
      </c>
    </row>
    <row r="93" spans="1:17">
      <c r="A93" s="30">
        <v>91</v>
      </c>
      <c r="B93" s="30">
        <v>106</v>
      </c>
      <c r="C93" s="12" t="s">
        <v>45</v>
      </c>
      <c r="D93" s="13">
        <v>55296</v>
      </c>
      <c r="E93" s="13">
        <v>162</v>
      </c>
      <c r="F93" s="13">
        <v>20371</v>
      </c>
      <c r="G93" s="13">
        <v>42026</v>
      </c>
      <c r="H93" s="7" t="s">
        <v>1160</v>
      </c>
      <c r="I93" s="7">
        <f t="shared" si="15"/>
        <v>5884650</v>
      </c>
      <c r="J93" s="7">
        <v>0</v>
      </c>
      <c r="K93" s="7">
        <f t="shared" si="9"/>
        <v>0</v>
      </c>
      <c r="L93" s="7">
        <f t="shared" si="10"/>
        <v>0</v>
      </c>
      <c r="M93" s="7">
        <v>0</v>
      </c>
      <c r="N93" s="7">
        <f t="shared" si="8"/>
        <v>5884650</v>
      </c>
      <c r="O93" s="7">
        <v>292750</v>
      </c>
      <c r="P93" s="7">
        <f t="shared" si="11"/>
        <v>292750</v>
      </c>
      <c r="Q93" s="7">
        <f t="shared" si="12"/>
        <v>5591900</v>
      </c>
    </row>
    <row r="94" spans="1:17">
      <c r="A94" s="30">
        <v>92</v>
      </c>
      <c r="B94" s="30">
        <v>103</v>
      </c>
      <c r="C94" s="12" t="s">
        <v>36</v>
      </c>
      <c r="D94" s="13">
        <v>21352</v>
      </c>
      <c r="E94" s="13">
        <v>1</v>
      </c>
      <c r="F94" s="13">
        <v>11838</v>
      </c>
      <c r="G94" s="13">
        <v>28201</v>
      </c>
      <c r="H94" s="7" t="s">
        <v>1127</v>
      </c>
      <c r="I94" s="7">
        <f>(100*D94-50*E94)+100*(F94+G94)</f>
        <v>6139050</v>
      </c>
      <c r="J94" s="7">
        <v>0</v>
      </c>
      <c r="K94" s="7">
        <f t="shared" si="9"/>
        <v>0</v>
      </c>
      <c r="L94" s="7">
        <f t="shared" si="10"/>
        <v>0</v>
      </c>
      <c r="M94" s="7">
        <v>0</v>
      </c>
      <c r="N94" s="7">
        <f t="shared" si="8"/>
        <v>6139050</v>
      </c>
      <c r="O94" s="7">
        <v>61400</v>
      </c>
      <c r="P94" s="7">
        <f t="shared" si="11"/>
        <v>61400</v>
      </c>
      <c r="Q94" s="7">
        <f t="shared" si="12"/>
        <v>6077650</v>
      </c>
    </row>
    <row r="95" spans="1:17">
      <c r="A95" s="30">
        <v>93</v>
      </c>
      <c r="B95" s="30">
        <v>634</v>
      </c>
      <c r="C95" s="12" t="s">
        <v>466</v>
      </c>
      <c r="D95" s="13">
        <v>2972</v>
      </c>
      <c r="E95" s="13">
        <v>0</v>
      </c>
      <c r="F95" s="13">
        <v>769</v>
      </c>
      <c r="G95" s="13">
        <v>2611</v>
      </c>
      <c r="H95" s="7" t="s">
        <v>1160</v>
      </c>
      <c r="I95" s="7">
        <f t="shared" si="15"/>
        <v>317600</v>
      </c>
      <c r="J95" s="7">
        <v>0</v>
      </c>
      <c r="K95" s="7">
        <f t="shared" si="9"/>
        <v>0</v>
      </c>
      <c r="L95" s="7">
        <f t="shared" si="10"/>
        <v>0</v>
      </c>
      <c r="M95" s="7">
        <v>0</v>
      </c>
      <c r="N95" s="7">
        <f t="shared" si="8"/>
        <v>317600</v>
      </c>
      <c r="O95" s="7">
        <v>23500</v>
      </c>
      <c r="P95" s="7">
        <f t="shared" si="11"/>
        <v>23500</v>
      </c>
      <c r="Q95" s="7">
        <f t="shared" si="12"/>
        <v>294100</v>
      </c>
    </row>
    <row r="96" spans="1:17">
      <c r="A96" s="30">
        <v>94</v>
      </c>
      <c r="B96" s="30">
        <v>690</v>
      </c>
      <c r="C96" s="12" t="s">
        <v>658</v>
      </c>
      <c r="D96" s="13">
        <v>615</v>
      </c>
      <c r="E96" s="13">
        <v>0</v>
      </c>
      <c r="F96" s="13">
        <v>440</v>
      </c>
      <c r="G96" s="13">
        <v>2081</v>
      </c>
      <c r="H96" s="7" t="s">
        <v>1160</v>
      </c>
      <c r="I96" s="7">
        <f t="shared" si="15"/>
        <v>156800</v>
      </c>
      <c r="J96" s="7">
        <v>0</v>
      </c>
      <c r="K96" s="7">
        <f t="shared" si="9"/>
        <v>0</v>
      </c>
      <c r="L96" s="7">
        <f t="shared" si="10"/>
        <v>0</v>
      </c>
      <c r="M96" s="7">
        <v>0</v>
      </c>
      <c r="N96" s="7">
        <f t="shared" si="8"/>
        <v>156800</v>
      </c>
      <c r="O96" s="7">
        <v>11150</v>
      </c>
      <c r="P96" s="7">
        <f t="shared" si="11"/>
        <v>11150</v>
      </c>
      <c r="Q96" s="7">
        <f t="shared" si="12"/>
        <v>145650</v>
      </c>
    </row>
    <row r="97" spans="1:17">
      <c r="A97" s="30">
        <v>95</v>
      </c>
      <c r="B97" s="30">
        <v>218</v>
      </c>
      <c r="C97" s="12" t="s">
        <v>403</v>
      </c>
      <c r="D97" s="13">
        <v>56943</v>
      </c>
      <c r="E97" s="13">
        <v>0</v>
      </c>
      <c r="F97" s="13">
        <v>1</v>
      </c>
      <c r="G97" s="13">
        <v>84</v>
      </c>
      <c r="H97" s="7" t="s">
        <v>1127</v>
      </c>
      <c r="I97" s="7">
        <f>(100*D97-50*E97)+100*(F97+G97)</f>
        <v>5702800</v>
      </c>
      <c r="J97" s="7">
        <v>0</v>
      </c>
      <c r="K97" s="7">
        <f t="shared" si="9"/>
        <v>0</v>
      </c>
      <c r="L97" s="7">
        <f t="shared" si="10"/>
        <v>0</v>
      </c>
      <c r="M97" s="7">
        <v>0</v>
      </c>
      <c r="N97" s="7">
        <f t="shared" si="8"/>
        <v>5702800</v>
      </c>
      <c r="O97" s="7">
        <v>1033475</v>
      </c>
      <c r="P97" s="7">
        <f t="shared" si="11"/>
        <v>570280</v>
      </c>
      <c r="Q97" s="7">
        <f t="shared" si="12"/>
        <v>5132520</v>
      </c>
    </row>
    <row r="98" spans="1:17">
      <c r="A98" s="30">
        <v>96</v>
      </c>
      <c r="B98" s="30">
        <v>118</v>
      </c>
      <c r="C98" s="12" t="s">
        <v>959</v>
      </c>
      <c r="D98" s="13">
        <v>1739477</v>
      </c>
      <c r="E98" s="13">
        <v>0</v>
      </c>
      <c r="F98" s="13">
        <v>4746</v>
      </c>
      <c r="G98" s="13">
        <v>18000</v>
      </c>
      <c r="H98" s="7" t="s">
        <v>1160</v>
      </c>
      <c r="I98" s="7">
        <f>50*(D98+F98+G98)</f>
        <v>88111150</v>
      </c>
      <c r="J98" s="7">
        <v>0</v>
      </c>
      <c r="K98" s="7">
        <f t="shared" si="9"/>
        <v>0</v>
      </c>
      <c r="L98" s="7">
        <f t="shared" si="10"/>
        <v>0</v>
      </c>
      <c r="M98" s="7">
        <v>0</v>
      </c>
      <c r="N98" s="7">
        <f t="shared" si="8"/>
        <v>88111150</v>
      </c>
      <c r="O98" s="7">
        <v>36668100</v>
      </c>
      <c r="P98" s="7">
        <f t="shared" si="11"/>
        <v>8811115</v>
      </c>
      <c r="Q98" s="7">
        <f t="shared" si="12"/>
        <v>79300035</v>
      </c>
    </row>
    <row r="99" spans="1:17">
      <c r="A99" s="30">
        <v>97</v>
      </c>
      <c r="B99" s="30">
        <v>130</v>
      </c>
      <c r="C99" s="12" t="s">
        <v>190</v>
      </c>
      <c r="D99" s="13">
        <v>1744</v>
      </c>
      <c r="E99" s="13">
        <v>0</v>
      </c>
      <c r="F99" s="13">
        <v>703</v>
      </c>
      <c r="G99" s="13">
        <v>1531</v>
      </c>
      <c r="H99" s="7" t="s">
        <v>1127</v>
      </c>
      <c r="I99" s="7">
        <f>(100*D99-50*E99)+100*(F99+G99)</f>
        <v>397800</v>
      </c>
      <c r="J99" s="7">
        <v>0</v>
      </c>
      <c r="K99" s="7">
        <f t="shared" si="9"/>
        <v>0</v>
      </c>
      <c r="L99" s="7">
        <f t="shared" si="10"/>
        <v>0</v>
      </c>
      <c r="M99" s="7">
        <v>0</v>
      </c>
      <c r="N99" s="7">
        <f t="shared" si="8"/>
        <v>397800</v>
      </c>
      <c r="O99" s="7">
        <v>700</v>
      </c>
      <c r="P99" s="7">
        <f t="shared" si="11"/>
        <v>700</v>
      </c>
      <c r="Q99" s="7">
        <f t="shared" si="12"/>
        <v>397100</v>
      </c>
    </row>
    <row r="100" spans="1:17">
      <c r="A100" s="30">
        <v>98</v>
      </c>
      <c r="B100" s="30">
        <v>124</v>
      </c>
      <c r="C100" s="12" t="s">
        <v>167</v>
      </c>
      <c r="D100" s="13">
        <v>32798</v>
      </c>
      <c r="E100" s="13">
        <v>0</v>
      </c>
      <c r="F100" s="13">
        <v>8128</v>
      </c>
      <c r="G100" s="13">
        <v>20587</v>
      </c>
      <c r="H100" s="7" t="s">
        <v>1127</v>
      </c>
      <c r="I100" s="7">
        <f>(100*D100-50*E100)+100*(F100+G100)</f>
        <v>6151300</v>
      </c>
      <c r="J100" s="7">
        <v>0</v>
      </c>
      <c r="K100" s="7">
        <f t="shared" si="9"/>
        <v>0</v>
      </c>
      <c r="L100" s="7">
        <f t="shared" si="10"/>
        <v>0</v>
      </c>
      <c r="M100" s="7">
        <v>0</v>
      </c>
      <c r="N100" s="7">
        <f t="shared" si="8"/>
        <v>6151300</v>
      </c>
      <c r="O100" s="7">
        <v>303750</v>
      </c>
      <c r="P100" s="7">
        <f t="shared" si="11"/>
        <v>303750</v>
      </c>
      <c r="Q100" s="7">
        <f t="shared" si="12"/>
        <v>5847550</v>
      </c>
    </row>
    <row r="101" spans="1:17">
      <c r="A101" s="30">
        <v>99</v>
      </c>
      <c r="B101" s="30">
        <v>102</v>
      </c>
      <c r="C101" s="12" t="s">
        <v>33</v>
      </c>
      <c r="D101" s="13">
        <v>7149</v>
      </c>
      <c r="E101" s="13">
        <v>0</v>
      </c>
      <c r="F101" s="13">
        <v>5137</v>
      </c>
      <c r="G101" s="13">
        <v>10707</v>
      </c>
      <c r="H101" s="7" t="s">
        <v>1160</v>
      </c>
      <c r="I101" s="7">
        <f t="shared" ref="I101:I106" si="16">50*(D101+F101+G101)</f>
        <v>1149650</v>
      </c>
      <c r="J101" s="7">
        <v>0</v>
      </c>
      <c r="K101" s="7">
        <f t="shared" si="9"/>
        <v>0</v>
      </c>
      <c r="L101" s="7">
        <f t="shared" si="10"/>
        <v>0</v>
      </c>
      <c r="M101" s="7">
        <v>0</v>
      </c>
      <c r="N101" s="7">
        <f t="shared" si="8"/>
        <v>1149650</v>
      </c>
      <c r="O101" s="7">
        <v>15150</v>
      </c>
      <c r="P101" s="7">
        <f t="shared" si="11"/>
        <v>15150</v>
      </c>
      <c r="Q101" s="7">
        <f t="shared" si="12"/>
        <v>1134500</v>
      </c>
    </row>
    <row r="102" spans="1:17">
      <c r="A102" s="30">
        <v>100</v>
      </c>
      <c r="B102" s="30">
        <v>129</v>
      </c>
      <c r="C102" s="12" t="s">
        <v>185</v>
      </c>
      <c r="D102" s="13">
        <v>18850</v>
      </c>
      <c r="E102" s="13">
        <v>0</v>
      </c>
      <c r="F102" s="13">
        <v>10898</v>
      </c>
      <c r="G102" s="13">
        <v>27833</v>
      </c>
      <c r="H102" s="7" t="s">
        <v>1160</v>
      </c>
      <c r="I102" s="7">
        <f t="shared" si="16"/>
        <v>2879050</v>
      </c>
      <c r="J102" s="7">
        <v>0</v>
      </c>
      <c r="K102" s="7">
        <f t="shared" si="9"/>
        <v>0</v>
      </c>
      <c r="L102" s="7">
        <f t="shared" si="10"/>
        <v>0</v>
      </c>
      <c r="M102" s="7">
        <v>0</v>
      </c>
      <c r="N102" s="7">
        <f t="shared" si="8"/>
        <v>2879050</v>
      </c>
      <c r="O102" s="7">
        <v>180375</v>
      </c>
      <c r="P102" s="7">
        <f t="shared" si="11"/>
        <v>180375</v>
      </c>
      <c r="Q102" s="7">
        <f t="shared" si="12"/>
        <v>2698675</v>
      </c>
    </row>
    <row r="103" spans="1:17">
      <c r="A103" s="30">
        <v>101</v>
      </c>
      <c r="B103" s="30">
        <v>132</v>
      </c>
      <c r="C103" s="12" t="s">
        <v>195</v>
      </c>
      <c r="D103" s="13">
        <v>31444</v>
      </c>
      <c r="E103" s="13">
        <v>1891</v>
      </c>
      <c r="F103" s="13">
        <v>10702</v>
      </c>
      <c r="G103" s="13">
        <v>41973</v>
      </c>
      <c r="H103" s="7" t="s">
        <v>1160</v>
      </c>
      <c r="I103" s="7">
        <f t="shared" si="16"/>
        <v>4205950</v>
      </c>
      <c r="J103" s="7">
        <v>0</v>
      </c>
      <c r="K103" s="7">
        <f t="shared" si="9"/>
        <v>0</v>
      </c>
      <c r="L103" s="7">
        <f t="shared" si="10"/>
        <v>0</v>
      </c>
      <c r="M103" s="7">
        <v>0</v>
      </c>
      <c r="N103" s="7">
        <f t="shared" si="8"/>
        <v>4205950</v>
      </c>
      <c r="O103" s="7">
        <v>74750</v>
      </c>
      <c r="P103" s="7">
        <f t="shared" si="11"/>
        <v>74750</v>
      </c>
      <c r="Q103" s="7">
        <f t="shared" si="12"/>
        <v>4131200</v>
      </c>
    </row>
    <row r="104" spans="1:17">
      <c r="A104" s="30">
        <v>102</v>
      </c>
      <c r="B104" s="30">
        <v>127</v>
      </c>
      <c r="C104" s="12" t="s">
        <v>179</v>
      </c>
      <c r="D104" s="13">
        <v>185912</v>
      </c>
      <c r="E104" s="13">
        <v>0</v>
      </c>
      <c r="F104" s="13">
        <v>61559</v>
      </c>
      <c r="G104" s="13">
        <v>177117</v>
      </c>
      <c r="H104" s="7" t="s">
        <v>1160</v>
      </c>
      <c r="I104" s="7">
        <f t="shared" si="16"/>
        <v>21229400</v>
      </c>
      <c r="J104" s="7">
        <v>0</v>
      </c>
      <c r="K104" s="7">
        <f t="shared" si="9"/>
        <v>0</v>
      </c>
      <c r="L104" s="7">
        <f t="shared" si="10"/>
        <v>0</v>
      </c>
      <c r="M104" s="7">
        <v>0</v>
      </c>
      <c r="N104" s="7">
        <f t="shared" si="8"/>
        <v>21229400</v>
      </c>
      <c r="O104" s="7">
        <v>1700875</v>
      </c>
      <c r="P104" s="7">
        <f t="shared" si="11"/>
        <v>1700875</v>
      </c>
      <c r="Q104" s="7">
        <f t="shared" si="12"/>
        <v>19528525</v>
      </c>
    </row>
    <row r="105" spans="1:17">
      <c r="A105" s="30">
        <v>103</v>
      </c>
      <c r="B105" s="30">
        <v>111</v>
      </c>
      <c r="C105" s="12" t="s">
        <v>97</v>
      </c>
      <c r="D105" s="13">
        <v>732</v>
      </c>
      <c r="E105" s="13">
        <v>141</v>
      </c>
      <c r="F105" s="13">
        <v>192</v>
      </c>
      <c r="G105" s="13">
        <v>864</v>
      </c>
      <c r="H105" s="7" t="s">
        <v>1160</v>
      </c>
      <c r="I105" s="7">
        <f t="shared" si="16"/>
        <v>89400</v>
      </c>
      <c r="J105" s="7">
        <v>0</v>
      </c>
      <c r="K105" s="7">
        <f t="shared" si="9"/>
        <v>0</v>
      </c>
      <c r="L105" s="7">
        <f t="shared" si="10"/>
        <v>0</v>
      </c>
      <c r="M105" s="7">
        <v>0</v>
      </c>
      <c r="N105" s="7">
        <f t="shared" si="8"/>
        <v>89400</v>
      </c>
      <c r="O105" s="7">
        <v>3150</v>
      </c>
      <c r="P105" s="7">
        <f t="shared" si="11"/>
        <v>3150</v>
      </c>
      <c r="Q105" s="7">
        <f t="shared" si="12"/>
        <v>86250</v>
      </c>
    </row>
    <row r="106" spans="1:17">
      <c r="A106" s="30">
        <v>104</v>
      </c>
      <c r="B106" s="30">
        <v>138</v>
      </c>
      <c r="C106" s="12" t="s">
        <v>206</v>
      </c>
      <c r="D106" s="13">
        <v>1192</v>
      </c>
      <c r="E106" s="13">
        <v>0</v>
      </c>
      <c r="F106" s="13">
        <v>925</v>
      </c>
      <c r="G106" s="13">
        <v>1721</v>
      </c>
      <c r="H106" s="7" t="s">
        <v>1160</v>
      </c>
      <c r="I106" s="7">
        <f t="shared" si="16"/>
        <v>191900</v>
      </c>
      <c r="J106" s="7">
        <v>0</v>
      </c>
      <c r="K106" s="7">
        <f t="shared" si="9"/>
        <v>0</v>
      </c>
      <c r="L106" s="7">
        <f t="shared" si="10"/>
        <v>0</v>
      </c>
      <c r="M106" s="7">
        <v>0</v>
      </c>
      <c r="N106" s="7">
        <f t="shared" si="8"/>
        <v>191900</v>
      </c>
      <c r="O106" s="7">
        <v>425</v>
      </c>
      <c r="P106" s="7">
        <f t="shared" si="11"/>
        <v>425</v>
      </c>
      <c r="Q106" s="7">
        <f t="shared" si="12"/>
        <v>191475</v>
      </c>
    </row>
    <row r="107" spans="1:17">
      <c r="A107" s="30">
        <v>105</v>
      </c>
      <c r="B107" s="30">
        <v>214</v>
      </c>
      <c r="C107" s="12" t="s">
        <v>381</v>
      </c>
      <c r="D107" s="13">
        <v>4279</v>
      </c>
      <c r="E107" s="13">
        <v>0</v>
      </c>
      <c r="F107" s="13">
        <v>146</v>
      </c>
      <c r="G107" s="13">
        <v>253</v>
      </c>
      <c r="H107" s="7" t="s">
        <v>1127</v>
      </c>
      <c r="I107" s="7">
        <f>(100*D107-50*E107)+100*(F107+G107)</f>
        <v>467800</v>
      </c>
      <c r="J107" s="7">
        <v>0</v>
      </c>
      <c r="K107" s="7">
        <f t="shared" si="9"/>
        <v>0</v>
      </c>
      <c r="L107" s="7">
        <f t="shared" si="10"/>
        <v>0</v>
      </c>
      <c r="M107" s="7">
        <v>0</v>
      </c>
      <c r="N107" s="7">
        <f t="shared" si="8"/>
        <v>467800</v>
      </c>
      <c r="O107" s="7">
        <v>39275</v>
      </c>
      <c r="P107" s="7">
        <f t="shared" si="11"/>
        <v>39275</v>
      </c>
      <c r="Q107" s="7">
        <f t="shared" si="12"/>
        <v>428525</v>
      </c>
    </row>
    <row r="108" spans="1:17">
      <c r="A108" s="30">
        <v>106</v>
      </c>
      <c r="B108" s="30">
        <v>105</v>
      </c>
      <c r="C108" s="12" t="s">
        <v>41</v>
      </c>
      <c r="D108" s="13">
        <v>5341</v>
      </c>
      <c r="E108" s="13">
        <v>0</v>
      </c>
      <c r="F108" s="13">
        <v>1597</v>
      </c>
      <c r="G108" s="13">
        <v>1764</v>
      </c>
      <c r="H108" s="7" t="s">
        <v>1160</v>
      </c>
      <c r="I108" s="7">
        <f>50*(D108+F108+G108)</f>
        <v>435100</v>
      </c>
      <c r="J108" s="7">
        <v>0</v>
      </c>
      <c r="K108" s="7">
        <f t="shared" si="9"/>
        <v>0</v>
      </c>
      <c r="L108" s="7">
        <f t="shared" si="10"/>
        <v>0</v>
      </c>
      <c r="M108" s="7">
        <v>0</v>
      </c>
      <c r="N108" s="7">
        <f t="shared" si="8"/>
        <v>435100</v>
      </c>
      <c r="O108" s="7">
        <v>38375</v>
      </c>
      <c r="P108" s="7">
        <f t="shared" si="11"/>
        <v>38375</v>
      </c>
      <c r="Q108" s="7">
        <f t="shared" si="12"/>
        <v>396725</v>
      </c>
    </row>
    <row r="109" spans="1:17">
      <c r="A109" s="30">
        <v>107</v>
      </c>
      <c r="B109" s="30">
        <v>635</v>
      </c>
      <c r="C109" s="12" t="s">
        <v>469</v>
      </c>
      <c r="D109" s="13">
        <v>17298</v>
      </c>
      <c r="E109" s="13">
        <v>0</v>
      </c>
      <c r="F109" s="13">
        <v>4340</v>
      </c>
      <c r="G109" s="13">
        <v>15164</v>
      </c>
      <c r="H109" s="7" t="s">
        <v>1127</v>
      </c>
      <c r="I109" s="7">
        <f>(100*D109-50*E109)+100*(F109+G109)</f>
        <v>3680200</v>
      </c>
      <c r="J109" s="7">
        <v>0</v>
      </c>
      <c r="K109" s="7">
        <f t="shared" si="9"/>
        <v>0</v>
      </c>
      <c r="L109" s="7">
        <f t="shared" si="10"/>
        <v>0</v>
      </c>
      <c r="M109" s="7">
        <v>0</v>
      </c>
      <c r="N109" s="7">
        <f t="shared" si="8"/>
        <v>3680200</v>
      </c>
      <c r="O109" s="7">
        <v>355475</v>
      </c>
      <c r="P109" s="7">
        <f t="shared" si="11"/>
        <v>355475</v>
      </c>
      <c r="Q109" s="7">
        <f t="shared" si="12"/>
        <v>3324725</v>
      </c>
    </row>
    <row r="110" spans="1:17">
      <c r="A110" s="30">
        <v>108</v>
      </c>
      <c r="B110" s="30">
        <v>977</v>
      </c>
      <c r="C110" s="12" t="s">
        <v>1035</v>
      </c>
      <c r="D110" s="13">
        <v>52</v>
      </c>
      <c r="E110" s="13">
        <v>52</v>
      </c>
      <c r="F110" s="13">
        <v>0</v>
      </c>
      <c r="G110" s="13">
        <v>0</v>
      </c>
      <c r="H110" s="7" t="s">
        <v>1160</v>
      </c>
      <c r="I110" s="7">
        <f>50*(D110+F110+G110)</f>
        <v>2600</v>
      </c>
      <c r="J110" s="7">
        <v>0</v>
      </c>
      <c r="K110" s="7">
        <f t="shared" si="9"/>
        <v>0</v>
      </c>
      <c r="L110" s="7">
        <f t="shared" si="10"/>
        <v>0</v>
      </c>
      <c r="M110" s="7">
        <v>0</v>
      </c>
      <c r="N110" s="7">
        <f t="shared" si="8"/>
        <v>2600</v>
      </c>
      <c r="O110" s="7">
        <v>0</v>
      </c>
      <c r="P110" s="7">
        <f t="shared" si="11"/>
        <v>0</v>
      </c>
      <c r="Q110" s="7">
        <f t="shared" si="12"/>
        <v>2600</v>
      </c>
    </row>
    <row r="111" spans="1:17">
      <c r="A111" s="30">
        <v>109</v>
      </c>
      <c r="B111" s="30">
        <v>636</v>
      </c>
      <c r="C111" s="12" t="s">
        <v>472</v>
      </c>
      <c r="D111" s="13">
        <v>23797</v>
      </c>
      <c r="E111" s="13">
        <v>0</v>
      </c>
      <c r="F111" s="13">
        <v>6140</v>
      </c>
      <c r="G111" s="13">
        <v>20626</v>
      </c>
      <c r="H111" s="7" t="s">
        <v>1127</v>
      </c>
      <c r="I111" s="7">
        <f>(100*D111-50*E111)+100*(F111+G111)</f>
        <v>5056300</v>
      </c>
      <c r="J111" s="7">
        <v>0</v>
      </c>
      <c r="K111" s="7">
        <f t="shared" si="9"/>
        <v>0</v>
      </c>
      <c r="L111" s="7">
        <f t="shared" si="10"/>
        <v>0</v>
      </c>
      <c r="M111" s="7">
        <v>0</v>
      </c>
      <c r="N111" s="7">
        <f t="shared" si="8"/>
        <v>5056300</v>
      </c>
      <c r="O111" s="7">
        <v>431200</v>
      </c>
      <c r="P111" s="7">
        <f t="shared" si="11"/>
        <v>431200</v>
      </c>
      <c r="Q111" s="7">
        <f t="shared" si="12"/>
        <v>4625100</v>
      </c>
    </row>
    <row r="112" spans="1:17">
      <c r="A112" s="30">
        <v>110</v>
      </c>
      <c r="B112" s="30">
        <v>667</v>
      </c>
      <c r="C112" s="12" t="s">
        <v>644</v>
      </c>
      <c r="D112" s="13">
        <v>5344</v>
      </c>
      <c r="E112" s="13">
        <v>0</v>
      </c>
      <c r="F112" s="13">
        <v>1492</v>
      </c>
      <c r="G112" s="13">
        <v>5051</v>
      </c>
      <c r="H112" s="7" t="s">
        <v>1127</v>
      </c>
      <c r="I112" s="7">
        <f>(100*D112-50*E112)+100*(F112+G112)</f>
        <v>1188700</v>
      </c>
      <c r="J112" s="7">
        <v>0</v>
      </c>
      <c r="K112" s="7">
        <f t="shared" si="9"/>
        <v>0</v>
      </c>
      <c r="L112" s="7">
        <f t="shared" si="10"/>
        <v>0</v>
      </c>
      <c r="M112" s="7">
        <v>0</v>
      </c>
      <c r="N112" s="7">
        <f t="shared" si="8"/>
        <v>1188700</v>
      </c>
      <c r="O112" s="7">
        <v>78250</v>
      </c>
      <c r="P112" s="7">
        <f t="shared" si="11"/>
        <v>78250</v>
      </c>
      <c r="Q112" s="7">
        <f t="shared" si="12"/>
        <v>1110450</v>
      </c>
    </row>
    <row r="113" spans="1:17">
      <c r="A113" s="30">
        <v>111</v>
      </c>
      <c r="B113" s="30">
        <v>637</v>
      </c>
      <c r="C113" s="12" t="s">
        <v>476</v>
      </c>
      <c r="D113" s="13">
        <v>1183</v>
      </c>
      <c r="E113" s="13">
        <v>0</v>
      </c>
      <c r="F113" s="13">
        <v>415</v>
      </c>
      <c r="G113" s="13">
        <v>1186</v>
      </c>
      <c r="H113" s="7" t="s">
        <v>1160</v>
      </c>
      <c r="I113" s="7">
        <f>50*(D113+F113+G113)</f>
        <v>139200</v>
      </c>
      <c r="J113" s="7">
        <v>0</v>
      </c>
      <c r="K113" s="7">
        <f t="shared" si="9"/>
        <v>0</v>
      </c>
      <c r="L113" s="7">
        <f t="shared" si="10"/>
        <v>0</v>
      </c>
      <c r="M113" s="7">
        <v>0</v>
      </c>
      <c r="N113" s="7">
        <f t="shared" si="8"/>
        <v>139200</v>
      </c>
      <c r="O113" s="7">
        <v>22250</v>
      </c>
      <c r="P113" s="7">
        <f t="shared" si="11"/>
        <v>13920</v>
      </c>
      <c r="Q113" s="7">
        <f t="shared" si="12"/>
        <v>125280</v>
      </c>
    </row>
    <row r="114" spans="1:17">
      <c r="A114" s="30">
        <v>112</v>
      </c>
      <c r="B114" s="30">
        <v>651</v>
      </c>
      <c r="C114" s="12" t="s">
        <v>536</v>
      </c>
      <c r="D114" s="13">
        <v>59533</v>
      </c>
      <c r="E114" s="13">
        <v>0</v>
      </c>
      <c r="F114" s="13">
        <v>7693</v>
      </c>
      <c r="G114" s="13">
        <v>24839</v>
      </c>
      <c r="H114" s="7" t="s">
        <v>1127</v>
      </c>
      <c r="I114" s="7">
        <f>(100*D114-50*E114)+100*(F114+G114)</f>
        <v>9206500</v>
      </c>
      <c r="J114" s="7">
        <v>0</v>
      </c>
      <c r="K114" s="7">
        <f t="shared" si="9"/>
        <v>0</v>
      </c>
      <c r="L114" s="7">
        <f t="shared" si="10"/>
        <v>0</v>
      </c>
      <c r="M114" s="7">
        <v>0</v>
      </c>
      <c r="N114" s="7">
        <f t="shared" si="8"/>
        <v>9206500</v>
      </c>
      <c r="O114" s="7">
        <v>715675</v>
      </c>
      <c r="P114" s="7">
        <f t="shared" si="11"/>
        <v>715675</v>
      </c>
      <c r="Q114" s="7">
        <f t="shared" si="12"/>
        <v>8490825</v>
      </c>
    </row>
    <row r="115" spans="1:17">
      <c r="A115" s="30">
        <v>113</v>
      </c>
      <c r="B115" s="30">
        <v>659</v>
      </c>
      <c r="C115" s="12" t="s">
        <v>625</v>
      </c>
      <c r="D115" s="13">
        <v>1325</v>
      </c>
      <c r="E115" s="13">
        <v>0</v>
      </c>
      <c r="F115" s="13">
        <v>211</v>
      </c>
      <c r="G115" s="13">
        <v>1139</v>
      </c>
      <c r="H115" s="7" t="s">
        <v>1160</v>
      </c>
      <c r="I115" s="7">
        <f>50*(D115+F115+G115)</f>
        <v>133750</v>
      </c>
      <c r="J115" s="7">
        <v>0</v>
      </c>
      <c r="K115" s="7">
        <f t="shared" si="9"/>
        <v>0</v>
      </c>
      <c r="L115" s="7">
        <f t="shared" si="10"/>
        <v>0</v>
      </c>
      <c r="M115" s="7">
        <v>0</v>
      </c>
      <c r="N115" s="7">
        <f t="shared" si="8"/>
        <v>133750</v>
      </c>
      <c r="O115" s="7">
        <v>12650</v>
      </c>
      <c r="P115" s="7">
        <f t="shared" si="11"/>
        <v>12650</v>
      </c>
      <c r="Q115" s="7">
        <f t="shared" si="12"/>
        <v>121100</v>
      </c>
    </row>
    <row r="116" spans="1:17" s="76" customFormat="1">
      <c r="A116" s="73">
        <v>114</v>
      </c>
      <c r="B116" s="73">
        <v>804</v>
      </c>
      <c r="C116" s="74" t="s">
        <v>750</v>
      </c>
      <c r="D116" s="75">
        <v>414624</v>
      </c>
      <c r="E116" s="75">
        <v>0</v>
      </c>
      <c r="F116" s="75">
        <v>84927</v>
      </c>
      <c r="G116" s="75">
        <v>224250</v>
      </c>
      <c r="H116" s="8" t="s">
        <v>1127</v>
      </c>
      <c r="I116" s="8">
        <f>(100*D116-50*E116)+100*(F116+G116)</f>
        <v>72380100</v>
      </c>
      <c r="J116" s="8">
        <v>0</v>
      </c>
      <c r="K116" s="8">
        <f t="shared" si="9"/>
        <v>0</v>
      </c>
      <c r="L116" s="8">
        <f t="shared" si="10"/>
        <v>0</v>
      </c>
      <c r="M116" s="8">
        <v>0</v>
      </c>
      <c r="N116" s="7">
        <f t="shared" si="8"/>
        <v>72380100</v>
      </c>
      <c r="O116" s="8">
        <v>4203345</v>
      </c>
      <c r="P116" s="8">
        <f t="shared" si="11"/>
        <v>4203345</v>
      </c>
      <c r="Q116" s="8">
        <f t="shared" si="12"/>
        <v>68176755</v>
      </c>
    </row>
    <row r="117" spans="1:17">
      <c r="A117" s="30">
        <v>115</v>
      </c>
      <c r="B117" s="30">
        <v>638</v>
      </c>
      <c r="C117" s="12" t="s">
        <v>479</v>
      </c>
      <c r="D117" s="13">
        <v>7586</v>
      </c>
      <c r="E117" s="13">
        <v>0</v>
      </c>
      <c r="F117" s="13">
        <v>1586</v>
      </c>
      <c r="G117" s="13">
        <v>5264</v>
      </c>
      <c r="H117" s="7" t="s">
        <v>1127</v>
      </c>
      <c r="I117" s="7">
        <f>(100*D117-50*E117)+100*(F117+G117)</f>
        <v>1443600</v>
      </c>
      <c r="J117" s="7">
        <v>0</v>
      </c>
      <c r="K117" s="7">
        <f t="shared" si="9"/>
        <v>0</v>
      </c>
      <c r="L117" s="7">
        <f t="shared" si="10"/>
        <v>0</v>
      </c>
      <c r="M117" s="7">
        <v>0</v>
      </c>
      <c r="N117" s="7">
        <f t="shared" si="8"/>
        <v>1443600</v>
      </c>
      <c r="O117" s="7">
        <v>73250</v>
      </c>
      <c r="P117" s="7">
        <f t="shared" si="11"/>
        <v>73250</v>
      </c>
      <c r="Q117" s="7">
        <f t="shared" si="12"/>
        <v>1370350</v>
      </c>
    </row>
    <row r="118" spans="1:17">
      <c r="A118" s="30">
        <v>116</v>
      </c>
      <c r="B118" s="30">
        <v>816</v>
      </c>
      <c r="C118" s="12" t="s">
        <v>816</v>
      </c>
      <c r="D118" s="13">
        <v>11953</v>
      </c>
      <c r="E118" s="13">
        <v>0</v>
      </c>
      <c r="F118" s="13">
        <v>6628</v>
      </c>
      <c r="G118" s="13">
        <v>14024</v>
      </c>
      <c r="H118" s="7" t="s">
        <v>1160</v>
      </c>
      <c r="I118" s="7">
        <f>50*(D118+F118+G118)</f>
        <v>1630250</v>
      </c>
      <c r="J118" s="7">
        <v>0</v>
      </c>
      <c r="K118" s="7">
        <f t="shared" si="9"/>
        <v>0</v>
      </c>
      <c r="L118" s="7">
        <f t="shared" si="10"/>
        <v>0</v>
      </c>
      <c r="M118" s="7">
        <v>0</v>
      </c>
      <c r="N118" s="7">
        <f t="shared" si="8"/>
        <v>1630250</v>
      </c>
      <c r="O118" s="7">
        <v>33650</v>
      </c>
      <c r="P118" s="7">
        <f t="shared" si="11"/>
        <v>33650</v>
      </c>
      <c r="Q118" s="7">
        <f t="shared" si="12"/>
        <v>1596600</v>
      </c>
    </row>
    <row r="119" spans="1:17">
      <c r="A119" s="30">
        <v>117</v>
      </c>
      <c r="B119" s="30">
        <v>818</v>
      </c>
      <c r="C119" s="12" t="s">
        <v>1004</v>
      </c>
      <c r="D119" s="13">
        <v>22293</v>
      </c>
      <c r="E119" s="13">
        <v>0</v>
      </c>
      <c r="F119" s="13">
        <v>16723</v>
      </c>
      <c r="G119" s="13">
        <v>60042</v>
      </c>
      <c r="H119" s="7" t="s">
        <v>1160</v>
      </c>
      <c r="I119" s="7">
        <f>50*(D119+F119+G119)</f>
        <v>4952900</v>
      </c>
      <c r="J119" s="7">
        <v>0</v>
      </c>
      <c r="K119" s="7">
        <f t="shared" si="9"/>
        <v>0</v>
      </c>
      <c r="L119" s="7">
        <f t="shared" si="10"/>
        <v>0</v>
      </c>
      <c r="M119" s="7">
        <v>0</v>
      </c>
      <c r="N119" s="7">
        <f t="shared" si="8"/>
        <v>4952900</v>
      </c>
      <c r="O119" s="7">
        <v>111200</v>
      </c>
      <c r="P119" s="7">
        <f t="shared" si="11"/>
        <v>111200</v>
      </c>
      <c r="Q119" s="7">
        <f t="shared" si="12"/>
        <v>4841700</v>
      </c>
    </row>
    <row r="120" spans="1:17">
      <c r="A120" s="30">
        <v>118</v>
      </c>
      <c r="B120" s="30">
        <v>989</v>
      </c>
      <c r="C120" s="12" t="s">
        <v>1037</v>
      </c>
      <c r="D120" s="13">
        <v>1613</v>
      </c>
      <c r="E120" s="13">
        <v>1613</v>
      </c>
      <c r="F120" s="13">
        <v>0</v>
      </c>
      <c r="G120" s="13">
        <v>0</v>
      </c>
      <c r="H120" s="7" t="s">
        <v>1160</v>
      </c>
      <c r="I120" s="7">
        <f>50*(D120+F120+G120)</f>
        <v>80650</v>
      </c>
      <c r="J120" s="7">
        <v>0</v>
      </c>
      <c r="K120" s="7">
        <f t="shared" si="9"/>
        <v>0</v>
      </c>
      <c r="L120" s="7">
        <f t="shared" si="10"/>
        <v>0</v>
      </c>
      <c r="M120" s="7">
        <v>0</v>
      </c>
      <c r="N120" s="7">
        <f t="shared" si="8"/>
        <v>80650</v>
      </c>
      <c r="O120" s="7">
        <v>150375</v>
      </c>
      <c r="P120" s="7">
        <f t="shared" si="11"/>
        <v>8065</v>
      </c>
      <c r="Q120" s="7">
        <f t="shared" si="12"/>
        <v>72585</v>
      </c>
    </row>
    <row r="121" spans="1:17">
      <c r="A121" s="30">
        <v>119</v>
      </c>
      <c r="B121" s="30">
        <v>224</v>
      </c>
      <c r="C121" s="12" t="s">
        <v>1070</v>
      </c>
      <c r="D121" s="13">
        <v>0</v>
      </c>
      <c r="E121" s="13">
        <v>0</v>
      </c>
      <c r="F121" s="13">
        <v>0</v>
      </c>
      <c r="G121" s="13">
        <v>0</v>
      </c>
      <c r="H121" s="7" t="s">
        <v>1160</v>
      </c>
      <c r="I121" s="7">
        <f>50*(D121+F121+G121)</f>
        <v>0</v>
      </c>
      <c r="J121" s="7">
        <v>0</v>
      </c>
      <c r="K121" s="7">
        <f t="shared" si="9"/>
        <v>0</v>
      </c>
      <c r="L121" s="7">
        <f t="shared" si="10"/>
        <v>0</v>
      </c>
      <c r="M121" s="7">
        <v>0</v>
      </c>
      <c r="N121" s="7">
        <f t="shared" si="8"/>
        <v>0</v>
      </c>
      <c r="O121" s="7">
        <v>0</v>
      </c>
      <c r="P121" s="7">
        <f t="shared" si="11"/>
        <v>0</v>
      </c>
      <c r="Q121" s="7">
        <f t="shared" si="12"/>
        <v>0</v>
      </c>
    </row>
    <row r="122" spans="1:17">
      <c r="A122" s="30">
        <v>120</v>
      </c>
      <c r="B122" s="30">
        <v>101</v>
      </c>
      <c r="C122" s="12" t="s">
        <v>29</v>
      </c>
      <c r="D122" s="13">
        <v>2038</v>
      </c>
      <c r="E122" s="13">
        <v>0</v>
      </c>
      <c r="F122" s="13">
        <v>183</v>
      </c>
      <c r="G122" s="13">
        <v>831</v>
      </c>
      <c r="H122" s="7" t="s">
        <v>1127</v>
      </c>
      <c r="I122" s="7">
        <f>(100*D122-50*E122)+100*(F122+G122)</f>
        <v>305200</v>
      </c>
      <c r="J122" s="7">
        <v>0</v>
      </c>
      <c r="K122" s="7">
        <f t="shared" si="9"/>
        <v>0</v>
      </c>
      <c r="L122" s="7">
        <f t="shared" si="10"/>
        <v>0</v>
      </c>
      <c r="M122" s="7">
        <v>0</v>
      </c>
      <c r="N122" s="7">
        <f t="shared" si="8"/>
        <v>305200</v>
      </c>
      <c r="O122" s="7">
        <v>4500</v>
      </c>
      <c r="P122" s="7">
        <f t="shared" si="11"/>
        <v>4500</v>
      </c>
      <c r="Q122" s="7">
        <f t="shared" si="12"/>
        <v>300700</v>
      </c>
    </row>
    <row r="123" spans="1:17">
      <c r="A123" s="30">
        <v>121</v>
      </c>
      <c r="B123" s="30">
        <v>639</v>
      </c>
      <c r="C123" s="12" t="s">
        <v>483</v>
      </c>
      <c r="D123" s="13">
        <v>3441</v>
      </c>
      <c r="E123" s="13">
        <v>0</v>
      </c>
      <c r="F123" s="13">
        <v>2252</v>
      </c>
      <c r="G123" s="13">
        <v>6796</v>
      </c>
      <c r="H123" s="7" t="s">
        <v>1127</v>
      </c>
      <c r="I123" s="7">
        <f>(100*D123-50*E123)+100*(F123+G123)</f>
        <v>1248900</v>
      </c>
      <c r="J123" s="7">
        <v>0</v>
      </c>
      <c r="K123" s="7">
        <f t="shared" si="9"/>
        <v>0</v>
      </c>
      <c r="L123" s="7">
        <f t="shared" si="10"/>
        <v>0</v>
      </c>
      <c r="M123" s="7">
        <v>0</v>
      </c>
      <c r="N123" s="7">
        <f t="shared" si="8"/>
        <v>1248900</v>
      </c>
      <c r="O123" s="7">
        <v>2375</v>
      </c>
      <c r="P123" s="7">
        <f t="shared" si="11"/>
        <v>2375</v>
      </c>
      <c r="Q123" s="7">
        <f t="shared" si="12"/>
        <v>1246525</v>
      </c>
    </row>
    <row r="124" spans="1:17">
      <c r="A124" s="30">
        <v>122</v>
      </c>
      <c r="B124" s="30">
        <v>640</v>
      </c>
      <c r="C124" s="12" t="s">
        <v>486</v>
      </c>
      <c r="D124" s="13">
        <v>2967</v>
      </c>
      <c r="E124" s="13">
        <v>0</v>
      </c>
      <c r="F124" s="13">
        <v>828</v>
      </c>
      <c r="G124" s="13">
        <v>2784</v>
      </c>
      <c r="H124" s="7" t="s">
        <v>1160</v>
      </c>
      <c r="I124" s="7">
        <f>50*(D124+F124+G124)</f>
        <v>328950</v>
      </c>
      <c r="J124" s="7">
        <v>0</v>
      </c>
      <c r="K124" s="7">
        <f t="shared" si="9"/>
        <v>0</v>
      </c>
      <c r="L124" s="7">
        <f t="shared" si="10"/>
        <v>0</v>
      </c>
      <c r="M124" s="7">
        <v>0</v>
      </c>
      <c r="N124" s="7">
        <f t="shared" si="8"/>
        <v>328950</v>
      </c>
      <c r="O124" s="7">
        <v>13225</v>
      </c>
      <c r="P124" s="7">
        <f t="shared" si="11"/>
        <v>13225</v>
      </c>
      <c r="Q124" s="7">
        <f t="shared" si="12"/>
        <v>315725</v>
      </c>
    </row>
    <row r="125" spans="1:17">
      <c r="A125" s="30">
        <v>123</v>
      </c>
      <c r="B125" s="30">
        <v>718</v>
      </c>
      <c r="C125" s="12" t="s">
        <v>741</v>
      </c>
      <c r="D125" s="13">
        <v>204</v>
      </c>
      <c r="E125" s="13">
        <v>0</v>
      </c>
      <c r="F125" s="13">
        <v>27</v>
      </c>
      <c r="G125" s="13">
        <v>176</v>
      </c>
      <c r="H125" s="7" t="s">
        <v>1127</v>
      </c>
      <c r="I125" s="7">
        <f>(100*D125-50*E125)+100*(F125+G125)</f>
        <v>40700</v>
      </c>
      <c r="J125" s="7">
        <v>0</v>
      </c>
      <c r="K125" s="7">
        <f t="shared" si="9"/>
        <v>0</v>
      </c>
      <c r="L125" s="7">
        <f t="shared" si="10"/>
        <v>0</v>
      </c>
      <c r="M125" s="7">
        <v>0</v>
      </c>
      <c r="N125" s="7">
        <f t="shared" si="8"/>
        <v>40700</v>
      </c>
      <c r="O125" s="7">
        <v>500</v>
      </c>
      <c r="P125" s="7">
        <f t="shared" si="11"/>
        <v>500</v>
      </c>
      <c r="Q125" s="7">
        <f t="shared" si="12"/>
        <v>40200</v>
      </c>
    </row>
    <row r="126" spans="1:17">
      <c r="A126" s="30">
        <v>124</v>
      </c>
      <c r="B126" s="30">
        <v>628</v>
      </c>
      <c r="C126" s="12" t="s">
        <v>448</v>
      </c>
      <c r="D126" s="13">
        <v>4981</v>
      </c>
      <c r="E126" s="13">
        <v>0</v>
      </c>
      <c r="F126" s="13">
        <v>1428</v>
      </c>
      <c r="G126" s="13">
        <v>4505</v>
      </c>
      <c r="H126" s="7" t="s">
        <v>1160</v>
      </c>
      <c r="I126" s="7">
        <f t="shared" ref="I126:I131" si="17">50*(D126+F126+G126)</f>
        <v>545700</v>
      </c>
      <c r="J126" s="7">
        <v>0</v>
      </c>
      <c r="K126" s="7">
        <f t="shared" si="9"/>
        <v>0</v>
      </c>
      <c r="L126" s="7">
        <f t="shared" si="10"/>
        <v>0</v>
      </c>
      <c r="M126" s="7">
        <v>0</v>
      </c>
      <c r="N126" s="7">
        <f t="shared" si="8"/>
        <v>545700</v>
      </c>
      <c r="O126" s="7">
        <v>149075</v>
      </c>
      <c r="P126" s="7">
        <f t="shared" si="11"/>
        <v>54570</v>
      </c>
      <c r="Q126" s="7">
        <f t="shared" si="12"/>
        <v>491130</v>
      </c>
    </row>
    <row r="127" spans="1:17">
      <c r="A127" s="30">
        <v>125</v>
      </c>
      <c r="B127" s="30">
        <v>629</v>
      </c>
      <c r="C127" s="12" t="s">
        <v>452</v>
      </c>
      <c r="D127" s="13">
        <v>2225</v>
      </c>
      <c r="E127" s="13">
        <v>0</v>
      </c>
      <c r="F127" s="13">
        <v>1011</v>
      </c>
      <c r="G127" s="13">
        <v>3208</v>
      </c>
      <c r="H127" s="7" t="s">
        <v>1160</v>
      </c>
      <c r="I127" s="7">
        <f t="shared" si="17"/>
        <v>322200</v>
      </c>
      <c r="J127" s="7">
        <v>0</v>
      </c>
      <c r="K127" s="7">
        <f t="shared" si="9"/>
        <v>0</v>
      </c>
      <c r="L127" s="7">
        <f t="shared" si="10"/>
        <v>0</v>
      </c>
      <c r="M127" s="7">
        <v>0</v>
      </c>
      <c r="N127" s="7">
        <f t="shared" si="8"/>
        <v>322200</v>
      </c>
      <c r="O127" s="7">
        <v>12600</v>
      </c>
      <c r="P127" s="7">
        <f t="shared" si="11"/>
        <v>12600</v>
      </c>
      <c r="Q127" s="7">
        <f t="shared" si="12"/>
        <v>309600</v>
      </c>
    </row>
    <row r="128" spans="1:17">
      <c r="A128" s="30">
        <v>126</v>
      </c>
      <c r="B128" s="30">
        <v>820</v>
      </c>
      <c r="C128" s="12" t="s">
        <v>823</v>
      </c>
      <c r="D128" s="13">
        <v>95031</v>
      </c>
      <c r="E128" s="13">
        <v>0</v>
      </c>
      <c r="F128" s="13">
        <v>47306</v>
      </c>
      <c r="G128" s="13">
        <v>109408</v>
      </c>
      <c r="H128" s="7" t="s">
        <v>1160</v>
      </c>
      <c r="I128" s="7">
        <f t="shared" si="17"/>
        <v>12587250</v>
      </c>
      <c r="J128" s="7">
        <v>0</v>
      </c>
      <c r="K128" s="7">
        <f t="shared" si="9"/>
        <v>0</v>
      </c>
      <c r="L128" s="7">
        <f t="shared" si="10"/>
        <v>0</v>
      </c>
      <c r="M128" s="7">
        <v>0</v>
      </c>
      <c r="N128" s="7">
        <f t="shared" si="8"/>
        <v>12587250</v>
      </c>
      <c r="O128" s="7">
        <v>1436775</v>
      </c>
      <c r="P128" s="7">
        <f t="shared" si="11"/>
        <v>1258725</v>
      </c>
      <c r="Q128" s="7">
        <f t="shared" si="12"/>
        <v>11328525</v>
      </c>
    </row>
    <row r="129" spans="1:17">
      <c r="A129" s="30">
        <v>127</v>
      </c>
      <c r="B129" s="30">
        <v>703</v>
      </c>
      <c r="C129" s="12" t="s">
        <v>701</v>
      </c>
      <c r="D129" s="13">
        <v>314</v>
      </c>
      <c r="E129" s="13">
        <v>0</v>
      </c>
      <c r="F129" s="13">
        <v>23</v>
      </c>
      <c r="G129" s="13">
        <v>54</v>
      </c>
      <c r="H129" s="7" t="s">
        <v>1160</v>
      </c>
      <c r="I129" s="7">
        <f t="shared" si="17"/>
        <v>19550</v>
      </c>
      <c r="J129" s="7">
        <v>0</v>
      </c>
      <c r="K129" s="7">
        <f t="shared" si="9"/>
        <v>0</v>
      </c>
      <c r="L129" s="7">
        <f t="shared" si="10"/>
        <v>0</v>
      </c>
      <c r="M129" s="7">
        <v>0</v>
      </c>
      <c r="N129" s="7">
        <f t="shared" si="8"/>
        <v>19550</v>
      </c>
      <c r="O129" s="7">
        <v>1200</v>
      </c>
      <c r="P129" s="7">
        <f t="shared" si="11"/>
        <v>1200</v>
      </c>
      <c r="Q129" s="7">
        <f t="shared" si="12"/>
        <v>18350</v>
      </c>
    </row>
    <row r="130" spans="1:17">
      <c r="A130" s="30">
        <v>128</v>
      </c>
      <c r="B130" s="30">
        <v>694</v>
      </c>
      <c r="C130" s="12" t="s">
        <v>668</v>
      </c>
      <c r="D130" s="13">
        <v>12505</v>
      </c>
      <c r="E130" s="13">
        <v>0</v>
      </c>
      <c r="F130" s="13">
        <v>46</v>
      </c>
      <c r="G130" s="13">
        <v>145</v>
      </c>
      <c r="H130" s="7" t="s">
        <v>1160</v>
      </c>
      <c r="I130" s="7">
        <f t="shared" si="17"/>
        <v>634800</v>
      </c>
      <c r="J130" s="7">
        <v>0</v>
      </c>
      <c r="K130" s="7">
        <f t="shared" si="9"/>
        <v>0</v>
      </c>
      <c r="L130" s="7">
        <f t="shared" si="10"/>
        <v>0</v>
      </c>
      <c r="M130" s="7">
        <v>0</v>
      </c>
      <c r="N130" s="7">
        <f t="shared" si="8"/>
        <v>634800</v>
      </c>
      <c r="O130" s="7">
        <v>151475</v>
      </c>
      <c r="P130" s="7">
        <f t="shared" si="11"/>
        <v>63480</v>
      </c>
      <c r="Q130" s="7">
        <f t="shared" si="12"/>
        <v>571320</v>
      </c>
    </row>
    <row r="131" spans="1:17">
      <c r="A131" s="30">
        <v>129</v>
      </c>
      <c r="B131" s="30">
        <v>814</v>
      </c>
      <c r="C131" s="12" t="s">
        <v>1099</v>
      </c>
      <c r="D131" s="13">
        <v>0</v>
      </c>
      <c r="E131" s="13">
        <v>0</v>
      </c>
      <c r="F131" s="13">
        <v>0</v>
      </c>
      <c r="G131" s="13">
        <v>0</v>
      </c>
      <c r="H131" s="7" t="s">
        <v>1160</v>
      </c>
      <c r="I131" s="7">
        <f t="shared" si="17"/>
        <v>0</v>
      </c>
      <c r="J131" s="7">
        <v>0</v>
      </c>
      <c r="K131" s="7">
        <f t="shared" si="9"/>
        <v>0</v>
      </c>
      <c r="L131" s="7">
        <f t="shared" si="10"/>
        <v>0</v>
      </c>
      <c r="M131" s="7">
        <v>0</v>
      </c>
      <c r="N131" s="7">
        <f t="shared" ref="N131:N162" si="18">+I131-K131</f>
        <v>0</v>
      </c>
      <c r="O131" s="7">
        <v>0</v>
      </c>
      <c r="P131" s="7">
        <f t="shared" si="11"/>
        <v>0</v>
      </c>
      <c r="Q131" s="7">
        <f t="shared" si="12"/>
        <v>0</v>
      </c>
    </row>
    <row r="132" spans="1:17">
      <c r="A132" s="30">
        <v>130</v>
      </c>
      <c r="B132" s="30">
        <v>143</v>
      </c>
      <c r="C132" s="12" t="s">
        <v>209</v>
      </c>
      <c r="D132" s="13">
        <v>35534</v>
      </c>
      <c r="E132" s="13">
        <v>0</v>
      </c>
      <c r="F132" s="13">
        <v>5885</v>
      </c>
      <c r="G132" s="13">
        <v>38854</v>
      </c>
      <c r="H132" s="7" t="s">
        <v>1127</v>
      </c>
      <c r="I132" s="7">
        <f>(100*D132-50*E132)+100*(F132+G132)</f>
        <v>8027300</v>
      </c>
      <c r="J132" s="7">
        <v>0</v>
      </c>
      <c r="K132" s="7">
        <f t="shared" ref="K132:K178" si="19">IF(J132&gt;0.1*I132,0.1*I132,J132)</f>
        <v>0</v>
      </c>
      <c r="L132" s="7">
        <f t="shared" ref="L132:L178" si="20">+J132-K132</f>
        <v>0</v>
      </c>
      <c r="M132" s="7">
        <v>0</v>
      </c>
      <c r="N132" s="7">
        <f t="shared" si="18"/>
        <v>8027300</v>
      </c>
      <c r="O132" s="7">
        <v>210975</v>
      </c>
      <c r="P132" s="7">
        <f t="shared" ref="P132:P178" si="21">IF(O132&gt;0.1*I132,0.1*I132,O132)</f>
        <v>210975</v>
      </c>
      <c r="Q132" s="7">
        <f t="shared" ref="Q132:Q178" si="22">+N132-P132</f>
        <v>7816325</v>
      </c>
    </row>
    <row r="133" spans="1:17">
      <c r="A133" s="30">
        <v>131</v>
      </c>
      <c r="B133" s="30">
        <v>652</v>
      </c>
      <c r="C133" s="12" t="s">
        <v>1080</v>
      </c>
      <c r="D133" s="13">
        <v>0</v>
      </c>
      <c r="E133" s="13">
        <v>0</v>
      </c>
      <c r="F133" s="13">
        <v>0</v>
      </c>
      <c r="G133" s="13">
        <v>0</v>
      </c>
      <c r="H133" s="7" t="s">
        <v>1160</v>
      </c>
      <c r="I133" s="7">
        <f>50*(D133+F133+G133)</f>
        <v>0</v>
      </c>
      <c r="J133" s="7">
        <v>0</v>
      </c>
      <c r="K133" s="7">
        <f t="shared" si="19"/>
        <v>0</v>
      </c>
      <c r="L133" s="7">
        <f t="shared" si="20"/>
        <v>0</v>
      </c>
      <c r="M133" s="7">
        <v>0</v>
      </c>
      <c r="N133" s="7">
        <f t="shared" si="18"/>
        <v>0</v>
      </c>
      <c r="O133" s="7">
        <v>0</v>
      </c>
      <c r="P133" s="7">
        <f t="shared" si="21"/>
        <v>0</v>
      </c>
      <c r="Q133" s="7">
        <f t="shared" si="22"/>
        <v>0</v>
      </c>
    </row>
    <row r="134" spans="1:17">
      <c r="A134" s="30">
        <v>132</v>
      </c>
      <c r="B134" s="30">
        <v>969</v>
      </c>
      <c r="C134" s="12" t="s">
        <v>1032</v>
      </c>
      <c r="D134" s="13">
        <v>20</v>
      </c>
      <c r="E134" s="13">
        <v>20</v>
      </c>
      <c r="F134" s="13">
        <v>0</v>
      </c>
      <c r="G134" s="13">
        <v>0</v>
      </c>
      <c r="H134" s="7" t="s">
        <v>1160</v>
      </c>
      <c r="I134" s="7">
        <f>50*(D134+F134+G134)</f>
        <v>1000</v>
      </c>
      <c r="J134" s="7">
        <v>0</v>
      </c>
      <c r="K134" s="7">
        <f t="shared" si="19"/>
        <v>0</v>
      </c>
      <c r="L134" s="7">
        <f t="shared" si="20"/>
        <v>0</v>
      </c>
      <c r="M134" s="7">
        <v>0</v>
      </c>
      <c r="N134" s="7">
        <f t="shared" si="18"/>
        <v>1000</v>
      </c>
      <c r="O134" s="7">
        <v>0</v>
      </c>
      <c r="P134" s="7">
        <f t="shared" si="21"/>
        <v>0</v>
      </c>
      <c r="Q134" s="7">
        <f t="shared" si="22"/>
        <v>1000</v>
      </c>
    </row>
    <row r="135" spans="1:17">
      <c r="A135" s="30">
        <v>133</v>
      </c>
      <c r="B135" s="30">
        <v>660</v>
      </c>
      <c r="C135" s="12" t="s">
        <v>631</v>
      </c>
      <c r="D135" s="13">
        <v>4517</v>
      </c>
      <c r="E135" s="13">
        <v>0</v>
      </c>
      <c r="F135" s="13">
        <v>1104</v>
      </c>
      <c r="G135" s="13">
        <v>2935</v>
      </c>
      <c r="H135" s="7" t="s">
        <v>1127</v>
      </c>
      <c r="I135" s="7">
        <f>(100*D135-50*E135)+100*(F135+G135)</f>
        <v>855600</v>
      </c>
      <c r="J135" s="7">
        <v>0</v>
      </c>
      <c r="K135" s="7">
        <f t="shared" si="19"/>
        <v>0</v>
      </c>
      <c r="L135" s="7">
        <f t="shared" si="20"/>
        <v>0</v>
      </c>
      <c r="M135" s="7">
        <v>0</v>
      </c>
      <c r="N135" s="7">
        <f t="shared" si="18"/>
        <v>855600</v>
      </c>
      <c r="O135" s="7">
        <v>159675</v>
      </c>
      <c r="P135" s="7">
        <f t="shared" si="21"/>
        <v>85560</v>
      </c>
      <c r="Q135" s="7">
        <f t="shared" si="22"/>
        <v>770040</v>
      </c>
    </row>
    <row r="136" spans="1:17">
      <c r="A136" s="30">
        <v>134</v>
      </c>
      <c r="B136" s="30">
        <v>653</v>
      </c>
      <c r="C136" s="12" t="s">
        <v>540</v>
      </c>
      <c r="D136" s="13">
        <v>99921</v>
      </c>
      <c r="E136" s="13">
        <v>0</v>
      </c>
      <c r="F136" s="13">
        <v>13347</v>
      </c>
      <c r="G136" s="13">
        <v>33798</v>
      </c>
      <c r="H136" s="7" t="s">
        <v>1160</v>
      </c>
      <c r="I136" s="7">
        <f>50*(D136+F136+G136)</f>
        <v>7353300</v>
      </c>
      <c r="J136" s="7">
        <v>0</v>
      </c>
      <c r="K136" s="7">
        <f t="shared" si="19"/>
        <v>0</v>
      </c>
      <c r="L136" s="7">
        <f t="shared" si="20"/>
        <v>0</v>
      </c>
      <c r="M136" s="7">
        <v>0</v>
      </c>
      <c r="N136" s="7">
        <f t="shared" si="18"/>
        <v>7353300</v>
      </c>
      <c r="O136" s="7">
        <v>1480350</v>
      </c>
      <c r="P136" s="7">
        <f t="shared" si="21"/>
        <v>735330</v>
      </c>
      <c r="Q136" s="7">
        <f t="shared" si="22"/>
        <v>6617970</v>
      </c>
    </row>
    <row r="137" spans="1:17">
      <c r="A137" s="30">
        <v>135</v>
      </c>
      <c r="B137" s="30">
        <v>642</v>
      </c>
      <c r="C137" s="12" t="s">
        <v>494</v>
      </c>
      <c r="D137" s="13">
        <v>981</v>
      </c>
      <c r="E137" s="13">
        <v>0</v>
      </c>
      <c r="F137" s="13">
        <v>317</v>
      </c>
      <c r="G137" s="13">
        <v>1057</v>
      </c>
      <c r="H137" s="7" t="s">
        <v>1127</v>
      </c>
      <c r="I137" s="7">
        <f>(100*D137-50*E137)+100*(F137+G137)</f>
        <v>235500</v>
      </c>
      <c r="J137" s="7">
        <v>0</v>
      </c>
      <c r="K137" s="7">
        <f t="shared" si="19"/>
        <v>0</v>
      </c>
      <c r="L137" s="7">
        <f t="shared" si="20"/>
        <v>0</v>
      </c>
      <c r="M137" s="7">
        <v>0</v>
      </c>
      <c r="N137" s="7">
        <f t="shared" si="18"/>
        <v>235500</v>
      </c>
      <c r="O137" s="7">
        <v>1150</v>
      </c>
      <c r="P137" s="7">
        <f t="shared" si="21"/>
        <v>1150</v>
      </c>
      <c r="Q137" s="7">
        <f t="shared" si="22"/>
        <v>234350</v>
      </c>
    </row>
    <row r="138" spans="1:17">
      <c r="A138" s="30">
        <v>136</v>
      </c>
      <c r="B138" s="30">
        <v>116</v>
      </c>
      <c r="C138" s="12" t="s">
        <v>101</v>
      </c>
      <c r="D138" s="13">
        <v>5317</v>
      </c>
      <c r="E138" s="13">
        <v>0</v>
      </c>
      <c r="F138" s="13">
        <v>1067</v>
      </c>
      <c r="G138" s="13">
        <v>2868</v>
      </c>
      <c r="H138" s="7" t="s">
        <v>1127</v>
      </c>
      <c r="I138" s="7">
        <f>(100*D138-50*E138)+100*(F138+G138)</f>
        <v>925200</v>
      </c>
      <c r="J138" s="7">
        <v>0</v>
      </c>
      <c r="K138" s="7">
        <f t="shared" si="19"/>
        <v>0</v>
      </c>
      <c r="L138" s="7">
        <f t="shared" si="20"/>
        <v>0</v>
      </c>
      <c r="M138" s="7">
        <v>0</v>
      </c>
      <c r="N138" s="7">
        <f t="shared" si="18"/>
        <v>925200</v>
      </c>
      <c r="O138" s="7">
        <v>33975</v>
      </c>
      <c r="P138" s="7">
        <f t="shared" si="21"/>
        <v>33975</v>
      </c>
      <c r="Q138" s="7">
        <f t="shared" si="22"/>
        <v>891225</v>
      </c>
    </row>
    <row r="139" spans="1:17">
      <c r="A139" s="30">
        <v>137</v>
      </c>
      <c r="B139" s="30">
        <v>172</v>
      </c>
      <c r="C139" s="12" t="s">
        <v>313</v>
      </c>
      <c r="D139" s="13">
        <v>7181</v>
      </c>
      <c r="E139" s="13">
        <v>9</v>
      </c>
      <c r="F139" s="13">
        <v>5349</v>
      </c>
      <c r="G139" s="13">
        <v>10566</v>
      </c>
      <c r="H139" s="7" t="s">
        <v>1160</v>
      </c>
      <c r="I139" s="7">
        <f>50*(D139+F139+G139)</f>
        <v>1154800</v>
      </c>
      <c r="J139" s="7">
        <v>0</v>
      </c>
      <c r="K139" s="7">
        <f t="shared" si="19"/>
        <v>0</v>
      </c>
      <c r="L139" s="7">
        <f t="shared" si="20"/>
        <v>0</v>
      </c>
      <c r="M139" s="7">
        <v>0</v>
      </c>
      <c r="N139" s="7">
        <f t="shared" si="18"/>
        <v>1154800</v>
      </c>
      <c r="O139" s="7">
        <v>74025</v>
      </c>
      <c r="P139" s="7">
        <f t="shared" si="21"/>
        <v>74025</v>
      </c>
      <c r="Q139" s="7">
        <f t="shared" si="22"/>
        <v>1080775</v>
      </c>
    </row>
    <row r="140" spans="1:17">
      <c r="A140" s="30">
        <v>138</v>
      </c>
      <c r="B140" s="30">
        <v>169</v>
      </c>
      <c r="C140" s="12" t="s">
        <v>308</v>
      </c>
      <c r="D140" s="13">
        <v>205692</v>
      </c>
      <c r="E140" s="13">
        <v>0</v>
      </c>
      <c r="F140" s="13">
        <v>34927</v>
      </c>
      <c r="G140" s="13">
        <v>43371</v>
      </c>
      <c r="H140" s="7" t="s">
        <v>1160</v>
      </c>
      <c r="I140" s="7">
        <f>50*(D140+F140+G140)</f>
        <v>14199500</v>
      </c>
      <c r="J140" s="7">
        <v>0</v>
      </c>
      <c r="K140" s="7">
        <f t="shared" si="19"/>
        <v>0</v>
      </c>
      <c r="L140" s="7">
        <f t="shared" si="20"/>
        <v>0</v>
      </c>
      <c r="M140" s="7">
        <v>0</v>
      </c>
      <c r="N140" s="7">
        <f t="shared" si="18"/>
        <v>14199500</v>
      </c>
      <c r="O140" s="7">
        <v>1104825</v>
      </c>
      <c r="P140" s="7">
        <f t="shared" si="21"/>
        <v>1104825</v>
      </c>
      <c r="Q140" s="7">
        <f t="shared" si="22"/>
        <v>13094675</v>
      </c>
    </row>
    <row r="141" spans="1:17">
      <c r="A141" s="30">
        <v>139</v>
      </c>
      <c r="B141" s="30">
        <v>516</v>
      </c>
      <c r="C141" s="12" t="s">
        <v>991</v>
      </c>
      <c r="D141" s="13">
        <v>23088</v>
      </c>
      <c r="E141" s="13">
        <v>0</v>
      </c>
      <c r="F141" s="13">
        <v>0</v>
      </c>
      <c r="G141" s="13">
        <v>0</v>
      </c>
      <c r="H141" s="7" t="s">
        <v>1127</v>
      </c>
      <c r="I141" s="7">
        <f>(100*D141-50*E141)+100*(F141+G141)</f>
        <v>2308800</v>
      </c>
      <c r="J141" s="7">
        <v>0</v>
      </c>
      <c r="K141" s="7">
        <f t="shared" si="19"/>
        <v>0</v>
      </c>
      <c r="L141" s="7">
        <f t="shared" si="20"/>
        <v>0</v>
      </c>
      <c r="M141" s="7">
        <v>0</v>
      </c>
      <c r="N141" s="7">
        <f t="shared" si="18"/>
        <v>2308800</v>
      </c>
      <c r="O141" s="7">
        <v>745125</v>
      </c>
      <c r="P141" s="7">
        <f t="shared" si="21"/>
        <v>230880</v>
      </c>
      <c r="Q141" s="7">
        <f t="shared" si="22"/>
        <v>2077920</v>
      </c>
    </row>
    <row r="142" spans="1:17">
      <c r="A142" s="30">
        <v>140</v>
      </c>
      <c r="B142" s="30">
        <v>514</v>
      </c>
      <c r="C142" s="12" t="s">
        <v>989</v>
      </c>
      <c r="D142" s="13">
        <v>72</v>
      </c>
      <c r="E142" s="13">
        <v>0</v>
      </c>
      <c r="F142" s="13">
        <v>21</v>
      </c>
      <c r="G142" s="13">
        <v>19</v>
      </c>
      <c r="H142" s="7" t="s">
        <v>1160</v>
      </c>
      <c r="I142" s="7">
        <f>50*(D142+F142+G142)</f>
        <v>5600</v>
      </c>
      <c r="J142" s="7">
        <v>0</v>
      </c>
      <c r="K142" s="7">
        <f t="shared" si="19"/>
        <v>0</v>
      </c>
      <c r="L142" s="7">
        <f t="shared" si="20"/>
        <v>0</v>
      </c>
      <c r="M142" s="7">
        <v>0</v>
      </c>
      <c r="N142" s="7">
        <f t="shared" si="18"/>
        <v>5600</v>
      </c>
      <c r="O142" s="7">
        <v>0</v>
      </c>
      <c r="P142" s="7">
        <f t="shared" si="21"/>
        <v>0</v>
      </c>
      <c r="Q142" s="7">
        <f t="shared" si="22"/>
        <v>5600</v>
      </c>
    </row>
    <row r="143" spans="1:17">
      <c r="A143" s="30">
        <v>141</v>
      </c>
      <c r="B143" s="30">
        <v>827</v>
      </c>
      <c r="C143" s="12" t="s">
        <v>1119</v>
      </c>
      <c r="D143" s="13">
        <v>43</v>
      </c>
      <c r="E143" s="13">
        <v>0</v>
      </c>
      <c r="F143" s="13">
        <v>337</v>
      </c>
      <c r="G143" s="13">
        <v>1085</v>
      </c>
      <c r="H143" s="7" t="s">
        <v>1160</v>
      </c>
      <c r="I143" s="7">
        <f>50*(D143+F143+G143)</f>
        <v>73250</v>
      </c>
      <c r="J143" s="7">
        <v>0</v>
      </c>
      <c r="K143" s="7">
        <f t="shared" si="19"/>
        <v>0</v>
      </c>
      <c r="L143" s="7">
        <f t="shared" si="20"/>
        <v>0</v>
      </c>
      <c r="M143" s="7">
        <v>0</v>
      </c>
      <c r="N143" s="7">
        <f t="shared" si="18"/>
        <v>73250</v>
      </c>
      <c r="O143" s="7">
        <v>0</v>
      </c>
      <c r="P143" s="7">
        <f t="shared" si="21"/>
        <v>0</v>
      </c>
      <c r="Q143" s="7">
        <f t="shared" si="22"/>
        <v>73250</v>
      </c>
    </row>
    <row r="144" spans="1:17">
      <c r="A144" s="30">
        <v>142</v>
      </c>
      <c r="B144" s="30">
        <v>855</v>
      </c>
      <c r="C144" s="12" t="s">
        <v>1120</v>
      </c>
      <c r="D144" s="13">
        <v>1696</v>
      </c>
      <c r="E144" s="13">
        <v>0</v>
      </c>
      <c r="F144" s="13">
        <v>1423</v>
      </c>
      <c r="G144" s="13">
        <v>2520</v>
      </c>
      <c r="H144" s="7" t="s">
        <v>1160</v>
      </c>
      <c r="I144" s="7">
        <f>50*(D144+F144+G144)</f>
        <v>281950</v>
      </c>
      <c r="J144" s="7">
        <v>0</v>
      </c>
      <c r="K144" s="7">
        <f t="shared" si="19"/>
        <v>0</v>
      </c>
      <c r="L144" s="7">
        <f t="shared" si="20"/>
        <v>0</v>
      </c>
      <c r="M144" s="7">
        <v>0</v>
      </c>
      <c r="N144" s="7">
        <f t="shared" si="18"/>
        <v>281950</v>
      </c>
      <c r="O144" s="7">
        <v>175</v>
      </c>
      <c r="P144" s="7">
        <f t="shared" si="21"/>
        <v>175</v>
      </c>
      <c r="Q144" s="7">
        <f t="shared" si="22"/>
        <v>281775</v>
      </c>
    </row>
    <row r="145" spans="1:17">
      <c r="A145" s="30">
        <v>143</v>
      </c>
      <c r="B145" s="30">
        <v>871</v>
      </c>
      <c r="C145" s="12" t="s">
        <v>1121</v>
      </c>
      <c r="D145" s="13">
        <v>64972</v>
      </c>
      <c r="E145" s="13">
        <v>0</v>
      </c>
      <c r="F145" s="13">
        <v>4214</v>
      </c>
      <c r="G145" s="13">
        <v>9631</v>
      </c>
      <c r="H145" s="7" t="s">
        <v>1160</v>
      </c>
      <c r="I145" s="7">
        <f>50*(D145+F145+G145)</f>
        <v>3940850</v>
      </c>
      <c r="J145" s="7">
        <v>0</v>
      </c>
      <c r="K145" s="7">
        <f t="shared" si="19"/>
        <v>0</v>
      </c>
      <c r="L145" s="7">
        <f t="shared" si="20"/>
        <v>0</v>
      </c>
      <c r="M145" s="7">
        <v>0</v>
      </c>
      <c r="N145" s="7">
        <f t="shared" si="18"/>
        <v>3940850</v>
      </c>
      <c r="O145" s="7">
        <v>733600</v>
      </c>
      <c r="P145" s="7">
        <f t="shared" si="21"/>
        <v>394085</v>
      </c>
      <c r="Q145" s="7">
        <f t="shared" si="22"/>
        <v>3546765</v>
      </c>
    </row>
    <row r="146" spans="1:17">
      <c r="A146" s="30">
        <v>144</v>
      </c>
      <c r="B146" s="30">
        <v>847</v>
      </c>
      <c r="C146" s="12" t="s">
        <v>1017</v>
      </c>
      <c r="D146" s="13">
        <v>219</v>
      </c>
      <c r="E146" s="13">
        <v>0</v>
      </c>
      <c r="F146" s="13">
        <v>61</v>
      </c>
      <c r="G146" s="13">
        <v>71</v>
      </c>
      <c r="H146" s="7" t="s">
        <v>1160</v>
      </c>
      <c r="I146" s="7">
        <f>50*(D146+F146+G146)</f>
        <v>17550</v>
      </c>
      <c r="J146" s="7">
        <v>0</v>
      </c>
      <c r="K146" s="7">
        <f t="shared" si="19"/>
        <v>0</v>
      </c>
      <c r="L146" s="7">
        <f t="shared" si="20"/>
        <v>0</v>
      </c>
      <c r="M146" s="7">
        <v>0</v>
      </c>
      <c r="N146" s="7">
        <f t="shared" si="18"/>
        <v>17550</v>
      </c>
      <c r="O146" s="7">
        <v>10375</v>
      </c>
      <c r="P146" s="7">
        <f t="shared" si="21"/>
        <v>1755</v>
      </c>
      <c r="Q146" s="7">
        <f t="shared" si="22"/>
        <v>15795</v>
      </c>
    </row>
    <row r="147" spans="1:17">
      <c r="A147" s="30">
        <v>145</v>
      </c>
      <c r="B147" s="30">
        <v>873</v>
      </c>
      <c r="C147" s="12" t="s">
        <v>865</v>
      </c>
      <c r="D147" s="13">
        <v>831</v>
      </c>
      <c r="E147" s="13">
        <v>0</v>
      </c>
      <c r="F147" s="13">
        <v>609</v>
      </c>
      <c r="G147" s="13">
        <v>556</v>
      </c>
      <c r="H147" s="7" t="s">
        <v>1127</v>
      </c>
      <c r="I147" s="7">
        <f>(100*D147-50*E147)+100*(F147+G147)</f>
        <v>199600</v>
      </c>
      <c r="J147" s="7">
        <v>0</v>
      </c>
      <c r="K147" s="7">
        <f t="shared" si="19"/>
        <v>0</v>
      </c>
      <c r="L147" s="7">
        <f t="shared" si="20"/>
        <v>0</v>
      </c>
      <c r="M147" s="7">
        <v>0</v>
      </c>
      <c r="N147" s="7">
        <f t="shared" si="18"/>
        <v>199600</v>
      </c>
      <c r="O147" s="7">
        <v>1800</v>
      </c>
      <c r="P147" s="7">
        <f t="shared" si="21"/>
        <v>1800</v>
      </c>
      <c r="Q147" s="7">
        <f t="shared" si="22"/>
        <v>197800</v>
      </c>
    </row>
    <row r="148" spans="1:17">
      <c r="A148" s="30">
        <v>146</v>
      </c>
      <c r="B148" s="30">
        <v>175</v>
      </c>
      <c r="C148" s="12" t="s">
        <v>975</v>
      </c>
      <c r="D148" s="13">
        <v>2106</v>
      </c>
      <c r="E148" s="13">
        <v>391</v>
      </c>
      <c r="F148" s="13">
        <v>25</v>
      </c>
      <c r="G148" s="13">
        <v>221</v>
      </c>
      <c r="H148" s="7" t="s">
        <v>1160</v>
      </c>
      <c r="I148" s="7">
        <f>50*(D148+F148+G148)</f>
        <v>117600</v>
      </c>
      <c r="J148" s="7">
        <v>0</v>
      </c>
      <c r="K148" s="7">
        <f t="shared" si="19"/>
        <v>0</v>
      </c>
      <c r="L148" s="7">
        <f t="shared" si="20"/>
        <v>0</v>
      </c>
      <c r="M148" s="7">
        <v>0</v>
      </c>
      <c r="N148" s="7">
        <f t="shared" si="18"/>
        <v>117600</v>
      </c>
      <c r="O148" s="7">
        <v>14550</v>
      </c>
      <c r="P148" s="7">
        <f t="shared" si="21"/>
        <v>11760</v>
      </c>
      <c r="Q148" s="7">
        <f t="shared" si="22"/>
        <v>105840</v>
      </c>
    </row>
    <row r="149" spans="1:17">
      <c r="A149" s="30">
        <v>147</v>
      </c>
      <c r="B149" s="30">
        <v>643</v>
      </c>
      <c r="C149" s="12" t="s">
        <v>497</v>
      </c>
      <c r="D149" s="13">
        <v>1879</v>
      </c>
      <c r="E149" s="13">
        <v>0</v>
      </c>
      <c r="F149" s="13">
        <v>562</v>
      </c>
      <c r="G149" s="13">
        <v>2212</v>
      </c>
      <c r="H149" s="7" t="s">
        <v>1160</v>
      </c>
      <c r="I149" s="7">
        <f>50*(D149+F149+G149)</f>
        <v>232650</v>
      </c>
      <c r="J149" s="7">
        <v>0</v>
      </c>
      <c r="K149" s="7">
        <f t="shared" si="19"/>
        <v>0</v>
      </c>
      <c r="L149" s="7">
        <f t="shared" si="20"/>
        <v>0</v>
      </c>
      <c r="M149" s="7">
        <v>0</v>
      </c>
      <c r="N149" s="7">
        <f t="shared" si="18"/>
        <v>232650</v>
      </c>
      <c r="O149" s="7">
        <v>3125</v>
      </c>
      <c r="P149" s="7">
        <f t="shared" si="21"/>
        <v>3125</v>
      </c>
      <c r="Q149" s="7">
        <f t="shared" si="22"/>
        <v>229525</v>
      </c>
    </row>
    <row r="150" spans="1:17">
      <c r="A150" s="30">
        <v>148</v>
      </c>
      <c r="B150" s="30">
        <v>213</v>
      </c>
      <c r="C150" s="12" t="s">
        <v>376</v>
      </c>
      <c r="D150" s="13">
        <v>2872</v>
      </c>
      <c r="E150" s="13">
        <v>0</v>
      </c>
      <c r="F150" s="13">
        <v>276</v>
      </c>
      <c r="G150" s="13">
        <v>1508</v>
      </c>
      <c r="H150" s="7" t="s">
        <v>1160</v>
      </c>
      <c r="I150" s="7">
        <f>50*(D150+F150+G150)</f>
        <v>232800</v>
      </c>
      <c r="J150" s="7">
        <v>0</v>
      </c>
      <c r="K150" s="7">
        <f t="shared" si="19"/>
        <v>0</v>
      </c>
      <c r="L150" s="7">
        <f t="shared" si="20"/>
        <v>0</v>
      </c>
      <c r="M150" s="7">
        <v>0</v>
      </c>
      <c r="N150" s="7">
        <f t="shared" si="18"/>
        <v>232800</v>
      </c>
      <c r="O150" s="7">
        <v>23075</v>
      </c>
      <c r="P150" s="7">
        <f t="shared" si="21"/>
        <v>23075</v>
      </c>
      <c r="Q150" s="7">
        <f t="shared" si="22"/>
        <v>209725</v>
      </c>
    </row>
    <row r="151" spans="1:17">
      <c r="A151" s="30">
        <v>149</v>
      </c>
      <c r="B151" s="30">
        <v>654</v>
      </c>
      <c r="C151" s="12" t="s">
        <v>544</v>
      </c>
      <c r="D151" s="13">
        <v>160233</v>
      </c>
      <c r="E151" s="13">
        <v>0</v>
      </c>
      <c r="F151" s="13">
        <v>37099</v>
      </c>
      <c r="G151" s="13">
        <v>110108</v>
      </c>
      <c r="H151" s="7" t="s">
        <v>1127</v>
      </c>
      <c r="I151" s="7">
        <f>(100*D151-50*E151)+100*(F151+G151)</f>
        <v>30744000</v>
      </c>
      <c r="J151" s="7">
        <v>0</v>
      </c>
      <c r="K151" s="7">
        <f t="shared" si="19"/>
        <v>0</v>
      </c>
      <c r="L151" s="7">
        <f t="shared" si="20"/>
        <v>0</v>
      </c>
      <c r="M151" s="7">
        <v>0</v>
      </c>
      <c r="N151" s="7">
        <f t="shared" si="18"/>
        <v>30744000</v>
      </c>
      <c r="O151" s="7">
        <v>4429425</v>
      </c>
      <c r="P151" s="7">
        <f t="shared" si="21"/>
        <v>3074400</v>
      </c>
      <c r="Q151" s="7">
        <f t="shared" si="22"/>
        <v>27669600</v>
      </c>
    </row>
    <row r="152" spans="1:17">
      <c r="A152" s="30">
        <v>150</v>
      </c>
      <c r="B152" s="30">
        <v>985</v>
      </c>
      <c r="C152" s="12" t="s">
        <v>928</v>
      </c>
      <c r="D152" s="13">
        <v>31827</v>
      </c>
      <c r="E152" s="13">
        <v>11068</v>
      </c>
      <c r="F152" s="13">
        <v>1585</v>
      </c>
      <c r="G152" s="13">
        <v>3663</v>
      </c>
      <c r="H152" s="7" t="s">
        <v>1127</v>
      </c>
      <c r="I152" s="7">
        <f>(100*D152-50*E152)+100*(F152+G152)</f>
        <v>3154100</v>
      </c>
      <c r="J152" s="7">
        <v>0</v>
      </c>
      <c r="K152" s="7">
        <f t="shared" si="19"/>
        <v>0</v>
      </c>
      <c r="L152" s="7">
        <f t="shared" si="20"/>
        <v>0</v>
      </c>
      <c r="M152" s="7">
        <v>0</v>
      </c>
      <c r="N152" s="7">
        <f t="shared" si="18"/>
        <v>3154100</v>
      </c>
      <c r="O152" s="7">
        <v>138650</v>
      </c>
      <c r="P152" s="7">
        <f t="shared" si="21"/>
        <v>138650</v>
      </c>
      <c r="Q152" s="7">
        <f t="shared" si="22"/>
        <v>3015450</v>
      </c>
    </row>
    <row r="153" spans="1:17">
      <c r="A153" s="30">
        <v>151</v>
      </c>
      <c r="B153" s="30">
        <v>984</v>
      </c>
      <c r="C153" s="12" t="s">
        <v>924</v>
      </c>
      <c r="D153" s="13">
        <v>45565</v>
      </c>
      <c r="E153" s="13">
        <v>0</v>
      </c>
      <c r="F153" s="13">
        <v>4615</v>
      </c>
      <c r="G153" s="13">
        <v>9677</v>
      </c>
      <c r="H153" s="7" t="s">
        <v>1127</v>
      </c>
      <c r="I153" s="7">
        <f>(100*D153-50*E153)+100*(F153+G153)</f>
        <v>5985700</v>
      </c>
      <c r="J153" s="7">
        <v>0</v>
      </c>
      <c r="K153" s="7">
        <f t="shared" si="19"/>
        <v>0</v>
      </c>
      <c r="L153" s="7">
        <f t="shared" si="20"/>
        <v>0</v>
      </c>
      <c r="M153" s="7">
        <v>0</v>
      </c>
      <c r="N153" s="7">
        <f t="shared" si="18"/>
        <v>5985700</v>
      </c>
      <c r="O153" s="7">
        <v>337825</v>
      </c>
      <c r="P153" s="7">
        <f t="shared" si="21"/>
        <v>337825</v>
      </c>
      <c r="Q153" s="7">
        <f t="shared" si="22"/>
        <v>5647875</v>
      </c>
    </row>
    <row r="154" spans="1:17">
      <c r="A154" s="30">
        <v>152</v>
      </c>
      <c r="B154" s="30">
        <v>208</v>
      </c>
      <c r="C154" s="12" t="s">
        <v>320</v>
      </c>
      <c r="D154" s="13">
        <v>40512</v>
      </c>
      <c r="E154" s="13">
        <v>3592</v>
      </c>
      <c r="F154" s="13">
        <v>11775</v>
      </c>
      <c r="G154" s="13">
        <v>40509</v>
      </c>
      <c r="H154" s="7" t="s">
        <v>1127</v>
      </c>
      <c r="I154" s="7">
        <f>(100*D154-50*E154)+100*(F154+G154)</f>
        <v>9100000</v>
      </c>
      <c r="J154" s="7">
        <v>0</v>
      </c>
      <c r="K154" s="7">
        <f t="shared" si="19"/>
        <v>0</v>
      </c>
      <c r="L154" s="7">
        <f t="shared" si="20"/>
        <v>0</v>
      </c>
      <c r="M154" s="7">
        <v>0</v>
      </c>
      <c r="N154" s="7">
        <f t="shared" si="18"/>
        <v>9100000</v>
      </c>
      <c r="O154" s="7">
        <v>258450</v>
      </c>
      <c r="P154" s="7">
        <f t="shared" si="21"/>
        <v>258450</v>
      </c>
      <c r="Q154" s="7">
        <f t="shared" si="22"/>
        <v>8841550</v>
      </c>
    </row>
    <row r="155" spans="1:17">
      <c r="A155" s="30">
        <v>153</v>
      </c>
      <c r="B155" s="30">
        <v>644</v>
      </c>
      <c r="C155" s="12" t="s">
        <v>500</v>
      </c>
      <c r="D155" s="13">
        <v>1527</v>
      </c>
      <c r="E155" s="13">
        <v>0</v>
      </c>
      <c r="F155" s="13">
        <v>494</v>
      </c>
      <c r="G155" s="13">
        <v>2319</v>
      </c>
      <c r="H155" s="7" t="s">
        <v>1127</v>
      </c>
      <c r="I155" s="7">
        <f>(100*D155-50*E155)+100*(F155+G155)</f>
        <v>434000</v>
      </c>
      <c r="J155" s="7">
        <v>0</v>
      </c>
      <c r="K155" s="7">
        <f t="shared" si="19"/>
        <v>0</v>
      </c>
      <c r="L155" s="7">
        <f t="shared" si="20"/>
        <v>0</v>
      </c>
      <c r="M155" s="7">
        <v>0</v>
      </c>
      <c r="N155" s="7">
        <f t="shared" si="18"/>
        <v>434000</v>
      </c>
      <c r="O155" s="7">
        <v>10500</v>
      </c>
      <c r="P155" s="7">
        <f t="shared" si="21"/>
        <v>10500</v>
      </c>
      <c r="Q155" s="7">
        <f t="shared" si="22"/>
        <v>423500</v>
      </c>
    </row>
    <row r="156" spans="1:17">
      <c r="A156" s="30">
        <v>154</v>
      </c>
      <c r="B156" s="30">
        <v>641</v>
      </c>
      <c r="C156" s="12" t="s">
        <v>490</v>
      </c>
      <c r="D156" s="13">
        <v>2232</v>
      </c>
      <c r="E156" s="13">
        <v>0</v>
      </c>
      <c r="F156" s="13">
        <v>739</v>
      </c>
      <c r="G156" s="13">
        <v>1438</v>
      </c>
      <c r="H156" s="7" t="s">
        <v>1160</v>
      </c>
      <c r="I156" s="7">
        <f>50*(D156+F156+G156)</f>
        <v>220450</v>
      </c>
      <c r="J156" s="7">
        <v>0</v>
      </c>
      <c r="K156" s="7">
        <f t="shared" si="19"/>
        <v>0</v>
      </c>
      <c r="L156" s="7">
        <f t="shared" si="20"/>
        <v>0</v>
      </c>
      <c r="M156" s="7">
        <v>0</v>
      </c>
      <c r="N156" s="7">
        <f t="shared" si="18"/>
        <v>220450</v>
      </c>
      <c r="O156" s="7">
        <v>2675</v>
      </c>
      <c r="P156" s="7">
        <f t="shared" si="21"/>
        <v>2675</v>
      </c>
      <c r="Q156" s="7">
        <f t="shared" si="22"/>
        <v>217775</v>
      </c>
    </row>
    <row r="157" spans="1:17">
      <c r="A157" s="30">
        <v>155</v>
      </c>
      <c r="B157" s="30">
        <v>620</v>
      </c>
      <c r="C157" s="12" t="s">
        <v>438</v>
      </c>
      <c r="D157" s="13">
        <v>6714</v>
      </c>
      <c r="E157" s="13">
        <v>0</v>
      </c>
      <c r="F157" s="13">
        <v>1096</v>
      </c>
      <c r="G157" s="13">
        <v>3231</v>
      </c>
      <c r="H157" s="7" t="s">
        <v>1127</v>
      </c>
      <c r="I157" s="7">
        <f>(100*D157-50*E157)+100*(F157+G157)</f>
        <v>1104100</v>
      </c>
      <c r="J157" s="7">
        <v>0</v>
      </c>
      <c r="K157" s="7">
        <f t="shared" si="19"/>
        <v>0</v>
      </c>
      <c r="L157" s="7">
        <f t="shared" si="20"/>
        <v>0</v>
      </c>
      <c r="M157" s="7">
        <v>0</v>
      </c>
      <c r="N157" s="7">
        <f t="shared" si="18"/>
        <v>1104100</v>
      </c>
      <c r="O157" s="7">
        <v>94550</v>
      </c>
      <c r="P157" s="7">
        <f t="shared" si="21"/>
        <v>94550</v>
      </c>
      <c r="Q157" s="7">
        <f t="shared" si="22"/>
        <v>1009550</v>
      </c>
    </row>
    <row r="158" spans="1:17">
      <c r="A158" s="30">
        <v>156</v>
      </c>
      <c r="B158" s="30">
        <v>696</v>
      </c>
      <c r="C158" s="12" t="s">
        <v>671</v>
      </c>
      <c r="D158" s="13">
        <v>656</v>
      </c>
      <c r="E158" s="13">
        <v>0</v>
      </c>
      <c r="F158" s="13">
        <v>113</v>
      </c>
      <c r="G158" s="13">
        <v>437</v>
      </c>
      <c r="H158" s="7" t="s">
        <v>1127</v>
      </c>
      <c r="I158" s="7">
        <f>(100*D158-50*E158)+100*(F158+G158)</f>
        <v>120600</v>
      </c>
      <c r="J158" s="7">
        <v>0</v>
      </c>
      <c r="K158" s="7">
        <f t="shared" si="19"/>
        <v>0</v>
      </c>
      <c r="L158" s="7">
        <f t="shared" si="20"/>
        <v>0</v>
      </c>
      <c r="M158" s="7">
        <v>0</v>
      </c>
      <c r="N158" s="7">
        <f t="shared" si="18"/>
        <v>120600</v>
      </c>
      <c r="O158" s="7">
        <v>11100</v>
      </c>
      <c r="P158" s="7">
        <f t="shared" si="21"/>
        <v>11100</v>
      </c>
      <c r="Q158" s="7">
        <f t="shared" si="22"/>
        <v>109500</v>
      </c>
    </row>
    <row r="159" spans="1:17">
      <c r="A159" s="30">
        <v>157</v>
      </c>
      <c r="B159" s="30">
        <v>656</v>
      </c>
      <c r="C159" s="12" t="s">
        <v>604</v>
      </c>
      <c r="D159" s="13">
        <v>16928</v>
      </c>
      <c r="E159" s="13">
        <v>0</v>
      </c>
      <c r="F159" s="13">
        <v>3783</v>
      </c>
      <c r="G159" s="13">
        <v>10350</v>
      </c>
      <c r="H159" s="7" t="s">
        <v>1160</v>
      </c>
      <c r="I159" s="7">
        <f>50*(D159+F159+G159)</f>
        <v>1553050</v>
      </c>
      <c r="J159" s="7">
        <v>0</v>
      </c>
      <c r="K159" s="7">
        <f t="shared" si="19"/>
        <v>0</v>
      </c>
      <c r="L159" s="7">
        <f t="shared" si="20"/>
        <v>0</v>
      </c>
      <c r="M159" s="7">
        <v>0</v>
      </c>
      <c r="N159" s="7">
        <f t="shared" si="18"/>
        <v>1553050</v>
      </c>
      <c r="O159" s="7">
        <v>452175</v>
      </c>
      <c r="P159" s="7">
        <f t="shared" si="21"/>
        <v>155305</v>
      </c>
      <c r="Q159" s="7">
        <f t="shared" si="22"/>
        <v>1397745</v>
      </c>
    </row>
    <row r="160" spans="1:17">
      <c r="A160" s="30">
        <v>158</v>
      </c>
      <c r="B160" s="30">
        <v>655</v>
      </c>
      <c r="C160" s="12" t="s">
        <v>600</v>
      </c>
      <c r="D160" s="13">
        <v>20</v>
      </c>
      <c r="E160" s="13">
        <v>0</v>
      </c>
      <c r="F160" s="13">
        <v>0</v>
      </c>
      <c r="G160" s="13">
        <v>1</v>
      </c>
      <c r="H160" s="7" t="s">
        <v>1127</v>
      </c>
      <c r="I160" s="7">
        <f>(100*D160-50*E160)+100*(F160+G160)</f>
        <v>2100</v>
      </c>
      <c r="J160" s="7">
        <v>0</v>
      </c>
      <c r="K160" s="7">
        <f t="shared" si="19"/>
        <v>0</v>
      </c>
      <c r="L160" s="7">
        <f t="shared" si="20"/>
        <v>0</v>
      </c>
      <c r="M160" s="7">
        <v>0</v>
      </c>
      <c r="N160" s="7">
        <f t="shared" si="18"/>
        <v>2100</v>
      </c>
      <c r="O160" s="7">
        <v>25</v>
      </c>
      <c r="P160" s="7">
        <f t="shared" si="21"/>
        <v>25</v>
      </c>
      <c r="Q160" s="7">
        <f t="shared" si="22"/>
        <v>2075</v>
      </c>
    </row>
    <row r="161" spans="1:17">
      <c r="A161" s="30">
        <v>159</v>
      </c>
      <c r="B161" s="30">
        <v>126</v>
      </c>
      <c r="C161" s="12" t="s">
        <v>175</v>
      </c>
      <c r="D161" s="13">
        <v>705</v>
      </c>
      <c r="E161" s="13">
        <v>0</v>
      </c>
      <c r="F161" s="13">
        <v>179</v>
      </c>
      <c r="G161" s="13">
        <v>657</v>
      </c>
      <c r="H161" s="7" t="s">
        <v>1160</v>
      </c>
      <c r="I161" s="7">
        <f>50*(D161+F161+G161)</f>
        <v>77050</v>
      </c>
      <c r="J161" s="7">
        <v>0</v>
      </c>
      <c r="K161" s="7">
        <f t="shared" si="19"/>
        <v>0</v>
      </c>
      <c r="L161" s="7">
        <f t="shared" si="20"/>
        <v>0</v>
      </c>
      <c r="M161" s="7">
        <v>0</v>
      </c>
      <c r="N161" s="7">
        <f t="shared" si="18"/>
        <v>77050</v>
      </c>
      <c r="O161" s="7">
        <v>275</v>
      </c>
      <c r="P161" s="7">
        <f t="shared" si="21"/>
        <v>275</v>
      </c>
      <c r="Q161" s="7">
        <f t="shared" si="22"/>
        <v>76775</v>
      </c>
    </row>
    <row r="162" spans="1:17">
      <c r="A162" s="30">
        <v>160</v>
      </c>
      <c r="B162" s="30">
        <v>125</v>
      </c>
      <c r="C162" s="12" t="s">
        <v>171</v>
      </c>
      <c r="D162" s="13">
        <v>395</v>
      </c>
      <c r="E162" s="13">
        <v>95</v>
      </c>
      <c r="F162" s="13">
        <v>143</v>
      </c>
      <c r="G162" s="13">
        <v>270</v>
      </c>
      <c r="H162" s="7" t="s">
        <v>1160</v>
      </c>
      <c r="I162" s="7">
        <f>50*(D162+F162+G162)</f>
        <v>40400</v>
      </c>
      <c r="J162" s="7">
        <v>0</v>
      </c>
      <c r="K162" s="7">
        <f t="shared" si="19"/>
        <v>0</v>
      </c>
      <c r="L162" s="7">
        <f t="shared" si="20"/>
        <v>0</v>
      </c>
      <c r="M162" s="7">
        <v>0</v>
      </c>
      <c r="N162" s="7">
        <f t="shared" si="18"/>
        <v>40400</v>
      </c>
      <c r="O162" s="7">
        <v>75</v>
      </c>
      <c r="P162" s="7">
        <f t="shared" si="21"/>
        <v>75</v>
      </c>
      <c r="Q162" s="7">
        <f t="shared" si="22"/>
        <v>40325</v>
      </c>
    </row>
    <row r="163" spans="1:17">
      <c r="A163" s="30">
        <v>161</v>
      </c>
      <c r="B163" s="30">
        <v>134</v>
      </c>
      <c r="C163" s="12" t="s">
        <v>199</v>
      </c>
      <c r="D163" s="13">
        <v>2003</v>
      </c>
      <c r="E163" s="13">
        <v>146</v>
      </c>
      <c r="F163" s="13">
        <v>2905</v>
      </c>
      <c r="G163" s="13">
        <v>3512</v>
      </c>
      <c r="H163" s="7" t="s">
        <v>1160</v>
      </c>
      <c r="I163" s="7">
        <f>50*(D163+F163+G163)</f>
        <v>421000</v>
      </c>
      <c r="J163" s="7">
        <v>0</v>
      </c>
      <c r="K163" s="7">
        <f t="shared" si="19"/>
        <v>0</v>
      </c>
      <c r="L163" s="7">
        <f t="shared" si="20"/>
        <v>0</v>
      </c>
      <c r="M163" s="7">
        <v>0</v>
      </c>
      <c r="N163" s="7">
        <f>+I163-K163</f>
        <v>421000</v>
      </c>
      <c r="O163" s="7">
        <v>600</v>
      </c>
      <c r="P163" s="7">
        <f t="shared" si="21"/>
        <v>600</v>
      </c>
      <c r="Q163" s="7">
        <f t="shared" si="22"/>
        <v>420400</v>
      </c>
    </row>
    <row r="164" spans="1:17">
      <c r="A164" s="30">
        <v>162</v>
      </c>
      <c r="B164" s="30">
        <v>222</v>
      </c>
      <c r="C164" s="12" t="s">
        <v>419</v>
      </c>
      <c r="D164" s="13">
        <v>1372</v>
      </c>
      <c r="E164" s="13">
        <v>0</v>
      </c>
      <c r="F164" s="13">
        <v>259</v>
      </c>
      <c r="G164" s="13">
        <v>1139</v>
      </c>
      <c r="H164" s="7" t="s">
        <v>1127</v>
      </c>
      <c r="I164" s="7">
        <f>(100*D164-50*E164)+100*(F164+G164)</f>
        <v>277000</v>
      </c>
      <c r="J164" s="7">
        <v>0</v>
      </c>
      <c r="K164" s="7">
        <f t="shared" si="19"/>
        <v>0</v>
      </c>
      <c r="L164" s="7">
        <f t="shared" si="20"/>
        <v>0</v>
      </c>
      <c r="M164" s="7">
        <v>51775</v>
      </c>
      <c r="N164" s="7">
        <f>+I164-K164+M164</f>
        <v>328775</v>
      </c>
      <c r="O164" s="7">
        <v>1125</v>
      </c>
      <c r="P164" s="7">
        <f t="shared" si="21"/>
        <v>1125</v>
      </c>
      <c r="Q164" s="7">
        <f t="shared" si="22"/>
        <v>327650</v>
      </c>
    </row>
    <row r="165" spans="1:17">
      <c r="A165" s="30">
        <v>163</v>
      </c>
      <c r="B165" s="30">
        <v>728</v>
      </c>
      <c r="C165" s="12" t="s">
        <v>747</v>
      </c>
      <c r="D165" s="13">
        <v>2702</v>
      </c>
      <c r="E165" s="13">
        <v>0</v>
      </c>
      <c r="F165" s="13">
        <v>237</v>
      </c>
      <c r="G165" s="13">
        <v>883</v>
      </c>
      <c r="H165" s="7" t="s">
        <v>1127</v>
      </c>
      <c r="I165" s="7">
        <f>(100*D165-50*E165)+100*(F165+G165)</f>
        <v>382200</v>
      </c>
      <c r="J165" s="7">
        <v>0</v>
      </c>
      <c r="K165" s="7">
        <f t="shared" si="19"/>
        <v>0</v>
      </c>
      <c r="L165" s="7">
        <f t="shared" si="20"/>
        <v>0</v>
      </c>
      <c r="M165" s="7">
        <v>0</v>
      </c>
      <c r="N165" s="7">
        <f t="shared" ref="N165:N178" si="23">+I165-K165</f>
        <v>382200</v>
      </c>
      <c r="O165" s="7">
        <v>23750</v>
      </c>
      <c r="P165" s="7">
        <f t="shared" si="21"/>
        <v>23750</v>
      </c>
      <c r="Q165" s="7">
        <f t="shared" si="22"/>
        <v>358450</v>
      </c>
    </row>
    <row r="166" spans="1:17">
      <c r="A166" s="30">
        <v>164</v>
      </c>
      <c r="B166" s="30">
        <v>852</v>
      </c>
      <c r="C166" s="12" t="s">
        <v>843</v>
      </c>
      <c r="D166" s="13">
        <v>6818</v>
      </c>
      <c r="E166" s="13">
        <v>132</v>
      </c>
      <c r="F166" s="13">
        <v>1727</v>
      </c>
      <c r="G166" s="13">
        <v>3289</v>
      </c>
      <c r="H166" s="7" t="s">
        <v>1160</v>
      </c>
      <c r="I166" s="7">
        <f>50*(D166+F166+G166)</f>
        <v>591700</v>
      </c>
      <c r="J166" s="7">
        <v>0</v>
      </c>
      <c r="K166" s="7">
        <f t="shared" si="19"/>
        <v>0</v>
      </c>
      <c r="L166" s="7">
        <f t="shared" si="20"/>
        <v>0</v>
      </c>
      <c r="M166" s="7">
        <v>0</v>
      </c>
      <c r="N166" s="7">
        <f t="shared" si="23"/>
        <v>591700</v>
      </c>
      <c r="O166" s="7">
        <v>55875</v>
      </c>
      <c r="P166" s="7">
        <f t="shared" si="21"/>
        <v>55875</v>
      </c>
      <c r="Q166" s="7">
        <f t="shared" si="22"/>
        <v>535825</v>
      </c>
    </row>
    <row r="167" spans="1:17">
      <c r="A167" s="30">
        <v>165</v>
      </c>
      <c r="B167" s="30">
        <v>856</v>
      </c>
      <c r="C167" s="12" t="s">
        <v>850</v>
      </c>
      <c r="D167" s="13">
        <v>5526</v>
      </c>
      <c r="E167" s="13">
        <v>5526</v>
      </c>
      <c r="F167" s="13">
        <v>0</v>
      </c>
      <c r="G167" s="13">
        <v>0</v>
      </c>
      <c r="H167" s="7" t="s">
        <v>1160</v>
      </c>
      <c r="I167" s="7">
        <f>50*(D167+F167+G167)</f>
        <v>276300</v>
      </c>
      <c r="J167" s="7">
        <v>0</v>
      </c>
      <c r="K167" s="7">
        <f t="shared" si="19"/>
        <v>0</v>
      </c>
      <c r="L167" s="7">
        <f t="shared" si="20"/>
        <v>0</v>
      </c>
      <c r="M167" s="7">
        <v>0</v>
      </c>
      <c r="N167" s="7">
        <f t="shared" si="23"/>
        <v>276300</v>
      </c>
      <c r="O167" s="7">
        <v>20800</v>
      </c>
      <c r="P167" s="7">
        <f t="shared" si="21"/>
        <v>20800</v>
      </c>
      <c r="Q167" s="7">
        <f t="shared" si="22"/>
        <v>255500</v>
      </c>
    </row>
    <row r="168" spans="1:17">
      <c r="A168" s="30">
        <v>166</v>
      </c>
      <c r="B168" s="30">
        <v>717</v>
      </c>
      <c r="C168" s="12" t="s">
        <v>737</v>
      </c>
      <c r="D168" s="13">
        <v>205</v>
      </c>
      <c r="E168" s="13">
        <v>0</v>
      </c>
      <c r="F168" s="13">
        <v>12</v>
      </c>
      <c r="G168" s="13">
        <v>86</v>
      </c>
      <c r="H168" s="7" t="s">
        <v>1127</v>
      </c>
      <c r="I168" s="7">
        <f>(100*D168-50*E168)+100*(F168+G168)</f>
        <v>30300</v>
      </c>
      <c r="J168" s="7">
        <v>0</v>
      </c>
      <c r="K168" s="7">
        <f t="shared" si="19"/>
        <v>0</v>
      </c>
      <c r="L168" s="7">
        <f t="shared" si="20"/>
        <v>0</v>
      </c>
      <c r="M168" s="7">
        <v>0</v>
      </c>
      <c r="N168" s="7">
        <f t="shared" si="23"/>
        <v>30300</v>
      </c>
      <c r="O168" s="7">
        <v>125</v>
      </c>
      <c r="P168" s="7">
        <f t="shared" si="21"/>
        <v>125</v>
      </c>
      <c r="Q168" s="7">
        <f t="shared" si="22"/>
        <v>30175</v>
      </c>
    </row>
    <row r="169" spans="1:17">
      <c r="A169" s="30">
        <v>167</v>
      </c>
      <c r="B169" s="30">
        <v>854</v>
      </c>
      <c r="C169" s="12" t="s">
        <v>1019</v>
      </c>
      <c r="D169" s="13">
        <v>454</v>
      </c>
      <c r="E169" s="13">
        <v>454</v>
      </c>
      <c r="F169" s="13">
        <v>0</v>
      </c>
      <c r="G169" s="13">
        <v>0</v>
      </c>
      <c r="H169" s="7" t="s">
        <v>1160</v>
      </c>
      <c r="I169" s="7">
        <f>50*(D169+F169+G169)</f>
        <v>22700</v>
      </c>
      <c r="J169" s="7">
        <v>0</v>
      </c>
      <c r="K169" s="7">
        <f t="shared" si="19"/>
        <v>0</v>
      </c>
      <c r="L169" s="7">
        <f t="shared" si="20"/>
        <v>0</v>
      </c>
      <c r="M169" s="7">
        <v>0</v>
      </c>
      <c r="N169" s="7">
        <f t="shared" si="23"/>
        <v>22700</v>
      </c>
      <c r="O169" s="7">
        <v>10725</v>
      </c>
      <c r="P169" s="7">
        <f t="shared" si="21"/>
        <v>2270</v>
      </c>
      <c r="Q169" s="7">
        <f t="shared" si="22"/>
        <v>20430</v>
      </c>
    </row>
    <row r="170" spans="1:17">
      <c r="A170" s="30">
        <v>168</v>
      </c>
      <c r="B170" s="30">
        <v>840</v>
      </c>
      <c r="C170" s="12" t="s">
        <v>1011</v>
      </c>
      <c r="D170" s="13">
        <v>129084</v>
      </c>
      <c r="E170" s="13">
        <v>0</v>
      </c>
      <c r="F170" s="13">
        <v>6835</v>
      </c>
      <c r="G170" s="13">
        <v>6231</v>
      </c>
      <c r="H170" s="7" t="s">
        <v>1127</v>
      </c>
      <c r="I170" s="7">
        <f>(100*D170-50*E170)+100*(F170+G170)</f>
        <v>14215000</v>
      </c>
      <c r="J170" s="7">
        <v>0</v>
      </c>
      <c r="K170" s="7">
        <f t="shared" si="19"/>
        <v>0</v>
      </c>
      <c r="L170" s="7">
        <f t="shared" si="20"/>
        <v>0</v>
      </c>
      <c r="M170" s="7">
        <v>0</v>
      </c>
      <c r="N170" s="7">
        <f t="shared" si="23"/>
        <v>14215000</v>
      </c>
      <c r="O170" s="7">
        <v>212775</v>
      </c>
      <c r="P170" s="7">
        <f t="shared" si="21"/>
        <v>212775</v>
      </c>
      <c r="Q170" s="7">
        <f t="shared" si="22"/>
        <v>14002225</v>
      </c>
    </row>
    <row r="171" spans="1:17">
      <c r="A171" s="30">
        <v>169</v>
      </c>
      <c r="B171" s="30">
        <v>832</v>
      </c>
      <c r="C171" s="12" t="s">
        <v>1010</v>
      </c>
      <c r="D171" s="13">
        <v>42</v>
      </c>
      <c r="E171" s="13">
        <v>0</v>
      </c>
      <c r="F171" s="13">
        <v>9</v>
      </c>
      <c r="G171" s="13">
        <v>22</v>
      </c>
      <c r="H171" s="7" t="s">
        <v>1160</v>
      </c>
      <c r="I171" s="7">
        <f>50*(D171+F171+G171)</f>
        <v>3650</v>
      </c>
      <c r="J171" s="7">
        <v>0</v>
      </c>
      <c r="K171" s="7">
        <f t="shared" si="19"/>
        <v>0</v>
      </c>
      <c r="L171" s="7">
        <f t="shared" si="20"/>
        <v>0</v>
      </c>
      <c r="M171" s="7">
        <v>0</v>
      </c>
      <c r="N171" s="7">
        <f t="shared" si="23"/>
        <v>3650</v>
      </c>
      <c r="O171" s="7">
        <v>150</v>
      </c>
      <c r="P171" s="7">
        <f t="shared" si="21"/>
        <v>150</v>
      </c>
      <c r="Q171" s="7">
        <f t="shared" si="22"/>
        <v>3500</v>
      </c>
    </row>
    <row r="172" spans="1:17">
      <c r="A172" s="30">
        <v>170</v>
      </c>
      <c r="B172" s="30">
        <v>866</v>
      </c>
      <c r="C172" s="12" t="s">
        <v>1020</v>
      </c>
      <c r="D172" s="13">
        <v>4002</v>
      </c>
      <c r="E172" s="13">
        <v>4002</v>
      </c>
      <c r="F172" s="13">
        <v>0</v>
      </c>
      <c r="G172" s="13">
        <v>0</v>
      </c>
      <c r="H172" s="7" t="s">
        <v>1160</v>
      </c>
      <c r="I172" s="7">
        <f>50*(D172+F172+G172)</f>
        <v>200100</v>
      </c>
      <c r="J172" s="7">
        <v>0</v>
      </c>
      <c r="K172" s="7">
        <f t="shared" si="19"/>
        <v>0</v>
      </c>
      <c r="L172" s="7">
        <f t="shared" si="20"/>
        <v>0</v>
      </c>
      <c r="M172" s="7">
        <v>0</v>
      </c>
      <c r="N172" s="7">
        <f t="shared" si="23"/>
        <v>200100</v>
      </c>
      <c r="O172" s="7">
        <v>11025</v>
      </c>
      <c r="P172" s="7">
        <f t="shared" si="21"/>
        <v>11025</v>
      </c>
      <c r="Q172" s="7">
        <f t="shared" si="22"/>
        <v>189075</v>
      </c>
    </row>
    <row r="173" spans="1:17">
      <c r="A173" s="30">
        <v>171</v>
      </c>
      <c r="B173" s="30">
        <v>872</v>
      </c>
      <c r="C173" s="12" t="s">
        <v>862</v>
      </c>
      <c r="D173" s="13">
        <v>924</v>
      </c>
      <c r="E173" s="13">
        <v>0</v>
      </c>
      <c r="F173" s="13">
        <v>183</v>
      </c>
      <c r="G173" s="13">
        <v>236</v>
      </c>
      <c r="H173" s="7" t="s">
        <v>1160</v>
      </c>
      <c r="I173" s="7">
        <f>50*(D173+F173+G173)</f>
        <v>67150</v>
      </c>
      <c r="J173" s="7">
        <v>0</v>
      </c>
      <c r="K173" s="7">
        <f t="shared" si="19"/>
        <v>0</v>
      </c>
      <c r="L173" s="7">
        <f t="shared" si="20"/>
        <v>0</v>
      </c>
      <c r="M173" s="7">
        <v>0</v>
      </c>
      <c r="N173" s="7">
        <f t="shared" si="23"/>
        <v>67150</v>
      </c>
      <c r="O173" s="7">
        <v>2250</v>
      </c>
      <c r="P173" s="7">
        <f t="shared" si="21"/>
        <v>2250</v>
      </c>
      <c r="Q173" s="7">
        <f t="shared" si="22"/>
        <v>64900</v>
      </c>
    </row>
    <row r="174" spans="1:17">
      <c r="A174" s="30">
        <v>172</v>
      </c>
      <c r="B174" s="30">
        <v>646</v>
      </c>
      <c r="C174" s="31" t="s">
        <v>506</v>
      </c>
      <c r="D174" s="32">
        <v>3846</v>
      </c>
      <c r="E174" s="32">
        <v>0</v>
      </c>
      <c r="F174" s="32">
        <v>766</v>
      </c>
      <c r="G174" s="32">
        <v>2849</v>
      </c>
      <c r="H174" s="33" t="s">
        <v>1160</v>
      </c>
      <c r="I174" s="33">
        <f>50*(D174+F174+G174)</f>
        <v>373050</v>
      </c>
      <c r="J174" s="7">
        <v>0</v>
      </c>
      <c r="K174" s="7">
        <f t="shared" si="19"/>
        <v>0</v>
      </c>
      <c r="L174" s="7">
        <f t="shared" si="20"/>
        <v>0</v>
      </c>
      <c r="M174" s="7">
        <v>0</v>
      </c>
      <c r="N174" s="7">
        <f t="shared" si="23"/>
        <v>373050</v>
      </c>
      <c r="O174" s="7">
        <v>186425</v>
      </c>
      <c r="P174" s="7">
        <f t="shared" si="21"/>
        <v>37305</v>
      </c>
      <c r="Q174" s="7">
        <f t="shared" si="22"/>
        <v>335745</v>
      </c>
    </row>
    <row r="175" spans="1:17">
      <c r="A175" s="30">
        <v>173</v>
      </c>
      <c r="B175" s="30">
        <v>921</v>
      </c>
      <c r="C175" s="31" t="s">
        <v>1168</v>
      </c>
      <c r="D175" s="32">
        <v>0</v>
      </c>
      <c r="E175" s="32">
        <v>0</v>
      </c>
      <c r="F175" s="32">
        <v>0</v>
      </c>
      <c r="G175" s="32">
        <v>0</v>
      </c>
      <c r="H175" s="33" t="s">
        <v>1160</v>
      </c>
      <c r="I175" s="33">
        <f t="shared" ref="I175:I178" si="24">50*(D175+F175+G175)</f>
        <v>0</v>
      </c>
      <c r="J175" s="33">
        <v>96436</v>
      </c>
      <c r="K175" s="7">
        <f t="shared" si="19"/>
        <v>0</v>
      </c>
      <c r="L175" s="7">
        <f t="shared" si="20"/>
        <v>96436</v>
      </c>
      <c r="M175" s="7">
        <v>0</v>
      </c>
      <c r="N175" s="7">
        <f t="shared" si="23"/>
        <v>0</v>
      </c>
      <c r="O175" s="7">
        <v>0</v>
      </c>
      <c r="P175" s="7">
        <f t="shared" si="21"/>
        <v>0</v>
      </c>
      <c r="Q175" s="7">
        <f t="shared" si="22"/>
        <v>0</v>
      </c>
    </row>
    <row r="176" spans="1:17">
      <c r="A176" s="30">
        <v>174</v>
      </c>
      <c r="B176" s="30">
        <v>954</v>
      </c>
      <c r="C176" s="31" t="s">
        <v>1169</v>
      </c>
      <c r="D176" s="32">
        <v>0</v>
      </c>
      <c r="E176" s="32">
        <v>0</v>
      </c>
      <c r="F176" s="32">
        <v>0</v>
      </c>
      <c r="G176" s="32">
        <v>0</v>
      </c>
      <c r="H176" s="33" t="s">
        <v>1160</v>
      </c>
      <c r="I176" s="33">
        <f t="shared" si="24"/>
        <v>0</v>
      </c>
      <c r="J176" s="33">
        <v>3052</v>
      </c>
      <c r="K176" s="7">
        <f t="shared" si="19"/>
        <v>0</v>
      </c>
      <c r="L176" s="7">
        <f t="shared" si="20"/>
        <v>3052</v>
      </c>
      <c r="M176" s="7">
        <v>0</v>
      </c>
      <c r="N176" s="7">
        <f t="shared" si="23"/>
        <v>0</v>
      </c>
      <c r="O176" s="7">
        <v>0</v>
      </c>
      <c r="P176" s="7">
        <f t="shared" si="21"/>
        <v>0</v>
      </c>
      <c r="Q176" s="7">
        <f t="shared" si="22"/>
        <v>0</v>
      </c>
    </row>
    <row r="177" spans="1:17">
      <c r="A177" s="30">
        <v>175</v>
      </c>
      <c r="B177" s="30">
        <v>928</v>
      </c>
      <c r="C177" s="31" t="s">
        <v>1170</v>
      </c>
      <c r="D177" s="32">
        <v>0</v>
      </c>
      <c r="E177" s="32">
        <v>0</v>
      </c>
      <c r="F177" s="32">
        <v>0</v>
      </c>
      <c r="G177" s="32">
        <v>0</v>
      </c>
      <c r="H177" s="33" t="s">
        <v>1160</v>
      </c>
      <c r="I177" s="33">
        <f t="shared" si="24"/>
        <v>0</v>
      </c>
      <c r="J177" s="33">
        <v>13476</v>
      </c>
      <c r="K177" s="7">
        <f t="shared" si="19"/>
        <v>0</v>
      </c>
      <c r="L177" s="7">
        <f t="shared" si="20"/>
        <v>13476</v>
      </c>
      <c r="M177" s="7">
        <v>0</v>
      </c>
      <c r="N177" s="7">
        <f t="shared" si="23"/>
        <v>0</v>
      </c>
      <c r="O177" s="7">
        <v>0</v>
      </c>
      <c r="P177" s="7">
        <f t="shared" si="21"/>
        <v>0</v>
      </c>
      <c r="Q177" s="7">
        <f t="shared" si="22"/>
        <v>0</v>
      </c>
    </row>
    <row r="178" spans="1:17">
      <c r="A178" s="30">
        <v>176</v>
      </c>
      <c r="B178" s="30">
        <v>207</v>
      </c>
      <c r="C178" s="31" t="s">
        <v>1171</v>
      </c>
      <c r="D178" s="32">
        <v>0</v>
      </c>
      <c r="E178" s="32">
        <v>0</v>
      </c>
      <c r="F178" s="32">
        <v>0</v>
      </c>
      <c r="G178" s="32">
        <v>0</v>
      </c>
      <c r="H178" s="33" t="s">
        <v>1160</v>
      </c>
      <c r="I178" s="33">
        <f t="shared" si="24"/>
        <v>0</v>
      </c>
      <c r="J178" s="33">
        <v>364375</v>
      </c>
      <c r="K178" s="7">
        <f t="shared" si="19"/>
        <v>0</v>
      </c>
      <c r="L178" s="7">
        <f t="shared" si="20"/>
        <v>364375</v>
      </c>
      <c r="M178" s="7">
        <v>0</v>
      </c>
      <c r="N178" s="7">
        <f t="shared" si="23"/>
        <v>0</v>
      </c>
      <c r="O178" s="7">
        <v>0</v>
      </c>
      <c r="P178" s="7">
        <f t="shared" si="21"/>
        <v>0</v>
      </c>
      <c r="Q178" s="7">
        <f t="shared" si="22"/>
        <v>0</v>
      </c>
    </row>
    <row r="179" spans="1:17" ht="15" thickBot="1">
      <c r="B179" s="34"/>
      <c r="C179" s="35" t="s">
        <v>1117</v>
      </c>
      <c r="D179" s="36">
        <f>SUM(D3:D178)</f>
        <v>4479893</v>
      </c>
      <c r="E179" s="36">
        <f>SUM(E3:E178)</f>
        <v>136181</v>
      </c>
      <c r="F179" s="36">
        <f>SUM(F3:F178)</f>
        <v>592341</v>
      </c>
      <c r="G179" s="36">
        <f>SUM(G3:G178)</f>
        <v>1601244</v>
      </c>
      <c r="H179" s="9"/>
      <c r="I179" s="36">
        <f t="shared" ref="I179:Q179" si="25">SUM(I3:I178)</f>
        <v>443908200</v>
      </c>
      <c r="J179" s="36">
        <f t="shared" si="25"/>
        <v>477339</v>
      </c>
      <c r="K179" s="36">
        <f t="shared" si="25"/>
        <v>0</v>
      </c>
      <c r="L179" s="36">
        <f t="shared" si="25"/>
        <v>477339</v>
      </c>
      <c r="M179" s="36">
        <f t="shared" si="25"/>
        <v>51775</v>
      </c>
      <c r="N179" s="36">
        <f t="shared" si="25"/>
        <v>443959975</v>
      </c>
      <c r="O179" s="36">
        <f t="shared" si="25"/>
        <v>67262145</v>
      </c>
      <c r="P179" s="36">
        <f t="shared" si="25"/>
        <v>32744805</v>
      </c>
      <c r="Q179" s="36">
        <f t="shared" si="25"/>
        <v>411215170</v>
      </c>
    </row>
    <row r="180" spans="1:17" ht="15" thickTop="1"/>
    <row r="181" spans="1:17">
      <c r="B181" s="30">
        <v>1</v>
      </c>
      <c r="C181" s="12" t="s">
        <v>23</v>
      </c>
      <c r="D181" s="13">
        <v>124619</v>
      </c>
      <c r="E181" s="13">
        <v>0</v>
      </c>
      <c r="F181" s="13">
        <v>28652</v>
      </c>
      <c r="G181" s="13">
        <v>79995</v>
      </c>
    </row>
    <row r="182" spans="1:17">
      <c r="B182" s="30">
        <v>0</v>
      </c>
      <c r="C182" s="12" t="s">
        <v>1</v>
      </c>
      <c r="D182" s="13">
        <v>230</v>
      </c>
      <c r="E182" s="13">
        <v>25</v>
      </c>
      <c r="F182" s="13">
        <v>44</v>
      </c>
      <c r="G182" s="13">
        <v>176</v>
      </c>
    </row>
    <row r="184" spans="1:17">
      <c r="C184" s="5" t="s">
        <v>1172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83"/>
  <sheetViews>
    <sheetView zoomScale="85" zoomScaleNormal="85" workbookViewId="0"/>
  </sheetViews>
  <sheetFormatPr defaultColWidth="9.1796875" defaultRowHeight="14.5"/>
  <cols>
    <col min="1" max="1" width="9.1796875" style="15"/>
    <col min="2" max="2" width="7.453125" style="15" bestFit="1" customWidth="1"/>
    <col min="3" max="3" width="12.26953125" style="15" bestFit="1" customWidth="1"/>
    <col min="4" max="4" width="70.81640625" style="15" bestFit="1" customWidth="1"/>
    <col min="5" max="5" width="14.7265625" style="15" bestFit="1" customWidth="1"/>
    <col min="6" max="16384" width="9.1796875" style="15"/>
  </cols>
  <sheetData>
    <row r="2" spans="2:5">
      <c r="B2" s="86" t="s">
        <v>1124</v>
      </c>
      <c r="C2" s="86"/>
      <c r="D2" s="86"/>
      <c r="E2" s="86"/>
    </row>
    <row r="4" spans="2:5">
      <c r="B4" s="16" t="s">
        <v>1125</v>
      </c>
      <c r="C4" s="16" t="s">
        <v>943</v>
      </c>
      <c r="D4" s="17" t="s">
        <v>1122</v>
      </c>
      <c r="E4" s="17" t="s">
        <v>1126</v>
      </c>
    </row>
    <row r="5" spans="2:5">
      <c r="B5" s="18">
        <v>1</v>
      </c>
      <c r="C5" s="19">
        <v>647</v>
      </c>
      <c r="D5" s="20" t="s">
        <v>509</v>
      </c>
      <c r="E5" s="21" t="s">
        <v>1127</v>
      </c>
    </row>
    <row r="6" spans="2:5">
      <c r="B6" s="18">
        <v>2</v>
      </c>
      <c r="C6" s="19">
        <v>630</v>
      </c>
      <c r="D6" s="20" t="s">
        <v>455</v>
      </c>
      <c r="E6" s="21" t="s">
        <v>1127</v>
      </c>
    </row>
    <row r="7" spans="2:5">
      <c r="B7" s="18">
        <v>3</v>
      </c>
      <c r="C7" s="19">
        <v>648</v>
      </c>
      <c r="D7" s="20" t="s">
        <v>512</v>
      </c>
      <c r="E7" s="21" t="s">
        <v>1127</v>
      </c>
    </row>
    <row r="8" spans="2:5">
      <c r="B8" s="18">
        <v>4</v>
      </c>
      <c r="C8" s="22">
        <v>2765</v>
      </c>
      <c r="D8" s="20" t="s">
        <v>1128</v>
      </c>
      <c r="E8" s="21" t="s">
        <v>1127</v>
      </c>
    </row>
    <row r="9" spans="2:5">
      <c r="B9" s="18">
        <v>5</v>
      </c>
      <c r="C9" s="19">
        <v>702</v>
      </c>
      <c r="D9" s="20" t="s">
        <v>674</v>
      </c>
      <c r="E9" s="21" t="s">
        <v>1127</v>
      </c>
    </row>
    <row r="10" spans="2:5">
      <c r="B10" s="18">
        <v>6</v>
      </c>
      <c r="C10" s="19">
        <v>707</v>
      </c>
      <c r="D10" s="20" t="s">
        <v>1129</v>
      </c>
      <c r="E10" s="21" t="s">
        <v>1127</v>
      </c>
    </row>
    <row r="11" spans="2:5">
      <c r="B11" s="18">
        <v>7</v>
      </c>
      <c r="C11" s="19">
        <v>706</v>
      </c>
      <c r="D11" s="20" t="s">
        <v>1130</v>
      </c>
      <c r="E11" s="21" t="s">
        <v>1127</v>
      </c>
    </row>
    <row r="12" spans="2:5">
      <c r="B12" s="18">
        <v>8</v>
      </c>
      <c r="C12" s="22">
        <v>704</v>
      </c>
      <c r="D12" s="23" t="s">
        <v>675</v>
      </c>
      <c r="E12" s="21" t="s">
        <v>1127</v>
      </c>
    </row>
    <row r="13" spans="2:5">
      <c r="B13" s="18">
        <v>9</v>
      </c>
      <c r="C13" s="22">
        <v>712</v>
      </c>
      <c r="D13" s="23" t="s">
        <v>723</v>
      </c>
      <c r="E13" s="21" t="s">
        <v>1127</v>
      </c>
    </row>
    <row r="14" spans="2:5">
      <c r="B14" s="18">
        <v>10</v>
      </c>
      <c r="C14" s="19">
        <v>983</v>
      </c>
      <c r="D14" s="20" t="s">
        <v>1131</v>
      </c>
      <c r="E14" s="21" t="s">
        <v>1127</v>
      </c>
    </row>
    <row r="15" spans="2:5">
      <c r="B15" s="18">
        <v>11</v>
      </c>
      <c r="C15" s="22">
        <v>715</v>
      </c>
      <c r="D15" s="20" t="s">
        <v>1132</v>
      </c>
      <c r="E15" s="21" t="s">
        <v>1127</v>
      </c>
    </row>
    <row r="16" spans="2:5">
      <c r="B16" s="18">
        <v>12</v>
      </c>
      <c r="C16" s="22">
        <v>705</v>
      </c>
      <c r="D16" s="23" t="s">
        <v>712</v>
      </c>
      <c r="E16" s="21" t="s">
        <v>1127</v>
      </c>
    </row>
    <row r="17" spans="2:5">
      <c r="B17" s="18">
        <v>13</v>
      </c>
      <c r="C17" s="19">
        <v>713</v>
      </c>
      <c r="D17" s="20" t="s">
        <v>1133</v>
      </c>
      <c r="E17" s="21" t="s">
        <v>1127</v>
      </c>
    </row>
    <row r="18" spans="2:5">
      <c r="B18" s="18">
        <v>14</v>
      </c>
      <c r="C18" s="19">
        <v>711</v>
      </c>
      <c r="D18" s="20" t="s">
        <v>1134</v>
      </c>
      <c r="E18" s="21" t="s">
        <v>1127</v>
      </c>
    </row>
    <row r="19" spans="2:5">
      <c r="B19" s="18">
        <v>15</v>
      </c>
      <c r="C19" s="19">
        <v>728</v>
      </c>
      <c r="D19" s="20" t="s">
        <v>1135</v>
      </c>
      <c r="E19" s="21" t="s">
        <v>1127</v>
      </c>
    </row>
    <row r="20" spans="2:5">
      <c r="B20" s="18">
        <v>16</v>
      </c>
      <c r="C20" s="19">
        <v>657</v>
      </c>
      <c r="D20" s="20" t="s">
        <v>610</v>
      </c>
      <c r="E20" s="21" t="s">
        <v>1127</v>
      </c>
    </row>
    <row r="21" spans="2:5">
      <c r="B21" s="18">
        <v>17</v>
      </c>
      <c r="C21" s="19">
        <v>631</v>
      </c>
      <c r="D21" s="24" t="s">
        <v>1076</v>
      </c>
      <c r="E21" s="25" t="s">
        <v>1127</v>
      </c>
    </row>
    <row r="22" spans="2:5">
      <c r="B22" s="18">
        <v>18</v>
      </c>
      <c r="C22" s="19">
        <v>650</v>
      </c>
      <c r="D22" s="20" t="s">
        <v>1136</v>
      </c>
      <c r="E22" s="21" t="s">
        <v>1127</v>
      </c>
    </row>
    <row r="23" spans="2:5">
      <c r="B23" s="18">
        <v>19</v>
      </c>
      <c r="C23" s="19">
        <v>604</v>
      </c>
      <c r="D23" s="20" t="s">
        <v>431</v>
      </c>
      <c r="E23" s="21" t="s">
        <v>1127</v>
      </c>
    </row>
    <row r="24" spans="2:5">
      <c r="B24" s="18">
        <v>20</v>
      </c>
      <c r="C24" s="22">
        <v>221</v>
      </c>
      <c r="D24" s="20" t="s">
        <v>1137</v>
      </c>
      <c r="E24" s="21" t="s">
        <v>1127</v>
      </c>
    </row>
    <row r="25" spans="2:5">
      <c r="B25" s="18">
        <v>21</v>
      </c>
      <c r="C25" s="19">
        <v>161</v>
      </c>
      <c r="D25" s="20" t="s">
        <v>1138</v>
      </c>
      <c r="E25" s="21" t="s">
        <v>1127</v>
      </c>
    </row>
    <row r="26" spans="2:5">
      <c r="B26" s="18">
        <v>22</v>
      </c>
      <c r="C26" s="19">
        <v>163</v>
      </c>
      <c r="D26" s="20" t="s">
        <v>1139</v>
      </c>
      <c r="E26" s="21" t="s">
        <v>1127</v>
      </c>
    </row>
    <row r="27" spans="2:5">
      <c r="B27" s="18">
        <v>23</v>
      </c>
      <c r="C27" s="19">
        <v>158</v>
      </c>
      <c r="D27" s="20" t="s">
        <v>266</v>
      </c>
      <c r="E27" s="21" t="s">
        <v>1127</v>
      </c>
    </row>
    <row r="28" spans="2:5">
      <c r="B28" s="18">
        <v>24</v>
      </c>
      <c r="C28" s="19">
        <v>147</v>
      </c>
      <c r="D28" s="20" t="s">
        <v>221</v>
      </c>
      <c r="E28" s="21" t="s">
        <v>1127</v>
      </c>
    </row>
    <row r="29" spans="2:5">
      <c r="B29" s="18">
        <v>25</v>
      </c>
      <c r="C29" s="19">
        <v>156</v>
      </c>
      <c r="D29" s="20" t="s">
        <v>258</v>
      </c>
      <c r="E29" s="21" t="s">
        <v>1127</v>
      </c>
    </row>
    <row r="30" spans="2:5">
      <c r="B30" s="18">
        <v>26</v>
      </c>
      <c r="C30" s="19">
        <v>149</v>
      </c>
      <c r="D30" s="20" t="s">
        <v>1140</v>
      </c>
      <c r="E30" s="21" t="s">
        <v>1127</v>
      </c>
    </row>
    <row r="31" spans="2:5">
      <c r="B31" s="18">
        <v>27</v>
      </c>
      <c r="C31" s="19">
        <v>152</v>
      </c>
      <c r="D31" s="20" t="s">
        <v>1141</v>
      </c>
      <c r="E31" s="21" t="s">
        <v>1127</v>
      </c>
    </row>
    <row r="32" spans="2:5">
      <c r="B32" s="18">
        <v>28</v>
      </c>
      <c r="C32" s="19">
        <v>151</v>
      </c>
      <c r="D32" s="20" t="s">
        <v>1142</v>
      </c>
      <c r="E32" s="21" t="s">
        <v>1127</v>
      </c>
    </row>
    <row r="33" spans="2:5">
      <c r="B33" s="18">
        <v>29</v>
      </c>
      <c r="C33" s="19">
        <v>160</v>
      </c>
      <c r="D33" s="20" t="s">
        <v>1143</v>
      </c>
      <c r="E33" s="21" t="s">
        <v>1127</v>
      </c>
    </row>
    <row r="34" spans="2:5">
      <c r="B34" s="18">
        <v>30</v>
      </c>
      <c r="C34" s="22">
        <v>165</v>
      </c>
      <c r="D34" s="20" t="s">
        <v>1144</v>
      </c>
      <c r="E34" s="21" t="s">
        <v>1127</v>
      </c>
    </row>
    <row r="35" spans="2:5">
      <c r="B35" s="18">
        <v>31</v>
      </c>
      <c r="C35" s="19">
        <v>159</v>
      </c>
      <c r="D35" s="20" t="s">
        <v>1145</v>
      </c>
      <c r="E35" s="21" t="s">
        <v>1127</v>
      </c>
    </row>
    <row r="36" spans="2:5">
      <c r="B36" s="18">
        <v>32</v>
      </c>
      <c r="C36" s="19">
        <v>150</v>
      </c>
      <c r="D36" s="20" t="s">
        <v>1146</v>
      </c>
      <c r="E36" s="21" t="s">
        <v>1127</v>
      </c>
    </row>
    <row r="37" spans="2:5">
      <c r="B37" s="18">
        <v>33</v>
      </c>
      <c r="C37" s="19">
        <v>162</v>
      </c>
      <c r="D37" s="20" t="s">
        <v>282</v>
      </c>
      <c r="E37" s="21" t="s">
        <v>1127</v>
      </c>
    </row>
    <row r="38" spans="2:5">
      <c r="B38" s="18">
        <v>34</v>
      </c>
      <c r="C38" s="19">
        <v>148</v>
      </c>
      <c r="D38" s="20" t="s">
        <v>1147</v>
      </c>
      <c r="E38" s="21" t="s">
        <v>1127</v>
      </c>
    </row>
    <row r="39" spans="2:5">
      <c r="B39" s="18">
        <v>35</v>
      </c>
      <c r="C39" s="19">
        <v>155</v>
      </c>
      <c r="D39" s="20" t="s">
        <v>254</v>
      </c>
      <c r="E39" s="21" t="s">
        <v>1127</v>
      </c>
    </row>
    <row r="40" spans="2:5">
      <c r="B40" s="18">
        <v>36</v>
      </c>
      <c r="C40" s="19">
        <v>145</v>
      </c>
      <c r="D40" s="20" t="s">
        <v>1148</v>
      </c>
      <c r="E40" s="21" t="s">
        <v>1127</v>
      </c>
    </row>
    <row r="41" spans="2:5">
      <c r="B41" s="18">
        <v>37</v>
      </c>
      <c r="C41" s="19">
        <v>164</v>
      </c>
      <c r="D41" s="20" t="s">
        <v>1149</v>
      </c>
      <c r="E41" s="21" t="s">
        <v>1127</v>
      </c>
    </row>
    <row r="42" spans="2:5">
      <c r="B42" s="18">
        <v>38</v>
      </c>
      <c r="C42" s="19">
        <v>157</v>
      </c>
      <c r="D42" s="20" t="s">
        <v>1150</v>
      </c>
      <c r="E42" s="21" t="s">
        <v>1127</v>
      </c>
    </row>
    <row r="43" spans="2:5">
      <c r="B43" s="18">
        <v>39</v>
      </c>
      <c r="C43" s="19">
        <v>153</v>
      </c>
      <c r="D43" s="20" t="s">
        <v>1151</v>
      </c>
      <c r="E43" s="21" t="s">
        <v>1127</v>
      </c>
    </row>
    <row r="44" spans="2:5">
      <c r="B44" s="18">
        <v>40</v>
      </c>
      <c r="C44" s="19">
        <v>146</v>
      </c>
      <c r="D44" s="20" t="s">
        <v>217</v>
      </c>
      <c r="E44" s="21" t="s">
        <v>1127</v>
      </c>
    </row>
    <row r="45" spans="2:5">
      <c r="B45" s="18">
        <v>41</v>
      </c>
      <c r="C45" s="19">
        <v>154</v>
      </c>
      <c r="D45" s="20" t="s">
        <v>1152</v>
      </c>
      <c r="E45" s="21" t="s">
        <v>1127</v>
      </c>
    </row>
    <row r="46" spans="2:5">
      <c r="B46" s="18">
        <v>42</v>
      </c>
      <c r="C46" s="19">
        <v>633</v>
      </c>
      <c r="D46" s="20" t="s">
        <v>462</v>
      </c>
      <c r="E46" s="21" t="s">
        <v>1127</v>
      </c>
    </row>
    <row r="47" spans="2:5">
      <c r="B47" s="18">
        <v>43</v>
      </c>
      <c r="C47" s="19">
        <v>867</v>
      </c>
      <c r="D47" s="20" t="s">
        <v>1153</v>
      </c>
      <c r="E47" s="21" t="s">
        <v>1127</v>
      </c>
    </row>
    <row r="48" spans="2:5">
      <c r="B48" s="18">
        <v>44</v>
      </c>
      <c r="C48" s="19">
        <v>645</v>
      </c>
      <c r="D48" s="20" t="s">
        <v>503</v>
      </c>
      <c r="E48" s="21" t="s">
        <v>1127</v>
      </c>
    </row>
    <row r="49" spans="2:5">
      <c r="B49" s="18">
        <v>45</v>
      </c>
      <c r="C49" s="19">
        <v>997</v>
      </c>
      <c r="D49" s="26" t="s">
        <v>1154</v>
      </c>
      <c r="E49" s="21" t="s">
        <v>1127</v>
      </c>
    </row>
    <row r="50" spans="2:5">
      <c r="B50" s="18">
        <v>46</v>
      </c>
      <c r="C50" s="19">
        <v>841</v>
      </c>
      <c r="D50" s="20" t="s">
        <v>1155</v>
      </c>
      <c r="E50" s="21" t="s">
        <v>1127</v>
      </c>
    </row>
    <row r="51" spans="2:5">
      <c r="B51" s="18">
        <v>47</v>
      </c>
      <c r="C51" s="22">
        <v>218</v>
      </c>
      <c r="D51" s="20" t="s">
        <v>1156</v>
      </c>
      <c r="E51" s="21" t="s">
        <v>1127</v>
      </c>
    </row>
    <row r="52" spans="2:5">
      <c r="B52" s="18">
        <v>48</v>
      </c>
      <c r="C52" s="19">
        <v>130</v>
      </c>
      <c r="D52" s="20" t="s">
        <v>190</v>
      </c>
      <c r="E52" s="21" t="s">
        <v>1127</v>
      </c>
    </row>
    <row r="53" spans="2:5">
      <c r="B53" s="18">
        <v>49</v>
      </c>
      <c r="C53" s="22">
        <v>124</v>
      </c>
      <c r="D53" s="27" t="s">
        <v>167</v>
      </c>
      <c r="E53" s="21" t="s">
        <v>1127</v>
      </c>
    </row>
    <row r="54" spans="2:5">
      <c r="B54" s="18">
        <v>50</v>
      </c>
      <c r="C54" s="19">
        <v>214</v>
      </c>
      <c r="D54" s="20" t="s">
        <v>381</v>
      </c>
      <c r="E54" s="21" t="s">
        <v>1127</v>
      </c>
    </row>
    <row r="55" spans="2:5">
      <c r="B55" s="18">
        <v>51</v>
      </c>
      <c r="C55" s="19">
        <v>635</v>
      </c>
      <c r="D55" s="20" t="s">
        <v>469</v>
      </c>
      <c r="E55" s="21" t="s">
        <v>1127</v>
      </c>
    </row>
    <row r="56" spans="2:5">
      <c r="B56" s="18">
        <v>52</v>
      </c>
      <c r="C56" s="19">
        <v>636</v>
      </c>
      <c r="D56" s="20" t="s">
        <v>472</v>
      </c>
      <c r="E56" s="21" t="s">
        <v>1127</v>
      </c>
    </row>
    <row r="57" spans="2:5">
      <c r="B57" s="18">
        <v>53</v>
      </c>
      <c r="C57" s="19">
        <v>667</v>
      </c>
      <c r="D57" s="20" t="s">
        <v>644</v>
      </c>
      <c r="E57" s="21" t="s">
        <v>1127</v>
      </c>
    </row>
    <row r="58" spans="2:5">
      <c r="B58" s="18">
        <v>54</v>
      </c>
      <c r="C58" s="22">
        <v>651</v>
      </c>
      <c r="D58" s="27" t="s">
        <v>536</v>
      </c>
      <c r="E58" s="21" t="s">
        <v>1127</v>
      </c>
    </row>
    <row r="59" spans="2:5">
      <c r="B59" s="18">
        <v>55</v>
      </c>
      <c r="C59" s="19">
        <v>804</v>
      </c>
      <c r="D59" s="20" t="s">
        <v>750</v>
      </c>
      <c r="E59" s="21" t="s">
        <v>1127</v>
      </c>
    </row>
    <row r="60" spans="2:5">
      <c r="B60" s="18">
        <v>56</v>
      </c>
      <c r="C60" s="19">
        <v>638</v>
      </c>
      <c r="D60" s="20" t="s">
        <v>479</v>
      </c>
      <c r="E60" s="21" t="s">
        <v>1127</v>
      </c>
    </row>
    <row r="61" spans="2:5">
      <c r="B61" s="18">
        <v>57</v>
      </c>
      <c r="C61" s="19">
        <v>101</v>
      </c>
      <c r="D61" s="20" t="s">
        <v>29</v>
      </c>
      <c r="E61" s="21" t="s">
        <v>1127</v>
      </c>
    </row>
    <row r="62" spans="2:5">
      <c r="B62" s="18">
        <v>58</v>
      </c>
      <c r="C62" s="19">
        <v>639</v>
      </c>
      <c r="D62" s="20" t="s">
        <v>483</v>
      </c>
      <c r="E62" s="21" t="s">
        <v>1127</v>
      </c>
    </row>
    <row r="63" spans="2:5">
      <c r="B63" s="18">
        <v>59</v>
      </c>
      <c r="C63" s="22">
        <v>718</v>
      </c>
      <c r="D63" s="23" t="s">
        <v>741</v>
      </c>
      <c r="E63" s="21" t="s">
        <v>1127</v>
      </c>
    </row>
    <row r="64" spans="2:5">
      <c r="B64" s="18">
        <v>60</v>
      </c>
      <c r="C64" s="19">
        <v>143</v>
      </c>
      <c r="D64" s="20" t="s">
        <v>209</v>
      </c>
      <c r="E64" s="21" t="s">
        <v>1127</v>
      </c>
    </row>
    <row r="65" spans="2:5">
      <c r="B65" s="18">
        <v>61</v>
      </c>
      <c r="C65" s="19">
        <v>660</v>
      </c>
      <c r="D65" s="20" t="s">
        <v>631</v>
      </c>
      <c r="E65" s="21" t="s">
        <v>1127</v>
      </c>
    </row>
    <row r="66" spans="2:5">
      <c r="B66" s="18">
        <v>62</v>
      </c>
      <c r="C66" s="19">
        <v>642</v>
      </c>
      <c r="D66" s="20" t="s">
        <v>494</v>
      </c>
      <c r="E66" s="21" t="s">
        <v>1127</v>
      </c>
    </row>
    <row r="67" spans="2:5">
      <c r="B67" s="18">
        <v>63</v>
      </c>
      <c r="C67" s="19">
        <v>116</v>
      </c>
      <c r="D67" s="20" t="s">
        <v>1157</v>
      </c>
      <c r="E67" s="21" t="s">
        <v>1127</v>
      </c>
    </row>
    <row r="68" spans="2:5">
      <c r="B68" s="18">
        <v>64</v>
      </c>
      <c r="C68" s="19">
        <v>873</v>
      </c>
      <c r="D68" s="20" t="s">
        <v>865</v>
      </c>
      <c r="E68" s="21" t="s">
        <v>1127</v>
      </c>
    </row>
    <row r="69" spans="2:5">
      <c r="B69" s="18">
        <v>65</v>
      </c>
      <c r="C69" s="19">
        <v>985</v>
      </c>
      <c r="D69" s="20" t="s">
        <v>928</v>
      </c>
      <c r="E69" s="21" t="s">
        <v>1127</v>
      </c>
    </row>
    <row r="70" spans="2:5">
      <c r="B70" s="18">
        <v>66</v>
      </c>
      <c r="C70" s="19">
        <v>984</v>
      </c>
      <c r="D70" s="20" t="s">
        <v>924</v>
      </c>
      <c r="E70" s="21" t="s">
        <v>1127</v>
      </c>
    </row>
    <row r="71" spans="2:5">
      <c r="B71" s="18">
        <v>67</v>
      </c>
      <c r="C71" s="19">
        <v>208</v>
      </c>
      <c r="D71" s="20" t="s">
        <v>320</v>
      </c>
      <c r="E71" s="21" t="s">
        <v>1127</v>
      </c>
    </row>
    <row r="72" spans="2:5">
      <c r="B72" s="18">
        <v>68</v>
      </c>
      <c r="C72" s="19">
        <v>644</v>
      </c>
      <c r="D72" s="20" t="s">
        <v>500</v>
      </c>
      <c r="E72" s="21" t="s">
        <v>1127</v>
      </c>
    </row>
    <row r="73" spans="2:5">
      <c r="B73" s="18">
        <v>69</v>
      </c>
      <c r="C73" s="19">
        <v>620</v>
      </c>
      <c r="D73" s="20" t="s">
        <v>438</v>
      </c>
      <c r="E73" s="21" t="s">
        <v>1127</v>
      </c>
    </row>
    <row r="74" spans="2:5">
      <c r="B74" s="18">
        <v>70</v>
      </c>
      <c r="C74" s="19">
        <v>696</v>
      </c>
      <c r="D74" s="20" t="s">
        <v>671</v>
      </c>
      <c r="E74" s="21" t="s">
        <v>1127</v>
      </c>
    </row>
    <row r="75" spans="2:5">
      <c r="B75" s="18">
        <v>71</v>
      </c>
      <c r="C75" s="19">
        <v>655</v>
      </c>
      <c r="D75" s="20" t="s">
        <v>600</v>
      </c>
      <c r="E75" s="21" t="s">
        <v>1127</v>
      </c>
    </row>
    <row r="76" spans="2:5">
      <c r="B76" s="18">
        <v>72</v>
      </c>
      <c r="C76" s="28">
        <v>222</v>
      </c>
      <c r="D76" s="29" t="s">
        <v>419</v>
      </c>
      <c r="E76" s="21" t="s">
        <v>1127</v>
      </c>
    </row>
    <row r="77" spans="2:5">
      <c r="B77" s="18">
        <v>73</v>
      </c>
      <c r="C77" s="22">
        <v>717</v>
      </c>
      <c r="D77" s="23" t="s">
        <v>737</v>
      </c>
      <c r="E77" s="21" t="s">
        <v>1127</v>
      </c>
    </row>
    <row r="78" spans="2:5">
      <c r="B78" s="18">
        <v>74</v>
      </c>
      <c r="C78" s="22">
        <v>840</v>
      </c>
      <c r="D78" s="23" t="s">
        <v>1158</v>
      </c>
      <c r="E78" s="21" t="s">
        <v>1127</v>
      </c>
    </row>
    <row r="79" spans="2:5">
      <c r="B79" s="18">
        <v>75</v>
      </c>
      <c r="C79" s="22">
        <v>829</v>
      </c>
      <c r="D79" s="23" t="s">
        <v>1159</v>
      </c>
      <c r="E79" s="21" t="s">
        <v>1127</v>
      </c>
    </row>
    <row r="80" spans="2:5">
      <c r="B80" s="18">
        <v>76</v>
      </c>
      <c r="C80" s="22">
        <v>654</v>
      </c>
      <c r="D80" s="23" t="s">
        <v>1084</v>
      </c>
      <c r="E80" s="21" t="s">
        <v>1127</v>
      </c>
    </row>
    <row r="81" spans="2:6">
      <c r="B81" s="18">
        <v>77</v>
      </c>
      <c r="C81" s="22">
        <v>516</v>
      </c>
      <c r="D81" s="23" t="s">
        <v>991</v>
      </c>
      <c r="E81" s="21" t="s">
        <v>1127</v>
      </c>
    </row>
    <row r="82" spans="2:6">
      <c r="B82" s="18">
        <v>78</v>
      </c>
      <c r="C82" s="22">
        <v>859</v>
      </c>
      <c r="D82" s="23" t="s">
        <v>1107</v>
      </c>
      <c r="E82" s="21" t="s">
        <v>1127</v>
      </c>
      <c r="F82" s="15" t="s">
        <v>1173</v>
      </c>
    </row>
    <row r="83" spans="2:6">
      <c r="B83" s="18">
        <v>79</v>
      </c>
      <c r="C83" s="22">
        <v>103</v>
      </c>
      <c r="D83" s="23" t="s">
        <v>36</v>
      </c>
      <c r="E83" s="21" t="s">
        <v>1127</v>
      </c>
      <c r="F83" s="15" t="s">
        <v>1173</v>
      </c>
    </row>
  </sheetData>
  <mergeCells count="1">
    <mergeCell ref="B2:E2"/>
  </mergeCells>
  <pageMargins left="0.7" right="0.7" top="0.75" bottom="0.75" header="0.3" footer="0.3"/>
  <pageSetup paperSize="9" scale="8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78"/>
  <sheetViews>
    <sheetView zoomScale="85" zoomScaleNormal="85" workbookViewId="0"/>
  </sheetViews>
  <sheetFormatPr defaultColWidth="9.1796875" defaultRowHeight="14.5"/>
  <cols>
    <col min="1" max="2" width="9.1796875" style="5"/>
    <col min="3" max="3" width="58.453125" style="5" customWidth="1"/>
    <col min="4" max="7" width="11.1796875" style="5" customWidth="1"/>
    <col min="8" max="8" width="11.453125" style="5" customWidth="1"/>
    <col min="9" max="9" width="29.26953125" style="5" customWidth="1"/>
    <col min="10" max="10" width="14.1796875" style="5" customWidth="1"/>
    <col min="11" max="11" width="9.81640625" style="5" customWidth="1"/>
    <col min="12" max="12" width="8.453125" style="5" customWidth="1"/>
    <col min="13" max="13" width="13.81640625" style="5" customWidth="1"/>
    <col min="14" max="14" width="20.1796875" style="5" customWidth="1"/>
    <col min="15" max="15" width="13.54296875" style="5" customWidth="1"/>
    <col min="16" max="16" width="11.7265625" style="5" bestFit="1" customWidth="1"/>
    <col min="17" max="16384" width="9.1796875" style="5"/>
  </cols>
  <sheetData>
    <row r="1" spans="1:16" s="14" customFormat="1" ht="58">
      <c r="A1" s="38" t="s">
        <v>1125</v>
      </c>
      <c r="B1" s="38" t="s">
        <v>943</v>
      </c>
      <c r="C1" s="38" t="s">
        <v>1122</v>
      </c>
      <c r="D1" s="38" t="s">
        <v>1174</v>
      </c>
      <c r="E1" s="38" t="s">
        <v>1175</v>
      </c>
      <c r="F1" s="38" t="s">
        <v>1176</v>
      </c>
      <c r="G1" s="38" t="s">
        <v>1177</v>
      </c>
      <c r="H1" s="38" t="s">
        <v>1178</v>
      </c>
      <c r="I1" s="38" t="s">
        <v>1179</v>
      </c>
      <c r="J1" s="38" t="s">
        <v>1180</v>
      </c>
      <c r="K1" s="38" t="s">
        <v>1181</v>
      </c>
      <c r="L1" s="38" t="s">
        <v>1182</v>
      </c>
      <c r="M1" s="38" t="s">
        <v>1183</v>
      </c>
      <c r="N1" s="38" t="s">
        <v>1184</v>
      </c>
      <c r="O1" s="38" t="s">
        <v>1185</v>
      </c>
      <c r="P1" s="38" t="s">
        <v>1186</v>
      </c>
    </row>
    <row r="2" spans="1:16" s="14" customFormat="1">
      <c r="A2" s="39"/>
      <c r="B2" s="39"/>
      <c r="C2" s="39" t="s">
        <v>1187</v>
      </c>
      <c r="D2" s="40">
        <v>25</v>
      </c>
      <c r="E2" s="40">
        <v>10000</v>
      </c>
      <c r="F2" s="40">
        <v>25</v>
      </c>
      <c r="G2" s="40">
        <v>25</v>
      </c>
      <c r="H2" s="40">
        <v>10000</v>
      </c>
      <c r="I2" s="40">
        <v>1000</v>
      </c>
      <c r="J2" s="40">
        <v>10000</v>
      </c>
      <c r="K2" s="40">
        <v>10000</v>
      </c>
      <c r="L2" s="40">
        <v>25</v>
      </c>
      <c r="M2" s="40">
        <v>100000</v>
      </c>
      <c r="N2" s="40">
        <v>50000</v>
      </c>
      <c r="O2" s="40">
        <v>50000</v>
      </c>
      <c r="P2" s="40"/>
    </row>
    <row r="3" spans="1:16">
      <c r="A3" s="41">
        <v>1</v>
      </c>
      <c r="B3" s="42">
        <v>964</v>
      </c>
      <c r="C3" s="43" t="s">
        <v>903</v>
      </c>
      <c r="D3" s="42">
        <v>4</v>
      </c>
      <c r="E3" s="42">
        <v>0</v>
      </c>
      <c r="F3" s="42">
        <v>0</v>
      </c>
      <c r="G3" s="42">
        <v>0</v>
      </c>
      <c r="H3" s="42">
        <v>2</v>
      </c>
      <c r="I3" s="42">
        <v>0</v>
      </c>
      <c r="J3" s="42">
        <v>1</v>
      </c>
      <c r="K3" s="42">
        <v>0</v>
      </c>
      <c r="L3" s="42">
        <v>0</v>
      </c>
      <c r="M3" s="42">
        <v>0</v>
      </c>
      <c r="N3" s="42">
        <v>0</v>
      </c>
      <c r="O3" s="42">
        <v>0</v>
      </c>
      <c r="P3" s="42">
        <f>25*(D3+F3+G3+L3)+10000*(E3+H3+J3+K3)+1000*I3+100000*M3+50000*(N3+O3)</f>
        <v>30100</v>
      </c>
    </row>
    <row r="4" spans="1:16">
      <c r="A4" s="41">
        <v>2</v>
      </c>
      <c r="B4" s="42">
        <v>859</v>
      </c>
      <c r="C4" s="43" t="s">
        <v>1107</v>
      </c>
      <c r="D4" s="42">
        <v>0</v>
      </c>
      <c r="E4" s="42">
        <v>0</v>
      </c>
      <c r="F4" s="42">
        <v>0</v>
      </c>
      <c r="G4" s="42">
        <v>0</v>
      </c>
      <c r="H4" s="42">
        <v>0</v>
      </c>
      <c r="I4" s="42">
        <v>0</v>
      </c>
      <c r="J4" s="42">
        <v>0</v>
      </c>
      <c r="K4" s="42">
        <v>0</v>
      </c>
      <c r="L4" s="42">
        <v>0</v>
      </c>
      <c r="M4" s="42">
        <v>0</v>
      </c>
      <c r="N4" s="42">
        <v>0</v>
      </c>
      <c r="O4" s="42">
        <v>0</v>
      </c>
      <c r="P4" s="42">
        <f t="shared" ref="P4:P67" si="0">25*(D4+F4+G4+L4)+10000*(E4+H4+J4+K4)+1000*I4+100000*M4+50000*(N4+O4)</f>
        <v>0</v>
      </c>
    </row>
    <row r="5" spans="1:16">
      <c r="A5" s="41">
        <v>3</v>
      </c>
      <c r="B5" s="42">
        <v>661</v>
      </c>
      <c r="C5" s="43" t="s">
        <v>1087</v>
      </c>
      <c r="D5" s="42">
        <v>0</v>
      </c>
      <c r="E5" s="42">
        <v>0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42">
        <v>0</v>
      </c>
      <c r="N5" s="42">
        <v>0</v>
      </c>
      <c r="O5" s="42">
        <v>0</v>
      </c>
      <c r="P5" s="42">
        <f t="shared" si="0"/>
        <v>0</v>
      </c>
    </row>
    <row r="6" spans="1:16">
      <c r="A6" s="41">
        <v>4</v>
      </c>
      <c r="B6" s="42">
        <v>623</v>
      </c>
      <c r="C6" s="43" t="s">
        <v>443</v>
      </c>
      <c r="D6" s="42">
        <v>44</v>
      </c>
      <c r="E6" s="42">
        <v>0</v>
      </c>
      <c r="F6" s="42">
        <v>0</v>
      </c>
      <c r="G6" s="42">
        <v>1</v>
      </c>
      <c r="H6" s="42">
        <v>0</v>
      </c>
      <c r="I6" s="42">
        <v>0</v>
      </c>
      <c r="J6" s="42">
        <v>1</v>
      </c>
      <c r="K6" s="42">
        <v>8</v>
      </c>
      <c r="L6" s="42">
        <v>343</v>
      </c>
      <c r="M6" s="42">
        <v>0</v>
      </c>
      <c r="N6" s="42">
        <v>1</v>
      </c>
      <c r="O6" s="42">
        <v>0</v>
      </c>
      <c r="P6" s="42">
        <f t="shared" si="0"/>
        <v>149700</v>
      </c>
    </row>
    <row r="7" spans="1:16">
      <c r="A7" s="41">
        <v>5</v>
      </c>
      <c r="B7" s="42">
        <v>821</v>
      </c>
      <c r="C7" s="43" t="s">
        <v>1005</v>
      </c>
      <c r="D7" s="42">
        <v>87</v>
      </c>
      <c r="E7" s="42">
        <v>0</v>
      </c>
      <c r="F7" s="42">
        <v>0</v>
      </c>
      <c r="G7" s="42">
        <v>4</v>
      </c>
      <c r="H7" s="42">
        <v>0</v>
      </c>
      <c r="I7" s="42">
        <v>0</v>
      </c>
      <c r="J7" s="42">
        <v>0</v>
      </c>
      <c r="K7" s="42">
        <v>5</v>
      </c>
      <c r="L7" s="42">
        <v>563</v>
      </c>
      <c r="M7" s="42">
        <v>0</v>
      </c>
      <c r="N7" s="42">
        <v>0</v>
      </c>
      <c r="O7" s="42">
        <v>0</v>
      </c>
      <c r="P7" s="42">
        <f t="shared" si="0"/>
        <v>66350</v>
      </c>
    </row>
    <row r="8" spans="1:16">
      <c r="A8" s="41">
        <v>6</v>
      </c>
      <c r="B8" s="42">
        <v>688</v>
      </c>
      <c r="C8" s="43" t="s">
        <v>1091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f t="shared" si="0"/>
        <v>0</v>
      </c>
    </row>
    <row r="9" spans="1:16">
      <c r="A9" s="41">
        <v>7</v>
      </c>
      <c r="B9" s="42">
        <v>647</v>
      </c>
      <c r="C9" s="43" t="s">
        <v>509</v>
      </c>
      <c r="D9" s="42">
        <v>108</v>
      </c>
      <c r="E9" s="42">
        <v>0</v>
      </c>
      <c r="F9" s="42">
        <v>0</v>
      </c>
      <c r="G9" s="42">
        <v>4</v>
      </c>
      <c r="H9" s="42">
        <v>0</v>
      </c>
      <c r="I9" s="42">
        <v>0</v>
      </c>
      <c r="J9" s="42">
        <v>0</v>
      </c>
      <c r="K9" s="42">
        <v>3</v>
      </c>
      <c r="L9" s="42">
        <v>593</v>
      </c>
      <c r="M9" s="42">
        <v>1</v>
      </c>
      <c r="N9" s="42">
        <v>0</v>
      </c>
      <c r="O9" s="42">
        <v>0</v>
      </c>
      <c r="P9" s="42">
        <f t="shared" si="0"/>
        <v>147625</v>
      </c>
    </row>
    <row r="10" spans="1:16">
      <c r="A10" s="41">
        <v>8</v>
      </c>
      <c r="B10" s="42">
        <v>630</v>
      </c>
      <c r="C10" s="43" t="s">
        <v>455</v>
      </c>
      <c r="D10" s="42">
        <v>33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1</v>
      </c>
      <c r="L10" s="42">
        <v>259</v>
      </c>
      <c r="M10" s="42">
        <v>0</v>
      </c>
      <c r="N10" s="42">
        <v>0</v>
      </c>
      <c r="O10" s="42">
        <v>0</v>
      </c>
      <c r="P10" s="42">
        <f t="shared" si="0"/>
        <v>17300</v>
      </c>
    </row>
    <row r="11" spans="1:16">
      <c r="A11" s="41">
        <v>9</v>
      </c>
      <c r="B11" s="42">
        <v>664</v>
      </c>
      <c r="C11" s="43" t="s">
        <v>641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4</v>
      </c>
      <c r="M11" s="42">
        <v>0</v>
      </c>
      <c r="N11" s="42">
        <v>1</v>
      </c>
      <c r="O11" s="42">
        <v>0</v>
      </c>
      <c r="P11" s="42">
        <f t="shared" si="0"/>
        <v>50100</v>
      </c>
    </row>
    <row r="12" spans="1:16">
      <c r="A12" s="41">
        <v>10</v>
      </c>
      <c r="B12" s="42">
        <v>619</v>
      </c>
      <c r="C12" s="43" t="s">
        <v>435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4</v>
      </c>
      <c r="M12" s="42">
        <v>0</v>
      </c>
      <c r="N12" s="42">
        <v>0</v>
      </c>
      <c r="O12" s="42">
        <v>0</v>
      </c>
      <c r="P12" s="42">
        <f t="shared" si="0"/>
        <v>100</v>
      </c>
    </row>
    <row r="13" spans="1:16">
      <c r="A13" s="41">
        <v>11</v>
      </c>
      <c r="B13" s="42">
        <v>648</v>
      </c>
      <c r="C13" s="43" t="s">
        <v>512</v>
      </c>
      <c r="D13" s="42">
        <v>163</v>
      </c>
      <c r="E13" s="42">
        <v>0</v>
      </c>
      <c r="F13" s="42">
        <v>0</v>
      </c>
      <c r="G13" s="42">
        <v>5</v>
      </c>
      <c r="H13" s="42">
        <v>0</v>
      </c>
      <c r="I13" s="42">
        <v>0</v>
      </c>
      <c r="J13" s="42">
        <v>0</v>
      </c>
      <c r="K13" s="42">
        <v>37</v>
      </c>
      <c r="L13" s="42">
        <v>3306</v>
      </c>
      <c r="M13" s="42">
        <v>2</v>
      </c>
      <c r="N13" s="42">
        <v>0</v>
      </c>
      <c r="O13" s="42">
        <v>0</v>
      </c>
      <c r="P13" s="42">
        <f t="shared" si="0"/>
        <v>656850</v>
      </c>
    </row>
    <row r="14" spans="1:16">
      <c r="A14" s="41">
        <v>12</v>
      </c>
      <c r="B14" s="42">
        <v>649</v>
      </c>
      <c r="C14" s="43" t="s">
        <v>518</v>
      </c>
      <c r="D14" s="42">
        <v>224</v>
      </c>
      <c r="E14" s="42">
        <v>0</v>
      </c>
      <c r="F14" s="42">
        <v>0</v>
      </c>
      <c r="G14" s="42">
        <v>2</v>
      </c>
      <c r="H14" s="42">
        <v>0</v>
      </c>
      <c r="I14" s="42">
        <v>0</v>
      </c>
      <c r="J14" s="42">
        <v>0</v>
      </c>
      <c r="K14" s="42">
        <v>49</v>
      </c>
      <c r="L14" s="42">
        <v>3788</v>
      </c>
      <c r="M14" s="42">
        <v>2</v>
      </c>
      <c r="N14" s="42">
        <v>1</v>
      </c>
      <c r="O14" s="42">
        <v>0</v>
      </c>
      <c r="P14" s="42">
        <f t="shared" si="0"/>
        <v>840350</v>
      </c>
    </row>
    <row r="15" spans="1:16">
      <c r="A15" s="41">
        <v>13</v>
      </c>
      <c r="B15" s="42">
        <v>662</v>
      </c>
      <c r="C15" s="43" t="s">
        <v>635</v>
      </c>
      <c r="D15" s="42">
        <v>29</v>
      </c>
      <c r="E15" s="42">
        <v>0</v>
      </c>
      <c r="F15" s="42">
        <v>0</v>
      </c>
      <c r="G15" s="42">
        <v>1</v>
      </c>
      <c r="H15" s="42">
        <v>0</v>
      </c>
      <c r="I15" s="42">
        <v>0</v>
      </c>
      <c r="J15" s="42">
        <v>0</v>
      </c>
      <c r="K15" s="42">
        <v>8</v>
      </c>
      <c r="L15" s="42">
        <v>835</v>
      </c>
      <c r="M15" s="42">
        <v>2</v>
      </c>
      <c r="N15" s="42">
        <v>1</v>
      </c>
      <c r="O15" s="42">
        <v>0</v>
      </c>
      <c r="P15" s="42">
        <f t="shared" si="0"/>
        <v>351625</v>
      </c>
    </row>
    <row r="16" spans="1:16">
      <c r="A16" s="41">
        <v>14</v>
      </c>
      <c r="B16" s="42">
        <v>671</v>
      </c>
      <c r="C16" s="43" t="s">
        <v>652</v>
      </c>
      <c r="D16" s="42">
        <v>28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10</v>
      </c>
      <c r="L16" s="42">
        <v>717</v>
      </c>
      <c r="M16" s="42">
        <v>0</v>
      </c>
      <c r="N16" s="42">
        <v>0</v>
      </c>
      <c r="O16" s="42">
        <v>0</v>
      </c>
      <c r="P16" s="42">
        <f t="shared" si="0"/>
        <v>118625</v>
      </c>
    </row>
    <row r="17" spans="1:16">
      <c r="A17" s="41">
        <v>15</v>
      </c>
      <c r="B17" s="42">
        <v>670</v>
      </c>
      <c r="C17" s="43" t="s">
        <v>648</v>
      </c>
      <c r="D17" s="42">
        <v>68</v>
      </c>
      <c r="E17" s="42">
        <v>0</v>
      </c>
      <c r="F17" s="42">
        <v>0</v>
      </c>
      <c r="G17" s="42">
        <v>3</v>
      </c>
      <c r="H17" s="42">
        <v>0</v>
      </c>
      <c r="I17" s="42">
        <v>0</v>
      </c>
      <c r="J17" s="42">
        <v>0</v>
      </c>
      <c r="K17" s="42">
        <v>30</v>
      </c>
      <c r="L17" s="42">
        <v>2968</v>
      </c>
      <c r="M17" s="42">
        <v>0</v>
      </c>
      <c r="N17" s="42">
        <v>14</v>
      </c>
      <c r="O17" s="42">
        <v>0</v>
      </c>
      <c r="P17" s="42">
        <f t="shared" si="0"/>
        <v>1075975</v>
      </c>
    </row>
    <row r="18" spans="1:16">
      <c r="A18" s="41">
        <v>16</v>
      </c>
      <c r="B18" s="42">
        <v>702</v>
      </c>
      <c r="C18" s="43" t="s">
        <v>674</v>
      </c>
      <c r="D18" s="42">
        <v>19</v>
      </c>
      <c r="E18" s="42">
        <v>0</v>
      </c>
      <c r="F18" s="42">
        <v>0</v>
      </c>
      <c r="G18" s="42">
        <v>1</v>
      </c>
      <c r="H18" s="42">
        <v>0</v>
      </c>
      <c r="I18" s="42">
        <v>0</v>
      </c>
      <c r="J18" s="42">
        <v>0</v>
      </c>
      <c r="K18" s="42">
        <v>5</v>
      </c>
      <c r="L18" s="42">
        <v>838</v>
      </c>
      <c r="M18" s="42">
        <v>0</v>
      </c>
      <c r="N18" s="42">
        <v>0</v>
      </c>
      <c r="O18" s="42">
        <v>0</v>
      </c>
      <c r="P18" s="42">
        <f t="shared" si="0"/>
        <v>71450</v>
      </c>
    </row>
    <row r="19" spans="1:16">
      <c r="A19" s="41">
        <v>17</v>
      </c>
      <c r="B19" s="42">
        <v>704</v>
      </c>
      <c r="C19" s="43" t="s">
        <v>675</v>
      </c>
      <c r="D19" s="42">
        <v>5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4</v>
      </c>
      <c r="L19" s="42">
        <v>41</v>
      </c>
      <c r="M19" s="42">
        <v>0</v>
      </c>
      <c r="N19" s="42">
        <v>0</v>
      </c>
      <c r="O19" s="42">
        <v>0</v>
      </c>
      <c r="P19" s="42">
        <f t="shared" si="0"/>
        <v>41150</v>
      </c>
    </row>
    <row r="20" spans="1:16">
      <c r="A20" s="41">
        <v>18</v>
      </c>
      <c r="B20" s="42">
        <v>713</v>
      </c>
      <c r="C20" s="43" t="s">
        <v>726</v>
      </c>
      <c r="D20" s="42">
        <v>37</v>
      </c>
      <c r="E20" s="42">
        <v>0</v>
      </c>
      <c r="F20" s="42">
        <v>0</v>
      </c>
      <c r="G20" s="42">
        <v>3</v>
      </c>
      <c r="H20" s="42">
        <v>0</v>
      </c>
      <c r="I20" s="42">
        <v>0</v>
      </c>
      <c r="J20" s="42">
        <v>0</v>
      </c>
      <c r="K20" s="42">
        <v>4</v>
      </c>
      <c r="L20" s="42">
        <v>167</v>
      </c>
      <c r="M20" s="42">
        <v>0</v>
      </c>
      <c r="N20" s="42">
        <v>0</v>
      </c>
      <c r="O20" s="42">
        <v>0</v>
      </c>
      <c r="P20" s="42">
        <f t="shared" si="0"/>
        <v>45175</v>
      </c>
    </row>
    <row r="21" spans="1:16">
      <c r="A21" s="41">
        <v>19</v>
      </c>
      <c r="B21" s="42">
        <v>710</v>
      </c>
      <c r="C21" s="43" t="s">
        <v>716</v>
      </c>
      <c r="D21" s="42">
        <v>8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5</v>
      </c>
      <c r="L21" s="42">
        <v>206</v>
      </c>
      <c r="M21" s="42">
        <v>0</v>
      </c>
      <c r="N21" s="42">
        <v>0</v>
      </c>
      <c r="O21" s="42">
        <v>0</v>
      </c>
      <c r="P21" s="42">
        <f t="shared" si="0"/>
        <v>55350</v>
      </c>
    </row>
    <row r="22" spans="1:16">
      <c r="A22" s="41">
        <v>20</v>
      </c>
      <c r="B22" s="42">
        <v>712</v>
      </c>
      <c r="C22" s="43" t="s">
        <v>723</v>
      </c>
      <c r="D22" s="42">
        <v>1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15</v>
      </c>
      <c r="M22" s="42">
        <v>0</v>
      </c>
      <c r="N22" s="42">
        <v>0</v>
      </c>
      <c r="O22" s="42">
        <v>0</v>
      </c>
      <c r="P22" s="42">
        <f t="shared" si="0"/>
        <v>400</v>
      </c>
    </row>
    <row r="23" spans="1:16">
      <c r="A23" s="41">
        <v>21</v>
      </c>
      <c r="B23" s="42">
        <v>719</v>
      </c>
      <c r="C23" s="43" t="s">
        <v>744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f t="shared" si="0"/>
        <v>0</v>
      </c>
    </row>
    <row r="24" spans="1:16">
      <c r="A24" s="41">
        <v>22</v>
      </c>
      <c r="B24" s="42">
        <v>716</v>
      </c>
      <c r="C24" s="43" t="s">
        <v>733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f t="shared" si="0"/>
        <v>0</v>
      </c>
    </row>
    <row r="25" spans="1:16">
      <c r="A25" s="41">
        <v>23</v>
      </c>
      <c r="B25" s="42">
        <v>715</v>
      </c>
      <c r="C25" s="43" t="s">
        <v>730</v>
      </c>
      <c r="D25" s="42">
        <v>1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10</v>
      </c>
      <c r="M25" s="42">
        <v>0</v>
      </c>
      <c r="N25" s="42">
        <v>0</v>
      </c>
      <c r="O25" s="42">
        <v>0</v>
      </c>
      <c r="P25" s="42">
        <f t="shared" si="0"/>
        <v>275</v>
      </c>
    </row>
    <row r="26" spans="1:16">
      <c r="A26" s="41">
        <v>24</v>
      </c>
      <c r="B26" s="42">
        <v>711</v>
      </c>
      <c r="C26" s="43" t="s">
        <v>719</v>
      </c>
      <c r="D26" s="42">
        <v>2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f t="shared" si="0"/>
        <v>50</v>
      </c>
    </row>
    <row r="27" spans="1:16">
      <c r="A27" s="41">
        <v>25</v>
      </c>
      <c r="B27" s="42">
        <v>722</v>
      </c>
      <c r="C27" s="43" t="s">
        <v>1053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4</v>
      </c>
      <c r="M27" s="42">
        <v>0</v>
      </c>
      <c r="N27" s="42">
        <v>0</v>
      </c>
      <c r="O27" s="42">
        <v>0</v>
      </c>
      <c r="P27" s="42">
        <f t="shared" si="0"/>
        <v>100</v>
      </c>
    </row>
    <row r="28" spans="1:16">
      <c r="A28" s="41">
        <v>26</v>
      </c>
      <c r="B28" s="42">
        <v>705</v>
      </c>
      <c r="C28" s="43" t="s">
        <v>712</v>
      </c>
      <c r="D28" s="42">
        <v>1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f t="shared" si="0"/>
        <v>25</v>
      </c>
    </row>
    <row r="29" spans="1:16">
      <c r="A29" s="41">
        <v>27</v>
      </c>
      <c r="B29" s="42">
        <v>658</v>
      </c>
      <c r="C29" s="43" t="s">
        <v>618</v>
      </c>
      <c r="D29" s="42">
        <v>190</v>
      </c>
      <c r="E29" s="42">
        <v>0</v>
      </c>
      <c r="F29" s="42">
        <v>0</v>
      </c>
      <c r="G29" s="42">
        <v>6</v>
      </c>
      <c r="H29" s="42">
        <v>0</v>
      </c>
      <c r="I29" s="42">
        <v>0</v>
      </c>
      <c r="J29" s="42">
        <v>0</v>
      </c>
      <c r="K29" s="42">
        <v>38</v>
      </c>
      <c r="L29" s="42">
        <v>2679</v>
      </c>
      <c r="M29" s="42">
        <v>0</v>
      </c>
      <c r="N29" s="42">
        <v>3</v>
      </c>
      <c r="O29" s="42">
        <v>0</v>
      </c>
      <c r="P29" s="42">
        <f t="shared" si="0"/>
        <v>601875</v>
      </c>
    </row>
    <row r="30" spans="1:16">
      <c r="A30" s="41">
        <v>28</v>
      </c>
      <c r="B30" s="42">
        <v>657</v>
      </c>
      <c r="C30" s="43" t="s">
        <v>610</v>
      </c>
      <c r="D30" s="42">
        <v>125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1</v>
      </c>
      <c r="K30" s="42">
        <v>22</v>
      </c>
      <c r="L30" s="42">
        <v>1861</v>
      </c>
      <c r="M30" s="42">
        <v>0</v>
      </c>
      <c r="N30" s="42">
        <v>2</v>
      </c>
      <c r="O30" s="42">
        <v>0</v>
      </c>
      <c r="P30" s="42">
        <f t="shared" si="0"/>
        <v>379650</v>
      </c>
    </row>
    <row r="31" spans="1:16">
      <c r="A31" s="41">
        <v>29</v>
      </c>
      <c r="B31" s="42">
        <v>689</v>
      </c>
      <c r="C31" s="43" t="s">
        <v>655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2</v>
      </c>
      <c r="M31" s="42">
        <v>0</v>
      </c>
      <c r="N31" s="42">
        <v>0</v>
      </c>
      <c r="O31" s="42">
        <v>0</v>
      </c>
      <c r="P31" s="42">
        <f t="shared" si="0"/>
        <v>50</v>
      </c>
    </row>
    <row r="32" spans="1:16">
      <c r="A32" s="41">
        <v>30</v>
      </c>
      <c r="B32" s="42">
        <v>631</v>
      </c>
      <c r="C32" s="43" t="s">
        <v>1076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f t="shared" si="0"/>
        <v>0</v>
      </c>
    </row>
    <row r="33" spans="1:16">
      <c r="A33" s="41">
        <v>31</v>
      </c>
      <c r="B33" s="42">
        <v>650</v>
      </c>
      <c r="C33" s="43" t="s">
        <v>528</v>
      </c>
      <c r="D33" s="42">
        <v>353</v>
      </c>
      <c r="E33" s="42">
        <v>0</v>
      </c>
      <c r="F33" s="42">
        <v>0</v>
      </c>
      <c r="G33" s="42">
        <v>6</v>
      </c>
      <c r="H33" s="42">
        <v>1</v>
      </c>
      <c r="I33" s="42">
        <v>0</v>
      </c>
      <c r="J33" s="42">
        <v>0</v>
      </c>
      <c r="K33" s="42">
        <v>13</v>
      </c>
      <c r="L33" s="42">
        <v>1783</v>
      </c>
      <c r="M33" s="42">
        <v>0</v>
      </c>
      <c r="N33" s="42">
        <v>0</v>
      </c>
      <c r="O33" s="42">
        <v>0</v>
      </c>
      <c r="P33" s="42">
        <f t="shared" si="0"/>
        <v>193550</v>
      </c>
    </row>
    <row r="34" spans="1:16">
      <c r="A34" s="41">
        <v>32</v>
      </c>
      <c r="B34" s="42">
        <v>632</v>
      </c>
      <c r="C34" s="43" t="s">
        <v>458</v>
      </c>
      <c r="D34" s="42">
        <v>14</v>
      </c>
      <c r="E34" s="42">
        <v>0</v>
      </c>
      <c r="F34" s="42">
        <v>0</v>
      </c>
      <c r="G34" s="42">
        <v>2</v>
      </c>
      <c r="H34" s="42">
        <v>0</v>
      </c>
      <c r="I34" s="42">
        <v>0</v>
      </c>
      <c r="J34" s="42">
        <v>0</v>
      </c>
      <c r="K34" s="42">
        <v>5</v>
      </c>
      <c r="L34" s="42">
        <v>295</v>
      </c>
      <c r="M34" s="42">
        <v>0</v>
      </c>
      <c r="N34" s="42">
        <v>0</v>
      </c>
      <c r="O34" s="42">
        <v>0</v>
      </c>
      <c r="P34" s="42">
        <f t="shared" si="0"/>
        <v>57775</v>
      </c>
    </row>
    <row r="35" spans="1:16">
      <c r="A35" s="41">
        <v>33</v>
      </c>
      <c r="B35" s="42">
        <v>135</v>
      </c>
      <c r="C35" s="43" t="s">
        <v>203</v>
      </c>
      <c r="D35" s="42">
        <v>5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3</v>
      </c>
      <c r="M35" s="42">
        <v>0</v>
      </c>
      <c r="N35" s="42">
        <v>0</v>
      </c>
      <c r="O35" s="42">
        <v>0</v>
      </c>
      <c r="P35" s="42">
        <f t="shared" si="0"/>
        <v>200</v>
      </c>
    </row>
    <row r="36" spans="1:16">
      <c r="A36" s="41">
        <v>34</v>
      </c>
      <c r="B36" s="42">
        <v>212</v>
      </c>
      <c r="C36" s="43" t="s">
        <v>326</v>
      </c>
      <c r="D36" s="42">
        <v>7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8</v>
      </c>
      <c r="L36" s="42">
        <v>454</v>
      </c>
      <c r="M36" s="42">
        <v>0</v>
      </c>
      <c r="N36" s="42">
        <v>0</v>
      </c>
      <c r="O36" s="42">
        <v>0</v>
      </c>
      <c r="P36" s="42">
        <f t="shared" si="0"/>
        <v>91525</v>
      </c>
    </row>
    <row r="37" spans="1:16">
      <c r="A37" s="41">
        <v>35</v>
      </c>
      <c r="B37" s="42">
        <v>604</v>
      </c>
      <c r="C37" s="43" t="s">
        <v>431</v>
      </c>
      <c r="D37" s="42">
        <v>75</v>
      </c>
      <c r="E37" s="42">
        <v>0</v>
      </c>
      <c r="F37" s="42">
        <v>0</v>
      </c>
      <c r="G37" s="42">
        <v>2</v>
      </c>
      <c r="H37" s="42">
        <v>0</v>
      </c>
      <c r="I37" s="42">
        <v>0</v>
      </c>
      <c r="J37" s="42">
        <v>0</v>
      </c>
      <c r="K37" s="42">
        <v>13</v>
      </c>
      <c r="L37" s="42">
        <v>473</v>
      </c>
      <c r="M37" s="42">
        <v>0</v>
      </c>
      <c r="N37" s="42">
        <v>0</v>
      </c>
      <c r="O37" s="42">
        <v>0</v>
      </c>
      <c r="P37" s="42">
        <f t="shared" si="0"/>
        <v>143750</v>
      </c>
    </row>
    <row r="38" spans="1:16">
      <c r="A38" s="41">
        <v>36</v>
      </c>
      <c r="B38" s="42">
        <v>221</v>
      </c>
      <c r="C38" s="43" t="s">
        <v>416</v>
      </c>
      <c r="D38" s="42">
        <v>159</v>
      </c>
      <c r="E38" s="42">
        <v>0</v>
      </c>
      <c r="F38" s="42">
        <v>0</v>
      </c>
      <c r="G38" s="42">
        <v>3</v>
      </c>
      <c r="H38" s="42">
        <v>0</v>
      </c>
      <c r="I38" s="42">
        <v>0</v>
      </c>
      <c r="J38" s="42">
        <v>0</v>
      </c>
      <c r="K38" s="42">
        <v>21</v>
      </c>
      <c r="L38" s="42">
        <v>1552</v>
      </c>
      <c r="M38" s="42">
        <v>0</v>
      </c>
      <c r="N38" s="42">
        <v>1</v>
      </c>
      <c r="O38" s="42">
        <v>1</v>
      </c>
      <c r="P38" s="42">
        <f t="shared" si="0"/>
        <v>352850</v>
      </c>
    </row>
    <row r="39" spans="1:16">
      <c r="A39" s="41">
        <v>37</v>
      </c>
      <c r="B39" s="42">
        <v>206</v>
      </c>
      <c r="C39" s="43" t="s">
        <v>1137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f t="shared" si="0"/>
        <v>0</v>
      </c>
    </row>
    <row r="40" spans="1:16">
      <c r="A40" s="41">
        <v>38</v>
      </c>
      <c r="B40" s="42">
        <v>151</v>
      </c>
      <c r="C40" s="43" t="s">
        <v>239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19</v>
      </c>
      <c r="M40" s="42">
        <v>0</v>
      </c>
      <c r="N40" s="42">
        <v>0</v>
      </c>
      <c r="O40" s="42">
        <v>0</v>
      </c>
      <c r="P40" s="42">
        <f t="shared" si="0"/>
        <v>475</v>
      </c>
    </row>
    <row r="41" spans="1:16">
      <c r="A41" s="41">
        <v>39</v>
      </c>
      <c r="B41" s="42">
        <v>164</v>
      </c>
      <c r="C41" s="43" t="s">
        <v>293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7</v>
      </c>
      <c r="M41" s="42">
        <v>0</v>
      </c>
      <c r="N41" s="42">
        <v>0</v>
      </c>
      <c r="O41" s="42">
        <v>0</v>
      </c>
      <c r="P41" s="42">
        <f t="shared" si="0"/>
        <v>175</v>
      </c>
    </row>
    <row r="42" spans="1:16">
      <c r="A42" s="41">
        <v>40</v>
      </c>
      <c r="B42" s="42">
        <v>154</v>
      </c>
      <c r="C42" s="43" t="s">
        <v>250</v>
      </c>
      <c r="D42" s="42">
        <v>1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14</v>
      </c>
      <c r="M42" s="42">
        <v>0</v>
      </c>
      <c r="N42" s="42">
        <v>0</v>
      </c>
      <c r="O42" s="42">
        <v>0</v>
      </c>
      <c r="P42" s="42">
        <f t="shared" si="0"/>
        <v>375</v>
      </c>
    </row>
    <row r="43" spans="1:16">
      <c r="A43" s="41">
        <v>41</v>
      </c>
      <c r="B43" s="42">
        <v>158</v>
      </c>
      <c r="C43" s="43" t="s">
        <v>266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f t="shared" si="0"/>
        <v>0</v>
      </c>
    </row>
    <row r="44" spans="1:16">
      <c r="A44" s="41">
        <v>42</v>
      </c>
      <c r="B44" s="42">
        <v>147</v>
      </c>
      <c r="C44" s="43" t="s">
        <v>221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2</v>
      </c>
      <c r="M44" s="42">
        <v>0</v>
      </c>
      <c r="N44" s="42">
        <v>0</v>
      </c>
      <c r="O44" s="42">
        <v>0</v>
      </c>
      <c r="P44" s="42">
        <f t="shared" si="0"/>
        <v>50</v>
      </c>
    </row>
    <row r="45" spans="1:16">
      <c r="A45" s="41">
        <v>43</v>
      </c>
      <c r="B45" s="42">
        <v>156</v>
      </c>
      <c r="C45" s="43" t="s">
        <v>258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1</v>
      </c>
      <c r="M45" s="42">
        <v>0</v>
      </c>
      <c r="N45" s="42">
        <v>0</v>
      </c>
      <c r="O45" s="42">
        <v>0</v>
      </c>
      <c r="P45" s="42">
        <f t="shared" si="0"/>
        <v>25</v>
      </c>
    </row>
    <row r="46" spans="1:16">
      <c r="A46" s="41">
        <v>44</v>
      </c>
      <c r="B46" s="42">
        <v>149</v>
      </c>
      <c r="C46" s="43" t="s">
        <v>229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1</v>
      </c>
      <c r="L46" s="42">
        <v>4</v>
      </c>
      <c r="M46" s="42">
        <v>0</v>
      </c>
      <c r="N46" s="42">
        <v>0</v>
      </c>
      <c r="O46" s="42">
        <v>0</v>
      </c>
      <c r="P46" s="42">
        <f t="shared" si="0"/>
        <v>10100</v>
      </c>
    </row>
    <row r="47" spans="1:16">
      <c r="A47" s="41">
        <v>45</v>
      </c>
      <c r="B47" s="42">
        <v>160</v>
      </c>
      <c r="C47" s="43" t="s">
        <v>272</v>
      </c>
      <c r="D47" s="42">
        <v>1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4</v>
      </c>
      <c r="M47" s="42">
        <v>0</v>
      </c>
      <c r="N47" s="42">
        <v>0</v>
      </c>
      <c r="O47" s="42">
        <v>0</v>
      </c>
      <c r="P47" s="42">
        <f t="shared" si="0"/>
        <v>125</v>
      </c>
    </row>
    <row r="48" spans="1:16">
      <c r="A48" s="41">
        <v>46</v>
      </c>
      <c r="B48" s="42">
        <v>165</v>
      </c>
      <c r="C48" s="43" t="s">
        <v>297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3</v>
      </c>
      <c r="M48" s="42">
        <v>0</v>
      </c>
      <c r="N48" s="42">
        <v>0</v>
      </c>
      <c r="O48" s="42">
        <v>0</v>
      </c>
      <c r="P48" s="42">
        <f t="shared" si="0"/>
        <v>75</v>
      </c>
    </row>
    <row r="49" spans="1:16">
      <c r="A49" s="41">
        <v>47</v>
      </c>
      <c r="B49" s="42">
        <v>159</v>
      </c>
      <c r="C49" s="43" t="s">
        <v>269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4</v>
      </c>
      <c r="M49" s="42">
        <v>0</v>
      </c>
      <c r="N49" s="42">
        <v>0</v>
      </c>
      <c r="O49" s="42">
        <v>0</v>
      </c>
      <c r="P49" s="42">
        <f t="shared" si="0"/>
        <v>100</v>
      </c>
    </row>
    <row r="50" spans="1:16">
      <c r="A50" s="41">
        <v>48</v>
      </c>
      <c r="B50" s="42">
        <v>150</v>
      </c>
      <c r="C50" s="43" t="s">
        <v>235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f t="shared" si="0"/>
        <v>0</v>
      </c>
    </row>
    <row r="51" spans="1:16">
      <c r="A51" s="41">
        <v>49</v>
      </c>
      <c r="B51" s="42">
        <v>162</v>
      </c>
      <c r="C51" s="43" t="s">
        <v>282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14</v>
      </c>
      <c r="M51" s="42">
        <v>0</v>
      </c>
      <c r="N51" s="42">
        <v>0</v>
      </c>
      <c r="O51" s="42">
        <v>0</v>
      </c>
      <c r="P51" s="42">
        <f t="shared" si="0"/>
        <v>350</v>
      </c>
    </row>
    <row r="52" spans="1:16">
      <c r="A52" s="41">
        <v>50</v>
      </c>
      <c r="B52" s="42">
        <v>148</v>
      </c>
      <c r="C52" s="43" t="s">
        <v>225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6</v>
      </c>
      <c r="M52" s="42">
        <v>0</v>
      </c>
      <c r="N52" s="42">
        <v>0</v>
      </c>
      <c r="O52" s="42">
        <v>0</v>
      </c>
      <c r="P52" s="42">
        <f t="shared" si="0"/>
        <v>150</v>
      </c>
    </row>
    <row r="53" spans="1:16">
      <c r="A53" s="41">
        <v>51</v>
      </c>
      <c r="B53" s="42">
        <v>155</v>
      </c>
      <c r="C53" s="43" t="s">
        <v>254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1</v>
      </c>
      <c r="M53" s="42">
        <v>0</v>
      </c>
      <c r="N53" s="42">
        <v>0</v>
      </c>
      <c r="O53" s="42">
        <v>0</v>
      </c>
      <c r="P53" s="42">
        <f t="shared" si="0"/>
        <v>25</v>
      </c>
    </row>
    <row r="54" spans="1:16">
      <c r="A54" s="41">
        <v>52</v>
      </c>
      <c r="B54" s="42">
        <v>166</v>
      </c>
      <c r="C54" s="43" t="s">
        <v>300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8</v>
      </c>
      <c r="M54" s="42">
        <v>0</v>
      </c>
      <c r="N54" s="42">
        <v>0</v>
      </c>
      <c r="O54" s="42">
        <v>0</v>
      </c>
      <c r="P54" s="42">
        <f t="shared" si="0"/>
        <v>200</v>
      </c>
    </row>
    <row r="55" spans="1:16">
      <c r="A55" s="41">
        <v>53</v>
      </c>
      <c r="B55" s="42">
        <v>157</v>
      </c>
      <c r="C55" s="43" t="s">
        <v>262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4</v>
      </c>
      <c r="M55" s="42">
        <v>0</v>
      </c>
      <c r="N55" s="42">
        <v>0</v>
      </c>
      <c r="O55" s="42">
        <v>0</v>
      </c>
      <c r="P55" s="42">
        <f t="shared" si="0"/>
        <v>100</v>
      </c>
    </row>
    <row r="56" spans="1:16">
      <c r="A56" s="41">
        <v>54</v>
      </c>
      <c r="B56" s="42">
        <v>153</v>
      </c>
      <c r="C56" s="43" t="s">
        <v>246</v>
      </c>
      <c r="D56" s="42">
        <v>4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6</v>
      </c>
      <c r="M56" s="42">
        <v>0</v>
      </c>
      <c r="N56" s="42">
        <v>0</v>
      </c>
      <c r="O56" s="42">
        <v>0</v>
      </c>
      <c r="P56" s="42">
        <f t="shared" si="0"/>
        <v>250</v>
      </c>
    </row>
    <row r="57" spans="1:16">
      <c r="A57" s="41">
        <v>55</v>
      </c>
      <c r="B57" s="42">
        <v>146</v>
      </c>
      <c r="C57" s="43" t="s">
        <v>217</v>
      </c>
      <c r="D57" s="42">
        <v>1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19</v>
      </c>
      <c r="M57" s="42">
        <v>0</v>
      </c>
      <c r="N57" s="42">
        <v>0</v>
      </c>
      <c r="O57" s="42">
        <v>0</v>
      </c>
      <c r="P57" s="42">
        <f t="shared" si="0"/>
        <v>500</v>
      </c>
    </row>
    <row r="58" spans="1:16">
      <c r="A58" s="41">
        <v>56</v>
      </c>
      <c r="B58" s="42">
        <v>633</v>
      </c>
      <c r="C58" s="43" t="s">
        <v>462</v>
      </c>
      <c r="D58" s="42">
        <v>5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1</v>
      </c>
      <c r="L58" s="42">
        <v>65</v>
      </c>
      <c r="M58" s="42">
        <v>0</v>
      </c>
      <c r="N58" s="42">
        <v>0</v>
      </c>
      <c r="O58" s="42">
        <v>0</v>
      </c>
      <c r="P58" s="42">
        <f t="shared" si="0"/>
        <v>11750</v>
      </c>
    </row>
    <row r="59" spans="1:16">
      <c r="A59" s="41">
        <v>57</v>
      </c>
      <c r="B59" s="42">
        <v>808</v>
      </c>
      <c r="C59" s="43" t="s">
        <v>793</v>
      </c>
      <c r="D59" s="42">
        <v>1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40</v>
      </c>
      <c r="M59" s="42">
        <v>0</v>
      </c>
      <c r="N59" s="42">
        <v>0</v>
      </c>
      <c r="O59" s="42">
        <v>0</v>
      </c>
      <c r="P59" s="42">
        <f t="shared" si="0"/>
        <v>1025</v>
      </c>
    </row>
    <row r="60" spans="1:16">
      <c r="A60" s="41">
        <v>58</v>
      </c>
      <c r="B60" s="42">
        <v>813</v>
      </c>
      <c r="C60" s="43" t="s">
        <v>809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f t="shared" si="0"/>
        <v>0</v>
      </c>
    </row>
    <row r="61" spans="1:16">
      <c r="A61" s="41">
        <v>59</v>
      </c>
      <c r="B61" s="42">
        <v>810</v>
      </c>
      <c r="C61" s="43" t="s">
        <v>797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4</v>
      </c>
      <c r="M61" s="42">
        <v>0</v>
      </c>
      <c r="N61" s="42">
        <v>0</v>
      </c>
      <c r="O61" s="42">
        <v>0</v>
      </c>
      <c r="P61" s="42">
        <f t="shared" si="0"/>
        <v>100</v>
      </c>
    </row>
    <row r="62" spans="1:16">
      <c r="A62" s="41">
        <v>60</v>
      </c>
      <c r="B62" s="42">
        <v>812</v>
      </c>
      <c r="C62" s="43" t="s">
        <v>805</v>
      </c>
      <c r="D62" s="42">
        <v>3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30</v>
      </c>
      <c r="M62" s="42">
        <v>0</v>
      </c>
      <c r="N62" s="42">
        <v>0</v>
      </c>
      <c r="O62" s="42">
        <v>0</v>
      </c>
      <c r="P62" s="42">
        <f t="shared" si="0"/>
        <v>825</v>
      </c>
    </row>
    <row r="63" spans="1:16">
      <c r="A63" s="41">
        <v>61</v>
      </c>
      <c r="B63" s="42">
        <v>807</v>
      </c>
      <c r="C63" s="43" t="s">
        <v>789</v>
      </c>
      <c r="D63" s="42">
        <v>3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19</v>
      </c>
      <c r="M63" s="42">
        <v>0</v>
      </c>
      <c r="N63" s="42">
        <v>0</v>
      </c>
      <c r="O63" s="42">
        <v>0</v>
      </c>
      <c r="P63" s="42">
        <f t="shared" si="0"/>
        <v>550</v>
      </c>
    </row>
    <row r="64" spans="1:16">
      <c r="A64" s="41">
        <v>62</v>
      </c>
      <c r="B64" s="42">
        <v>806</v>
      </c>
      <c r="C64" s="43" t="s">
        <v>785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16</v>
      </c>
      <c r="M64" s="42">
        <v>0</v>
      </c>
      <c r="N64" s="42">
        <v>0</v>
      </c>
      <c r="O64" s="42">
        <v>0</v>
      </c>
      <c r="P64" s="42">
        <f t="shared" si="0"/>
        <v>400</v>
      </c>
    </row>
    <row r="65" spans="1:16">
      <c r="A65" s="41">
        <v>63</v>
      </c>
      <c r="B65" s="42">
        <v>811</v>
      </c>
      <c r="C65" s="43" t="s">
        <v>801</v>
      </c>
      <c r="D65" s="42">
        <v>1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f t="shared" si="0"/>
        <v>25</v>
      </c>
    </row>
    <row r="66" spans="1:16">
      <c r="A66" s="41">
        <v>64</v>
      </c>
      <c r="B66" s="42">
        <v>805</v>
      </c>
      <c r="C66" s="43" t="s">
        <v>781</v>
      </c>
      <c r="D66" s="42">
        <v>2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23</v>
      </c>
      <c r="M66" s="42">
        <v>0</v>
      </c>
      <c r="N66" s="42">
        <v>0</v>
      </c>
      <c r="O66" s="42">
        <v>0</v>
      </c>
      <c r="P66" s="42">
        <f t="shared" si="0"/>
        <v>625</v>
      </c>
    </row>
    <row r="67" spans="1:16">
      <c r="A67" s="41">
        <v>65</v>
      </c>
      <c r="B67" s="42">
        <v>815</v>
      </c>
      <c r="C67" s="43" t="s">
        <v>813</v>
      </c>
      <c r="D67" s="42">
        <v>65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9</v>
      </c>
      <c r="L67" s="42">
        <v>1732</v>
      </c>
      <c r="M67" s="42">
        <v>0</v>
      </c>
      <c r="N67" s="42">
        <v>0</v>
      </c>
      <c r="O67" s="42">
        <v>0</v>
      </c>
      <c r="P67" s="42">
        <f t="shared" si="0"/>
        <v>134925</v>
      </c>
    </row>
    <row r="68" spans="1:16">
      <c r="A68" s="41">
        <v>66</v>
      </c>
      <c r="B68" s="42">
        <v>513</v>
      </c>
      <c r="C68" s="43" t="s">
        <v>422</v>
      </c>
      <c r="D68" s="42">
        <v>3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90</v>
      </c>
      <c r="M68" s="42">
        <v>0</v>
      </c>
      <c r="N68" s="42">
        <v>0</v>
      </c>
      <c r="O68" s="42">
        <v>0</v>
      </c>
      <c r="P68" s="42">
        <f t="shared" ref="P68:P131" si="1">25*(D68+F68+G68+L68)+10000*(E68+H68+J68+K68)+1000*I68+100000*M68+50000*(N68+O68)</f>
        <v>2325</v>
      </c>
    </row>
    <row r="69" spans="1:16">
      <c r="A69" s="41">
        <v>67</v>
      </c>
      <c r="B69" s="42">
        <v>858</v>
      </c>
      <c r="C69" s="43" t="s">
        <v>854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f t="shared" si="1"/>
        <v>0</v>
      </c>
    </row>
    <row r="70" spans="1:16">
      <c r="A70" s="41">
        <v>68</v>
      </c>
      <c r="B70" s="42">
        <v>108</v>
      </c>
      <c r="C70" s="43" t="s">
        <v>89</v>
      </c>
      <c r="D70" s="42">
        <v>643</v>
      </c>
      <c r="E70" s="42">
        <v>1</v>
      </c>
      <c r="F70" s="42">
        <v>1</v>
      </c>
      <c r="G70" s="42">
        <v>9</v>
      </c>
      <c r="H70" s="42">
        <v>8</v>
      </c>
      <c r="I70" s="42">
        <v>0</v>
      </c>
      <c r="J70" s="42">
        <v>39</v>
      </c>
      <c r="K70" s="42">
        <v>54</v>
      </c>
      <c r="L70" s="42">
        <v>5249</v>
      </c>
      <c r="M70" s="42">
        <v>0</v>
      </c>
      <c r="N70" s="42">
        <v>8</v>
      </c>
      <c r="O70" s="42">
        <v>0</v>
      </c>
      <c r="P70" s="42">
        <f t="shared" si="1"/>
        <v>1567550</v>
      </c>
    </row>
    <row r="71" spans="1:16">
      <c r="A71" s="41">
        <v>69</v>
      </c>
      <c r="B71" s="42">
        <v>171</v>
      </c>
      <c r="C71" s="43" t="s">
        <v>974</v>
      </c>
      <c r="D71" s="42">
        <v>10</v>
      </c>
      <c r="E71" s="42">
        <v>0</v>
      </c>
      <c r="F71" s="42">
        <v>0</v>
      </c>
      <c r="G71" s="42">
        <v>1</v>
      </c>
      <c r="H71" s="42">
        <v>0</v>
      </c>
      <c r="I71" s="42">
        <v>0</v>
      </c>
      <c r="J71" s="42">
        <v>0</v>
      </c>
      <c r="K71" s="42">
        <v>3</v>
      </c>
      <c r="L71" s="42">
        <v>123</v>
      </c>
      <c r="M71" s="42">
        <v>0</v>
      </c>
      <c r="N71" s="42">
        <v>0</v>
      </c>
      <c r="O71" s="42">
        <v>0</v>
      </c>
      <c r="P71" s="42">
        <f t="shared" si="1"/>
        <v>33350</v>
      </c>
    </row>
    <row r="72" spans="1:16">
      <c r="A72" s="41">
        <v>70</v>
      </c>
      <c r="B72" s="42">
        <v>867</v>
      </c>
      <c r="C72" s="43" t="s">
        <v>1021</v>
      </c>
      <c r="D72" s="42">
        <v>3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1</v>
      </c>
      <c r="M72" s="42">
        <v>0</v>
      </c>
      <c r="N72" s="42">
        <v>0</v>
      </c>
      <c r="O72" s="42">
        <v>0</v>
      </c>
      <c r="P72" s="42">
        <f t="shared" si="1"/>
        <v>100</v>
      </c>
    </row>
    <row r="73" spans="1:16">
      <c r="A73" s="41">
        <v>71</v>
      </c>
      <c r="B73" s="42">
        <v>161</v>
      </c>
      <c r="C73" s="43" t="s">
        <v>972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1</v>
      </c>
      <c r="M73" s="42">
        <v>0</v>
      </c>
      <c r="N73" s="42">
        <v>0</v>
      </c>
      <c r="O73" s="42">
        <v>0</v>
      </c>
      <c r="P73" s="42">
        <f t="shared" si="1"/>
        <v>25</v>
      </c>
    </row>
    <row r="74" spans="1:16">
      <c r="A74" s="41">
        <v>72</v>
      </c>
      <c r="B74" s="42">
        <v>163</v>
      </c>
      <c r="C74" s="43" t="s">
        <v>288</v>
      </c>
      <c r="D74" s="42">
        <v>1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11</v>
      </c>
      <c r="M74" s="42">
        <v>0</v>
      </c>
      <c r="N74" s="42">
        <v>0</v>
      </c>
      <c r="O74" s="42">
        <v>0</v>
      </c>
      <c r="P74" s="42">
        <f t="shared" si="1"/>
        <v>300</v>
      </c>
    </row>
    <row r="75" spans="1:16">
      <c r="A75" s="41">
        <v>73</v>
      </c>
      <c r="B75" s="42">
        <v>152</v>
      </c>
      <c r="C75" s="43" t="s">
        <v>242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42">
        <v>0</v>
      </c>
      <c r="P75" s="42">
        <f t="shared" si="1"/>
        <v>0</v>
      </c>
    </row>
    <row r="76" spans="1:16">
      <c r="A76" s="41">
        <v>74</v>
      </c>
      <c r="B76" s="42">
        <v>145</v>
      </c>
      <c r="C76" s="43" t="s">
        <v>213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2">
        <f t="shared" si="1"/>
        <v>0</v>
      </c>
    </row>
    <row r="77" spans="1:16">
      <c r="A77" s="41">
        <v>75</v>
      </c>
      <c r="B77" s="42">
        <v>645</v>
      </c>
      <c r="C77" s="43" t="s">
        <v>503</v>
      </c>
      <c r="D77" s="42">
        <v>7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3</v>
      </c>
      <c r="L77" s="42">
        <v>14</v>
      </c>
      <c r="M77" s="42">
        <v>0</v>
      </c>
      <c r="N77" s="42">
        <v>0</v>
      </c>
      <c r="O77" s="42">
        <v>0</v>
      </c>
      <c r="P77" s="42">
        <f t="shared" si="1"/>
        <v>30525</v>
      </c>
    </row>
    <row r="78" spans="1:16">
      <c r="A78" s="41">
        <v>76</v>
      </c>
      <c r="B78" s="42">
        <v>952</v>
      </c>
      <c r="C78" s="43" t="s">
        <v>1022</v>
      </c>
      <c r="D78" s="42">
        <v>673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26</v>
      </c>
      <c r="K78" s="42">
        <v>0</v>
      </c>
      <c r="L78" s="42">
        <v>0</v>
      </c>
      <c r="M78" s="42">
        <v>0</v>
      </c>
      <c r="N78" s="42">
        <v>0</v>
      </c>
      <c r="O78" s="42">
        <v>0</v>
      </c>
      <c r="P78" s="42">
        <f t="shared" si="1"/>
        <v>276825</v>
      </c>
    </row>
    <row r="79" spans="1:16">
      <c r="A79" s="41">
        <v>77</v>
      </c>
      <c r="B79" s="42">
        <v>955</v>
      </c>
      <c r="C79" s="43" t="s">
        <v>1026</v>
      </c>
      <c r="D79" s="42">
        <v>0</v>
      </c>
      <c r="E79" s="42">
        <v>0</v>
      </c>
      <c r="F79" s="42">
        <v>0</v>
      </c>
      <c r="G79" s="42">
        <v>0</v>
      </c>
      <c r="H79" s="42">
        <v>1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42">
        <f t="shared" si="1"/>
        <v>10000</v>
      </c>
    </row>
    <row r="80" spans="1:16">
      <c r="A80" s="41">
        <v>78</v>
      </c>
      <c r="B80" s="42">
        <v>833</v>
      </c>
      <c r="C80" s="43" t="s">
        <v>1103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  <c r="P80" s="42">
        <f t="shared" si="1"/>
        <v>0</v>
      </c>
    </row>
    <row r="81" spans="1:16">
      <c r="A81" s="41">
        <v>79</v>
      </c>
      <c r="B81" s="42">
        <v>979</v>
      </c>
      <c r="C81" s="43" t="s">
        <v>1111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0</v>
      </c>
      <c r="L81" s="42">
        <v>1</v>
      </c>
      <c r="M81" s="42">
        <v>0</v>
      </c>
      <c r="N81" s="42">
        <v>0</v>
      </c>
      <c r="O81" s="42">
        <v>0</v>
      </c>
      <c r="P81" s="42">
        <f t="shared" si="1"/>
        <v>25</v>
      </c>
    </row>
    <row r="82" spans="1:16">
      <c r="A82" s="41">
        <v>80</v>
      </c>
      <c r="B82" s="42">
        <v>519</v>
      </c>
      <c r="C82" s="43" t="s">
        <v>1043</v>
      </c>
      <c r="D82" s="42">
        <v>0</v>
      </c>
      <c r="E82" s="42">
        <v>0</v>
      </c>
      <c r="F82" s="42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7</v>
      </c>
      <c r="M82" s="42">
        <v>0</v>
      </c>
      <c r="N82" s="42">
        <v>0</v>
      </c>
      <c r="O82" s="42">
        <v>0</v>
      </c>
      <c r="P82" s="42">
        <f t="shared" si="1"/>
        <v>175</v>
      </c>
    </row>
    <row r="83" spans="1:16">
      <c r="A83" s="41">
        <v>81</v>
      </c>
      <c r="B83" s="42">
        <v>957</v>
      </c>
      <c r="C83" s="43" t="s">
        <v>1027</v>
      </c>
      <c r="D83" s="42">
        <v>91</v>
      </c>
      <c r="E83" s="42">
        <v>0</v>
      </c>
      <c r="F83" s="42">
        <v>0</v>
      </c>
      <c r="G83" s="42">
        <v>0</v>
      </c>
      <c r="H83" s="42">
        <v>2</v>
      </c>
      <c r="I83" s="42">
        <v>0</v>
      </c>
      <c r="J83" s="42">
        <v>1</v>
      </c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>
        <f t="shared" si="1"/>
        <v>32275</v>
      </c>
    </row>
    <row r="84" spans="1:16">
      <c r="A84" s="41">
        <v>82</v>
      </c>
      <c r="B84" s="42">
        <v>843</v>
      </c>
      <c r="C84" s="43" t="s">
        <v>1013</v>
      </c>
      <c r="D84" s="42">
        <v>5</v>
      </c>
      <c r="E84" s="42">
        <v>0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1</v>
      </c>
      <c r="L84" s="42">
        <v>43</v>
      </c>
      <c r="M84" s="42">
        <v>0</v>
      </c>
      <c r="N84" s="42">
        <v>0</v>
      </c>
      <c r="O84" s="42">
        <v>0</v>
      </c>
      <c r="P84" s="42">
        <f t="shared" si="1"/>
        <v>11200</v>
      </c>
    </row>
    <row r="85" spans="1:16">
      <c r="A85" s="41">
        <v>83</v>
      </c>
      <c r="B85" s="42">
        <v>826</v>
      </c>
      <c r="C85" s="43" t="s">
        <v>1006</v>
      </c>
      <c r="D85" s="42">
        <v>1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1</v>
      </c>
      <c r="M85" s="42">
        <v>0</v>
      </c>
      <c r="N85" s="42">
        <v>0</v>
      </c>
      <c r="O85" s="42">
        <v>0</v>
      </c>
      <c r="P85" s="42">
        <f t="shared" si="1"/>
        <v>50</v>
      </c>
    </row>
    <row r="86" spans="1:16">
      <c r="A86" s="41">
        <v>84</v>
      </c>
      <c r="B86" s="42">
        <v>844</v>
      </c>
      <c r="C86" s="43" t="s">
        <v>1014</v>
      </c>
      <c r="D86" s="42">
        <v>0</v>
      </c>
      <c r="E86" s="42">
        <v>0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13</v>
      </c>
      <c r="M86" s="42">
        <v>0</v>
      </c>
      <c r="N86" s="42">
        <v>0</v>
      </c>
      <c r="O86" s="42">
        <v>0</v>
      </c>
      <c r="P86" s="42">
        <f t="shared" si="1"/>
        <v>325</v>
      </c>
    </row>
    <row r="87" spans="1:16">
      <c r="A87" s="41">
        <v>85</v>
      </c>
      <c r="B87" s="42">
        <v>217</v>
      </c>
      <c r="C87" s="43" t="s">
        <v>400</v>
      </c>
      <c r="D87" s="42">
        <v>1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1</v>
      </c>
      <c r="M87" s="42">
        <v>0</v>
      </c>
      <c r="N87" s="42">
        <v>0</v>
      </c>
      <c r="O87" s="42">
        <v>0</v>
      </c>
      <c r="P87" s="42">
        <f t="shared" si="1"/>
        <v>50</v>
      </c>
    </row>
    <row r="88" spans="1:16">
      <c r="A88" s="41">
        <v>86</v>
      </c>
      <c r="B88" s="42">
        <v>167</v>
      </c>
      <c r="C88" s="43" t="s">
        <v>304</v>
      </c>
      <c r="D88" s="42">
        <v>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5</v>
      </c>
      <c r="M88" s="42">
        <v>0</v>
      </c>
      <c r="N88" s="42">
        <v>0</v>
      </c>
      <c r="O88" s="42">
        <v>0</v>
      </c>
      <c r="P88" s="42">
        <f t="shared" si="1"/>
        <v>125</v>
      </c>
    </row>
    <row r="89" spans="1:16">
      <c r="A89" s="41">
        <v>87</v>
      </c>
      <c r="B89" s="42">
        <v>841</v>
      </c>
      <c r="C89" s="43" t="s">
        <v>1057</v>
      </c>
      <c r="D89" s="42">
        <v>4</v>
      </c>
      <c r="E89" s="42">
        <v>0</v>
      </c>
      <c r="F89" s="42">
        <v>0</v>
      </c>
      <c r="G89" s="42">
        <v>0</v>
      </c>
      <c r="H89" s="42">
        <v>0</v>
      </c>
      <c r="I89" s="42">
        <v>0</v>
      </c>
      <c r="J89" s="42">
        <v>0</v>
      </c>
      <c r="K89" s="42">
        <v>0</v>
      </c>
      <c r="L89" s="42">
        <v>68</v>
      </c>
      <c r="M89" s="42">
        <v>0</v>
      </c>
      <c r="N89" s="42">
        <v>0</v>
      </c>
      <c r="O89" s="42">
        <v>0</v>
      </c>
      <c r="P89" s="42">
        <f t="shared" si="1"/>
        <v>1800</v>
      </c>
    </row>
    <row r="90" spans="1:16">
      <c r="A90" s="41">
        <v>88</v>
      </c>
      <c r="B90" s="42">
        <v>986</v>
      </c>
      <c r="C90" s="43" t="s">
        <v>931</v>
      </c>
      <c r="D90" s="42">
        <v>61</v>
      </c>
      <c r="E90" s="42">
        <v>0</v>
      </c>
      <c r="F90" s="42">
        <v>0</v>
      </c>
      <c r="G90" s="42">
        <v>0</v>
      </c>
      <c r="H90" s="42">
        <v>0</v>
      </c>
      <c r="I90" s="42">
        <v>0</v>
      </c>
      <c r="J90" s="42">
        <v>0</v>
      </c>
      <c r="K90" s="42">
        <v>27</v>
      </c>
      <c r="L90" s="42">
        <v>1682</v>
      </c>
      <c r="M90" s="42">
        <v>0</v>
      </c>
      <c r="N90" s="42">
        <v>0</v>
      </c>
      <c r="O90" s="42">
        <v>0</v>
      </c>
      <c r="P90" s="42">
        <f t="shared" si="1"/>
        <v>313575</v>
      </c>
    </row>
    <row r="91" spans="1:16">
      <c r="A91" s="41">
        <v>89</v>
      </c>
      <c r="B91" s="42">
        <v>691</v>
      </c>
      <c r="C91" s="43" t="s">
        <v>661</v>
      </c>
      <c r="D91" s="42">
        <v>8</v>
      </c>
      <c r="E91" s="42">
        <v>0</v>
      </c>
      <c r="F91" s="42">
        <v>0</v>
      </c>
      <c r="G91" s="42">
        <v>0</v>
      </c>
      <c r="H91" s="42">
        <v>0</v>
      </c>
      <c r="I91" s="42">
        <v>0</v>
      </c>
      <c r="J91" s="42">
        <v>0</v>
      </c>
      <c r="K91" s="42">
        <v>1</v>
      </c>
      <c r="L91" s="42">
        <v>135</v>
      </c>
      <c r="M91" s="42">
        <v>0</v>
      </c>
      <c r="N91" s="42">
        <v>0</v>
      </c>
      <c r="O91" s="42">
        <v>0</v>
      </c>
      <c r="P91" s="42">
        <f t="shared" si="1"/>
        <v>13575</v>
      </c>
    </row>
    <row r="92" spans="1:16">
      <c r="A92" s="41">
        <v>90</v>
      </c>
      <c r="B92" s="42">
        <v>692</v>
      </c>
      <c r="C92" s="43" t="s">
        <v>665</v>
      </c>
      <c r="D92" s="42">
        <v>9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0</v>
      </c>
      <c r="L92" s="42">
        <v>6</v>
      </c>
      <c r="M92" s="42">
        <v>0</v>
      </c>
      <c r="N92" s="42">
        <v>0</v>
      </c>
      <c r="O92" s="42">
        <v>0</v>
      </c>
      <c r="P92" s="42">
        <f t="shared" si="1"/>
        <v>375</v>
      </c>
    </row>
    <row r="93" spans="1:16">
      <c r="A93" s="41">
        <v>91</v>
      </c>
      <c r="B93" s="42">
        <v>106</v>
      </c>
      <c r="C93" s="43" t="s">
        <v>45</v>
      </c>
      <c r="D93" s="42">
        <v>160</v>
      </c>
      <c r="E93" s="42">
        <v>0</v>
      </c>
      <c r="F93" s="42">
        <v>0</v>
      </c>
      <c r="G93" s="42">
        <v>3</v>
      </c>
      <c r="H93" s="42">
        <v>0</v>
      </c>
      <c r="I93" s="42">
        <v>0</v>
      </c>
      <c r="J93" s="42">
        <v>0</v>
      </c>
      <c r="K93" s="42">
        <v>26</v>
      </c>
      <c r="L93" s="42">
        <v>1147</v>
      </c>
      <c r="M93" s="42">
        <v>0</v>
      </c>
      <c r="N93" s="42">
        <v>0</v>
      </c>
      <c r="O93" s="42">
        <v>0</v>
      </c>
      <c r="P93" s="42">
        <f t="shared" si="1"/>
        <v>292750</v>
      </c>
    </row>
    <row r="94" spans="1:16">
      <c r="A94" s="41">
        <v>92</v>
      </c>
      <c r="B94" s="42">
        <v>103</v>
      </c>
      <c r="C94" s="43" t="s">
        <v>36</v>
      </c>
      <c r="D94" s="42">
        <v>63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5</v>
      </c>
      <c r="L94" s="42">
        <v>393</v>
      </c>
      <c r="M94" s="42">
        <v>0</v>
      </c>
      <c r="N94" s="42">
        <v>0</v>
      </c>
      <c r="O94" s="42">
        <v>0</v>
      </c>
      <c r="P94" s="42">
        <f t="shared" si="1"/>
        <v>61400</v>
      </c>
    </row>
    <row r="95" spans="1:16">
      <c r="A95" s="41">
        <v>93</v>
      </c>
      <c r="B95" s="42">
        <v>634</v>
      </c>
      <c r="C95" s="43" t="s">
        <v>466</v>
      </c>
      <c r="D95" s="42">
        <v>7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2</v>
      </c>
      <c r="L95" s="42">
        <v>133</v>
      </c>
      <c r="M95" s="42">
        <v>0</v>
      </c>
      <c r="N95" s="42">
        <v>0</v>
      </c>
      <c r="O95" s="42">
        <v>0</v>
      </c>
      <c r="P95" s="42">
        <f t="shared" si="1"/>
        <v>23500</v>
      </c>
    </row>
    <row r="96" spans="1:16">
      <c r="A96" s="41">
        <v>94</v>
      </c>
      <c r="B96" s="42">
        <v>690</v>
      </c>
      <c r="C96" s="43" t="s">
        <v>658</v>
      </c>
      <c r="D96" s="42">
        <v>8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1</v>
      </c>
      <c r="L96" s="42">
        <v>38</v>
      </c>
      <c r="M96" s="42">
        <v>0</v>
      </c>
      <c r="N96" s="42">
        <v>0</v>
      </c>
      <c r="O96" s="42">
        <v>0</v>
      </c>
      <c r="P96" s="42">
        <f t="shared" si="1"/>
        <v>11150</v>
      </c>
    </row>
    <row r="97" spans="1:16">
      <c r="A97" s="41">
        <v>95</v>
      </c>
      <c r="B97" s="42">
        <v>218</v>
      </c>
      <c r="C97" s="43" t="s">
        <v>403</v>
      </c>
      <c r="D97" s="42">
        <v>175</v>
      </c>
      <c r="E97" s="42">
        <v>0</v>
      </c>
      <c r="F97" s="42">
        <v>0</v>
      </c>
      <c r="G97" s="42">
        <v>11</v>
      </c>
      <c r="H97" s="42">
        <v>0</v>
      </c>
      <c r="I97" s="42">
        <v>0</v>
      </c>
      <c r="J97" s="42">
        <v>0</v>
      </c>
      <c r="K97" s="42">
        <v>69</v>
      </c>
      <c r="L97" s="42">
        <v>13553</v>
      </c>
      <c r="M97" s="42">
        <v>0</v>
      </c>
      <c r="N97" s="42">
        <v>0</v>
      </c>
      <c r="O97" s="42">
        <v>0</v>
      </c>
      <c r="P97" s="42">
        <f t="shared" si="1"/>
        <v>1033475</v>
      </c>
    </row>
    <row r="98" spans="1:16">
      <c r="A98" s="41">
        <v>96</v>
      </c>
      <c r="B98" s="42">
        <v>118</v>
      </c>
      <c r="C98" s="43" t="s">
        <v>959</v>
      </c>
      <c r="D98" s="42">
        <v>14236</v>
      </c>
      <c r="E98" s="42">
        <v>1</v>
      </c>
      <c r="F98" s="42">
        <v>6</v>
      </c>
      <c r="G98" s="42">
        <v>158</v>
      </c>
      <c r="H98" s="42">
        <v>0</v>
      </c>
      <c r="I98" s="42">
        <v>0</v>
      </c>
      <c r="J98" s="42">
        <v>0</v>
      </c>
      <c r="K98" s="42">
        <v>3262</v>
      </c>
      <c r="L98" s="42">
        <v>147124</v>
      </c>
      <c r="M98" s="42">
        <v>0</v>
      </c>
      <c r="N98" s="42">
        <v>0</v>
      </c>
      <c r="O98" s="42">
        <v>0</v>
      </c>
      <c r="P98" s="42">
        <f t="shared" si="1"/>
        <v>36668100</v>
      </c>
    </row>
    <row r="99" spans="1:16">
      <c r="A99" s="41">
        <v>97</v>
      </c>
      <c r="B99" s="42">
        <v>130</v>
      </c>
      <c r="C99" s="43" t="s">
        <v>190</v>
      </c>
      <c r="D99" s="42">
        <v>1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27</v>
      </c>
      <c r="M99" s="42">
        <v>0</v>
      </c>
      <c r="N99" s="42">
        <v>0</v>
      </c>
      <c r="O99" s="42">
        <v>0</v>
      </c>
      <c r="P99" s="42">
        <f t="shared" si="1"/>
        <v>700</v>
      </c>
    </row>
    <row r="100" spans="1:16">
      <c r="A100" s="41">
        <v>98</v>
      </c>
      <c r="B100" s="42">
        <v>124</v>
      </c>
      <c r="C100" s="43" t="s">
        <v>167</v>
      </c>
      <c r="D100" s="42">
        <v>91</v>
      </c>
      <c r="E100" s="42">
        <v>0</v>
      </c>
      <c r="F100" s="42">
        <v>0</v>
      </c>
      <c r="G100" s="42">
        <v>2</v>
      </c>
      <c r="H100" s="42">
        <v>0</v>
      </c>
      <c r="I100" s="42">
        <v>0</v>
      </c>
      <c r="J100" s="42">
        <v>0</v>
      </c>
      <c r="K100" s="42">
        <v>10</v>
      </c>
      <c r="L100" s="42">
        <v>4057</v>
      </c>
      <c r="M100" s="42">
        <v>1</v>
      </c>
      <c r="N100" s="42">
        <v>0</v>
      </c>
      <c r="O100" s="42">
        <v>0</v>
      </c>
      <c r="P100" s="42">
        <f t="shared" si="1"/>
        <v>303750</v>
      </c>
    </row>
    <row r="101" spans="1:16">
      <c r="A101" s="41">
        <v>99</v>
      </c>
      <c r="B101" s="42">
        <v>102</v>
      </c>
      <c r="C101" s="43" t="s">
        <v>33</v>
      </c>
      <c r="D101" s="42">
        <v>18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1</v>
      </c>
      <c r="L101" s="42">
        <v>188</v>
      </c>
      <c r="M101" s="42">
        <v>0</v>
      </c>
      <c r="N101" s="42">
        <v>0</v>
      </c>
      <c r="O101" s="42">
        <v>0</v>
      </c>
      <c r="P101" s="42">
        <f t="shared" si="1"/>
        <v>15150</v>
      </c>
    </row>
    <row r="102" spans="1:16">
      <c r="A102" s="41">
        <v>100</v>
      </c>
      <c r="B102" s="42">
        <v>129</v>
      </c>
      <c r="C102" s="43" t="s">
        <v>185</v>
      </c>
      <c r="D102" s="42">
        <v>106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12</v>
      </c>
      <c r="L102" s="42">
        <v>309</v>
      </c>
      <c r="M102" s="42">
        <v>0</v>
      </c>
      <c r="N102" s="42">
        <v>1</v>
      </c>
      <c r="O102" s="42">
        <v>0</v>
      </c>
      <c r="P102" s="42">
        <f t="shared" si="1"/>
        <v>180375</v>
      </c>
    </row>
    <row r="103" spans="1:16">
      <c r="A103" s="41">
        <v>101</v>
      </c>
      <c r="B103" s="42">
        <v>132</v>
      </c>
      <c r="C103" s="43" t="s">
        <v>195</v>
      </c>
      <c r="D103" s="42">
        <v>120</v>
      </c>
      <c r="E103" s="42">
        <v>0</v>
      </c>
      <c r="F103" s="42">
        <v>0</v>
      </c>
      <c r="G103" s="42">
        <v>12</v>
      </c>
      <c r="H103" s="42">
        <v>0</v>
      </c>
      <c r="I103" s="42">
        <v>0</v>
      </c>
      <c r="J103" s="42">
        <v>2</v>
      </c>
      <c r="K103" s="42">
        <v>3</v>
      </c>
      <c r="L103" s="42">
        <v>858</v>
      </c>
      <c r="M103" s="42">
        <v>0</v>
      </c>
      <c r="N103" s="42">
        <v>0</v>
      </c>
      <c r="O103" s="42">
        <v>0</v>
      </c>
      <c r="P103" s="42">
        <f t="shared" si="1"/>
        <v>74750</v>
      </c>
    </row>
    <row r="104" spans="1:16">
      <c r="A104" s="41">
        <v>102</v>
      </c>
      <c r="B104" s="42">
        <v>127</v>
      </c>
      <c r="C104" s="43" t="s">
        <v>179</v>
      </c>
      <c r="D104" s="42">
        <v>292</v>
      </c>
      <c r="E104" s="42">
        <v>0</v>
      </c>
      <c r="F104" s="42">
        <v>0</v>
      </c>
      <c r="G104" s="42">
        <v>4</v>
      </c>
      <c r="H104" s="42">
        <v>0</v>
      </c>
      <c r="I104" s="42">
        <v>0</v>
      </c>
      <c r="J104" s="42">
        <v>0</v>
      </c>
      <c r="K104" s="42">
        <v>119</v>
      </c>
      <c r="L104" s="42">
        <v>8139</v>
      </c>
      <c r="M104" s="42">
        <v>0</v>
      </c>
      <c r="N104" s="42">
        <v>6</v>
      </c>
      <c r="O104" s="42">
        <v>0</v>
      </c>
      <c r="P104" s="42">
        <f t="shared" si="1"/>
        <v>1700875</v>
      </c>
    </row>
    <row r="105" spans="1:16">
      <c r="A105" s="41">
        <v>103</v>
      </c>
      <c r="B105" s="42">
        <v>111</v>
      </c>
      <c r="C105" s="43" t="s">
        <v>97</v>
      </c>
      <c r="D105" s="42">
        <v>2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>
        <v>0</v>
      </c>
      <c r="L105" s="42">
        <v>124</v>
      </c>
      <c r="M105" s="42">
        <v>0</v>
      </c>
      <c r="N105" s="42">
        <v>0</v>
      </c>
      <c r="O105" s="42">
        <v>0</v>
      </c>
      <c r="P105" s="42">
        <f t="shared" si="1"/>
        <v>3150</v>
      </c>
    </row>
    <row r="106" spans="1:16">
      <c r="A106" s="41">
        <v>104</v>
      </c>
      <c r="B106" s="42">
        <v>138</v>
      </c>
      <c r="C106" s="43" t="s">
        <v>206</v>
      </c>
      <c r="D106" s="42">
        <v>3</v>
      </c>
      <c r="E106" s="42">
        <v>0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>
        <v>0</v>
      </c>
      <c r="L106" s="42">
        <v>14</v>
      </c>
      <c r="M106" s="42">
        <v>0</v>
      </c>
      <c r="N106" s="42">
        <v>0</v>
      </c>
      <c r="O106" s="42">
        <v>0</v>
      </c>
      <c r="P106" s="42">
        <f t="shared" si="1"/>
        <v>425</v>
      </c>
    </row>
    <row r="107" spans="1:16">
      <c r="A107" s="41">
        <v>105</v>
      </c>
      <c r="B107" s="42">
        <v>214</v>
      </c>
      <c r="C107" s="43" t="s">
        <v>381</v>
      </c>
      <c r="D107" s="42">
        <v>28</v>
      </c>
      <c r="E107" s="42">
        <v>0</v>
      </c>
      <c r="F107" s="42">
        <v>0</v>
      </c>
      <c r="G107" s="42">
        <v>3</v>
      </c>
      <c r="H107" s="42">
        <v>0</v>
      </c>
      <c r="I107" s="42">
        <v>0</v>
      </c>
      <c r="J107" s="42">
        <v>0</v>
      </c>
      <c r="K107" s="42">
        <v>3</v>
      </c>
      <c r="L107" s="42">
        <v>340</v>
      </c>
      <c r="M107" s="42">
        <v>0</v>
      </c>
      <c r="N107" s="42">
        <v>0</v>
      </c>
      <c r="O107" s="42">
        <v>0</v>
      </c>
      <c r="P107" s="42">
        <f t="shared" si="1"/>
        <v>39275</v>
      </c>
    </row>
    <row r="108" spans="1:16">
      <c r="A108" s="41">
        <v>106</v>
      </c>
      <c r="B108" s="42">
        <v>105</v>
      </c>
      <c r="C108" s="43" t="s">
        <v>41</v>
      </c>
      <c r="D108" s="42">
        <v>6</v>
      </c>
      <c r="E108" s="42">
        <v>0</v>
      </c>
      <c r="F108" s="42">
        <v>0</v>
      </c>
      <c r="G108" s="42">
        <v>1</v>
      </c>
      <c r="H108" s="42">
        <v>0</v>
      </c>
      <c r="I108" s="42">
        <v>0</v>
      </c>
      <c r="J108" s="42">
        <v>0</v>
      </c>
      <c r="K108" s="42">
        <v>3</v>
      </c>
      <c r="L108" s="42">
        <v>328</v>
      </c>
      <c r="M108" s="42">
        <v>0</v>
      </c>
      <c r="N108" s="42">
        <v>0</v>
      </c>
      <c r="O108" s="42">
        <v>0</v>
      </c>
      <c r="P108" s="42">
        <f t="shared" si="1"/>
        <v>38375</v>
      </c>
    </row>
    <row r="109" spans="1:16">
      <c r="A109" s="41">
        <v>107</v>
      </c>
      <c r="B109" s="42">
        <v>635</v>
      </c>
      <c r="C109" s="43" t="s">
        <v>469</v>
      </c>
      <c r="D109" s="42">
        <v>68</v>
      </c>
      <c r="E109" s="42">
        <v>0</v>
      </c>
      <c r="F109" s="42">
        <v>0</v>
      </c>
      <c r="G109" s="42">
        <v>2</v>
      </c>
      <c r="H109" s="42">
        <v>0</v>
      </c>
      <c r="I109" s="42">
        <v>0</v>
      </c>
      <c r="J109" s="42">
        <v>1</v>
      </c>
      <c r="K109" s="42">
        <v>22</v>
      </c>
      <c r="L109" s="42">
        <v>949</v>
      </c>
      <c r="M109" s="42">
        <v>1</v>
      </c>
      <c r="N109" s="42">
        <v>0</v>
      </c>
      <c r="O109" s="42">
        <v>0</v>
      </c>
      <c r="P109" s="42">
        <f t="shared" si="1"/>
        <v>355475</v>
      </c>
    </row>
    <row r="110" spans="1:16">
      <c r="A110" s="41">
        <v>108</v>
      </c>
      <c r="B110" s="42">
        <v>977</v>
      </c>
      <c r="C110" s="43" t="s">
        <v>1035</v>
      </c>
      <c r="D110" s="42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0</v>
      </c>
      <c r="K110" s="42">
        <v>0</v>
      </c>
      <c r="L110" s="42">
        <v>0</v>
      </c>
      <c r="M110" s="42">
        <v>0</v>
      </c>
      <c r="N110" s="42">
        <v>0</v>
      </c>
      <c r="O110" s="42">
        <v>0</v>
      </c>
      <c r="P110" s="42">
        <f t="shared" si="1"/>
        <v>0</v>
      </c>
    </row>
    <row r="111" spans="1:16">
      <c r="A111" s="41">
        <v>109</v>
      </c>
      <c r="B111" s="42">
        <v>636</v>
      </c>
      <c r="C111" s="43" t="s">
        <v>472</v>
      </c>
      <c r="D111" s="42">
        <v>107</v>
      </c>
      <c r="E111" s="42">
        <v>1</v>
      </c>
      <c r="F111" s="42">
        <v>0</v>
      </c>
      <c r="G111" s="42">
        <v>1</v>
      </c>
      <c r="H111" s="42">
        <v>0</v>
      </c>
      <c r="I111" s="42">
        <v>0</v>
      </c>
      <c r="J111" s="42">
        <v>1</v>
      </c>
      <c r="K111" s="42">
        <v>27</v>
      </c>
      <c r="L111" s="42">
        <v>1540</v>
      </c>
      <c r="M111" s="42">
        <v>1</v>
      </c>
      <c r="N111" s="42">
        <v>0</v>
      </c>
      <c r="O111" s="42">
        <v>0</v>
      </c>
      <c r="P111" s="42">
        <f t="shared" si="1"/>
        <v>431200</v>
      </c>
    </row>
    <row r="112" spans="1:16">
      <c r="A112" s="41">
        <v>110</v>
      </c>
      <c r="B112" s="42">
        <v>667</v>
      </c>
      <c r="C112" s="43" t="s">
        <v>644</v>
      </c>
      <c r="D112" s="42">
        <v>80</v>
      </c>
      <c r="E112" s="42">
        <v>0</v>
      </c>
      <c r="F112" s="42">
        <v>0</v>
      </c>
      <c r="G112" s="42">
        <v>2</v>
      </c>
      <c r="H112" s="42">
        <v>0</v>
      </c>
      <c r="I112" s="42">
        <v>0</v>
      </c>
      <c r="J112" s="42">
        <v>0</v>
      </c>
      <c r="K112" s="42">
        <v>7</v>
      </c>
      <c r="L112" s="42">
        <v>248</v>
      </c>
      <c r="M112" s="42">
        <v>0</v>
      </c>
      <c r="N112" s="42">
        <v>0</v>
      </c>
      <c r="O112" s="42">
        <v>0</v>
      </c>
      <c r="P112" s="42">
        <f t="shared" si="1"/>
        <v>78250</v>
      </c>
    </row>
    <row r="113" spans="1:16">
      <c r="A113" s="41">
        <v>111</v>
      </c>
      <c r="B113" s="42">
        <v>637</v>
      </c>
      <c r="C113" s="43" t="s">
        <v>476</v>
      </c>
      <c r="D113" s="42">
        <v>6</v>
      </c>
      <c r="E113" s="42">
        <v>0</v>
      </c>
      <c r="F113" s="42">
        <v>0</v>
      </c>
      <c r="G113" s="42">
        <v>0</v>
      </c>
      <c r="H113" s="42">
        <v>0</v>
      </c>
      <c r="I113" s="42">
        <v>0</v>
      </c>
      <c r="J113" s="42">
        <v>0</v>
      </c>
      <c r="K113" s="42">
        <v>2</v>
      </c>
      <c r="L113" s="42">
        <v>84</v>
      </c>
      <c r="M113" s="42">
        <v>0</v>
      </c>
      <c r="N113" s="42">
        <v>0</v>
      </c>
      <c r="O113" s="42">
        <v>0</v>
      </c>
      <c r="P113" s="42">
        <f t="shared" si="1"/>
        <v>22250</v>
      </c>
    </row>
    <row r="114" spans="1:16">
      <c r="A114" s="41">
        <v>112</v>
      </c>
      <c r="B114" s="42">
        <v>651</v>
      </c>
      <c r="C114" s="43" t="s">
        <v>536</v>
      </c>
      <c r="D114" s="42">
        <v>258</v>
      </c>
      <c r="E114" s="42">
        <v>0</v>
      </c>
      <c r="F114" s="42">
        <v>0</v>
      </c>
      <c r="G114" s="42">
        <v>4</v>
      </c>
      <c r="H114" s="42">
        <v>0</v>
      </c>
      <c r="I114" s="42">
        <v>0</v>
      </c>
      <c r="J114" s="42">
        <v>0</v>
      </c>
      <c r="K114" s="42">
        <v>61</v>
      </c>
      <c r="L114" s="42">
        <v>3965</v>
      </c>
      <c r="M114" s="42">
        <v>0</v>
      </c>
      <c r="N114" s="42">
        <v>0</v>
      </c>
      <c r="O114" s="42">
        <v>0</v>
      </c>
      <c r="P114" s="42">
        <f t="shared" si="1"/>
        <v>715675</v>
      </c>
    </row>
    <row r="115" spans="1:16">
      <c r="A115" s="41">
        <v>113</v>
      </c>
      <c r="B115" s="42">
        <v>659</v>
      </c>
      <c r="C115" s="43" t="s">
        <v>625</v>
      </c>
      <c r="D115" s="42">
        <v>14</v>
      </c>
      <c r="E115" s="42">
        <v>0</v>
      </c>
      <c r="F115" s="42">
        <v>0</v>
      </c>
      <c r="G115" s="42">
        <v>1</v>
      </c>
      <c r="H115" s="42">
        <v>0</v>
      </c>
      <c r="I115" s="42">
        <v>0</v>
      </c>
      <c r="J115" s="42">
        <v>0</v>
      </c>
      <c r="K115" s="42">
        <v>1</v>
      </c>
      <c r="L115" s="42">
        <v>91</v>
      </c>
      <c r="M115" s="42">
        <v>0</v>
      </c>
      <c r="N115" s="42">
        <v>0</v>
      </c>
      <c r="O115" s="42">
        <v>0</v>
      </c>
      <c r="P115" s="42">
        <f t="shared" si="1"/>
        <v>12650</v>
      </c>
    </row>
    <row r="116" spans="1:16">
      <c r="A116" s="41">
        <v>114</v>
      </c>
      <c r="B116" s="42">
        <v>804</v>
      </c>
      <c r="C116" s="43" t="s">
        <v>750</v>
      </c>
      <c r="D116" s="42">
        <v>1856</v>
      </c>
      <c r="E116" s="42">
        <v>0</v>
      </c>
      <c r="F116" s="42">
        <v>2</v>
      </c>
      <c r="G116" s="42">
        <v>177</v>
      </c>
      <c r="H116" s="42">
        <v>0</v>
      </c>
      <c r="I116" s="42">
        <v>1</v>
      </c>
      <c r="J116" s="42">
        <v>4</v>
      </c>
      <c r="K116" s="42">
        <v>349</v>
      </c>
      <c r="L116" s="42">
        <v>37735</v>
      </c>
      <c r="M116" s="42">
        <v>0</v>
      </c>
      <c r="N116" s="42">
        <v>0</v>
      </c>
      <c r="O116" s="42">
        <v>1</v>
      </c>
      <c r="P116" s="42">
        <f t="shared" si="1"/>
        <v>4575250</v>
      </c>
    </row>
    <row r="117" spans="1:16">
      <c r="A117" s="41">
        <v>115</v>
      </c>
      <c r="B117" s="42">
        <v>638</v>
      </c>
      <c r="C117" s="43" t="s">
        <v>479</v>
      </c>
      <c r="D117" s="42">
        <v>34</v>
      </c>
      <c r="E117" s="42">
        <v>0</v>
      </c>
      <c r="F117" s="42">
        <v>0</v>
      </c>
      <c r="G117" s="42">
        <v>0</v>
      </c>
      <c r="H117" s="42">
        <v>0</v>
      </c>
      <c r="I117" s="42">
        <v>0</v>
      </c>
      <c r="J117" s="42">
        <v>2</v>
      </c>
      <c r="K117" s="42">
        <v>4</v>
      </c>
      <c r="L117" s="42">
        <v>496</v>
      </c>
      <c r="M117" s="42">
        <v>0</v>
      </c>
      <c r="N117" s="42">
        <v>0</v>
      </c>
      <c r="O117" s="42">
        <v>0</v>
      </c>
      <c r="P117" s="42">
        <f t="shared" si="1"/>
        <v>73250</v>
      </c>
    </row>
    <row r="118" spans="1:16">
      <c r="A118" s="41">
        <v>116</v>
      </c>
      <c r="B118" s="42">
        <v>816</v>
      </c>
      <c r="C118" s="43" t="s">
        <v>816</v>
      </c>
      <c r="D118" s="42">
        <v>14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2">
        <v>3</v>
      </c>
      <c r="L118" s="42">
        <v>132</v>
      </c>
      <c r="M118" s="42">
        <v>0</v>
      </c>
      <c r="N118" s="42">
        <v>0</v>
      </c>
      <c r="O118" s="42">
        <v>0</v>
      </c>
      <c r="P118" s="42">
        <f t="shared" si="1"/>
        <v>33650</v>
      </c>
    </row>
    <row r="119" spans="1:16">
      <c r="A119" s="41">
        <v>117</v>
      </c>
      <c r="B119" s="42">
        <v>818</v>
      </c>
      <c r="C119" s="43" t="s">
        <v>1004</v>
      </c>
      <c r="D119" s="42">
        <v>198</v>
      </c>
      <c r="E119" s="42">
        <v>0</v>
      </c>
      <c r="F119" s="42">
        <v>0</v>
      </c>
      <c r="G119" s="42">
        <v>1</v>
      </c>
      <c r="H119" s="42">
        <v>0</v>
      </c>
      <c r="I119" s="42">
        <v>0</v>
      </c>
      <c r="J119" s="42">
        <v>0</v>
      </c>
      <c r="K119" s="42">
        <f>4+6</f>
        <v>10</v>
      </c>
      <c r="L119" s="42">
        <v>249</v>
      </c>
      <c r="M119" s="42">
        <v>0</v>
      </c>
      <c r="N119" s="42">
        <v>0</v>
      </c>
      <c r="O119" s="42">
        <v>0</v>
      </c>
      <c r="P119" s="42">
        <f t="shared" si="1"/>
        <v>111200</v>
      </c>
    </row>
    <row r="120" spans="1:16">
      <c r="A120" s="41">
        <v>118</v>
      </c>
      <c r="B120" s="42">
        <v>989</v>
      </c>
      <c r="C120" s="43" t="s">
        <v>1037</v>
      </c>
      <c r="D120" s="42">
        <v>15</v>
      </c>
      <c r="E120" s="42">
        <v>0</v>
      </c>
      <c r="F120" s="42">
        <v>0</v>
      </c>
      <c r="G120" s="42">
        <v>0</v>
      </c>
      <c r="H120" s="42">
        <v>0</v>
      </c>
      <c r="I120" s="42">
        <v>0</v>
      </c>
      <c r="J120" s="42">
        <v>15</v>
      </c>
      <c r="K120" s="42">
        <v>0</v>
      </c>
      <c r="L120" s="42">
        <v>0</v>
      </c>
      <c r="M120" s="42">
        <v>0</v>
      </c>
      <c r="N120" s="42">
        <v>0</v>
      </c>
      <c r="O120" s="42">
        <v>0</v>
      </c>
      <c r="P120" s="42">
        <f t="shared" si="1"/>
        <v>150375</v>
      </c>
    </row>
    <row r="121" spans="1:16">
      <c r="A121" s="41">
        <v>119</v>
      </c>
      <c r="B121" s="42">
        <v>224</v>
      </c>
      <c r="C121" s="43" t="s">
        <v>1070</v>
      </c>
      <c r="D121" s="42">
        <v>0</v>
      </c>
      <c r="E121" s="42">
        <v>0</v>
      </c>
      <c r="F121" s="42">
        <v>0</v>
      </c>
      <c r="G121" s="42">
        <v>0</v>
      </c>
      <c r="H121" s="42">
        <v>0</v>
      </c>
      <c r="I121" s="42">
        <v>0</v>
      </c>
      <c r="J121" s="42">
        <v>0</v>
      </c>
      <c r="K121" s="42">
        <v>0</v>
      </c>
      <c r="L121" s="42">
        <v>0</v>
      </c>
      <c r="M121" s="42">
        <v>0</v>
      </c>
      <c r="N121" s="42">
        <v>0</v>
      </c>
      <c r="O121" s="42">
        <v>0</v>
      </c>
      <c r="P121" s="42">
        <f t="shared" si="1"/>
        <v>0</v>
      </c>
    </row>
    <row r="122" spans="1:16">
      <c r="A122" s="41">
        <v>120</v>
      </c>
      <c r="B122" s="42">
        <v>101</v>
      </c>
      <c r="C122" s="43" t="s">
        <v>29</v>
      </c>
      <c r="D122" s="42">
        <v>29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151</v>
      </c>
      <c r="M122" s="42">
        <v>0</v>
      </c>
      <c r="N122" s="42">
        <v>0</v>
      </c>
      <c r="O122" s="42">
        <v>0</v>
      </c>
      <c r="P122" s="42">
        <f t="shared" si="1"/>
        <v>4500</v>
      </c>
    </row>
    <row r="123" spans="1:16">
      <c r="A123" s="41">
        <v>121</v>
      </c>
      <c r="B123" s="42">
        <v>639</v>
      </c>
      <c r="C123" s="43" t="s">
        <v>483</v>
      </c>
      <c r="D123" s="42">
        <v>13</v>
      </c>
      <c r="E123" s="42">
        <v>0</v>
      </c>
      <c r="F123" s="42">
        <v>0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82</v>
      </c>
      <c r="M123" s="42">
        <v>0</v>
      </c>
      <c r="N123" s="42">
        <v>0</v>
      </c>
      <c r="O123" s="42">
        <v>0</v>
      </c>
      <c r="P123" s="42">
        <f t="shared" si="1"/>
        <v>2375</v>
      </c>
    </row>
    <row r="124" spans="1:16">
      <c r="A124" s="41">
        <v>122</v>
      </c>
      <c r="B124" s="42">
        <v>640</v>
      </c>
      <c r="C124" s="43" t="s">
        <v>486</v>
      </c>
      <c r="D124" s="42">
        <v>14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1</v>
      </c>
      <c r="L124" s="42">
        <v>115</v>
      </c>
      <c r="M124" s="42">
        <v>0</v>
      </c>
      <c r="N124" s="42">
        <v>0</v>
      </c>
      <c r="O124" s="42">
        <v>0</v>
      </c>
      <c r="P124" s="42">
        <f t="shared" si="1"/>
        <v>13225</v>
      </c>
    </row>
    <row r="125" spans="1:16">
      <c r="A125" s="41">
        <v>123</v>
      </c>
      <c r="B125" s="42">
        <v>718</v>
      </c>
      <c r="C125" s="43" t="s">
        <v>741</v>
      </c>
      <c r="D125" s="42">
        <v>7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13</v>
      </c>
      <c r="M125" s="42">
        <v>0</v>
      </c>
      <c r="N125" s="42">
        <v>0</v>
      </c>
      <c r="O125" s="42">
        <v>0</v>
      </c>
      <c r="P125" s="42">
        <f t="shared" si="1"/>
        <v>500</v>
      </c>
    </row>
    <row r="126" spans="1:16">
      <c r="A126" s="41">
        <v>124</v>
      </c>
      <c r="B126" s="42">
        <v>628</v>
      </c>
      <c r="C126" s="43" t="s">
        <v>448</v>
      </c>
      <c r="D126" s="42">
        <v>32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4</v>
      </c>
      <c r="L126" s="42">
        <v>331</v>
      </c>
      <c r="M126" s="42">
        <v>1</v>
      </c>
      <c r="N126" s="42">
        <v>0</v>
      </c>
      <c r="O126" s="42">
        <v>0</v>
      </c>
      <c r="P126" s="42">
        <f t="shared" si="1"/>
        <v>149075</v>
      </c>
    </row>
    <row r="127" spans="1:16">
      <c r="A127" s="41">
        <v>125</v>
      </c>
      <c r="B127" s="42">
        <v>629</v>
      </c>
      <c r="C127" s="43" t="s">
        <v>452</v>
      </c>
      <c r="D127" s="42">
        <v>25</v>
      </c>
      <c r="E127" s="42">
        <v>0</v>
      </c>
      <c r="F127" s="42">
        <v>0</v>
      </c>
      <c r="G127" s="42">
        <v>2</v>
      </c>
      <c r="H127" s="42">
        <v>0</v>
      </c>
      <c r="I127" s="42">
        <v>0</v>
      </c>
      <c r="J127" s="42">
        <v>0</v>
      </c>
      <c r="K127" s="42">
        <v>1</v>
      </c>
      <c r="L127" s="42">
        <v>77</v>
      </c>
      <c r="M127" s="42">
        <v>0</v>
      </c>
      <c r="N127" s="42">
        <v>0</v>
      </c>
      <c r="O127" s="42">
        <v>0</v>
      </c>
      <c r="P127" s="42">
        <f t="shared" si="1"/>
        <v>12600</v>
      </c>
    </row>
    <row r="128" spans="1:16">
      <c r="A128" s="41">
        <v>126</v>
      </c>
      <c r="B128" s="42">
        <v>820</v>
      </c>
      <c r="C128" s="43" t="s">
        <v>823</v>
      </c>
      <c r="D128" s="42">
        <v>187</v>
      </c>
      <c r="E128" s="42">
        <v>0</v>
      </c>
      <c r="F128" s="42">
        <v>0</v>
      </c>
      <c r="G128" s="42">
        <v>1</v>
      </c>
      <c r="H128" s="42">
        <v>0</v>
      </c>
      <c r="I128" s="42">
        <v>0</v>
      </c>
      <c r="J128" s="42">
        <v>0</v>
      </c>
      <c r="K128" s="42">
        <v>73</v>
      </c>
      <c r="L128" s="42">
        <v>4083</v>
      </c>
      <c r="M128" s="42">
        <v>0</v>
      </c>
      <c r="N128" s="42">
        <v>11</v>
      </c>
      <c r="O128" s="42">
        <v>1</v>
      </c>
      <c r="P128" s="42">
        <f t="shared" si="1"/>
        <v>1436775</v>
      </c>
    </row>
    <row r="129" spans="1:16">
      <c r="A129" s="41">
        <v>127</v>
      </c>
      <c r="B129" s="42">
        <v>703</v>
      </c>
      <c r="C129" s="43" t="s">
        <v>701</v>
      </c>
      <c r="D129" s="42">
        <v>1</v>
      </c>
      <c r="E129" s="42">
        <v>0</v>
      </c>
      <c r="F129" s="42">
        <v>0</v>
      </c>
      <c r="G129" s="42">
        <v>0</v>
      </c>
      <c r="H129" s="42">
        <v>0</v>
      </c>
      <c r="I129" s="42">
        <v>0</v>
      </c>
      <c r="J129" s="42">
        <v>0</v>
      </c>
      <c r="K129" s="42">
        <v>0</v>
      </c>
      <c r="L129" s="42">
        <v>47</v>
      </c>
      <c r="M129" s="42">
        <v>0</v>
      </c>
      <c r="N129" s="42">
        <v>0</v>
      </c>
      <c r="O129" s="42">
        <v>0</v>
      </c>
      <c r="P129" s="42">
        <f t="shared" si="1"/>
        <v>1200</v>
      </c>
    </row>
    <row r="130" spans="1:16">
      <c r="A130" s="41">
        <v>128</v>
      </c>
      <c r="B130" s="42">
        <v>694</v>
      </c>
      <c r="C130" s="43" t="s">
        <v>668</v>
      </c>
      <c r="D130" s="42">
        <v>111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2">
        <v>0</v>
      </c>
      <c r="K130" s="42">
        <v>11</v>
      </c>
      <c r="L130" s="42">
        <v>1548</v>
      </c>
      <c r="M130" s="42">
        <v>0</v>
      </c>
      <c r="N130" s="42">
        <v>0</v>
      </c>
      <c r="O130" s="42">
        <v>0</v>
      </c>
      <c r="P130" s="42">
        <f t="shared" si="1"/>
        <v>151475</v>
      </c>
    </row>
    <row r="131" spans="1:16">
      <c r="A131" s="41">
        <v>129</v>
      </c>
      <c r="B131" s="42">
        <v>814</v>
      </c>
      <c r="C131" s="43" t="s">
        <v>1188</v>
      </c>
      <c r="D131" s="42">
        <v>0</v>
      </c>
      <c r="E131" s="42">
        <v>0</v>
      </c>
      <c r="F131" s="42">
        <v>0</v>
      </c>
      <c r="G131" s="42">
        <v>0</v>
      </c>
      <c r="H131" s="42">
        <v>0</v>
      </c>
      <c r="I131" s="42">
        <v>0</v>
      </c>
      <c r="J131" s="42">
        <v>0</v>
      </c>
      <c r="K131" s="42">
        <v>0</v>
      </c>
      <c r="L131" s="42">
        <v>0</v>
      </c>
      <c r="M131" s="42">
        <v>0</v>
      </c>
      <c r="N131" s="42">
        <v>0</v>
      </c>
      <c r="O131" s="42">
        <v>0</v>
      </c>
      <c r="P131" s="42">
        <f t="shared" si="1"/>
        <v>0</v>
      </c>
    </row>
    <row r="132" spans="1:16">
      <c r="A132" s="41">
        <v>130</v>
      </c>
      <c r="B132" s="42">
        <v>143</v>
      </c>
      <c r="C132" s="43" t="s">
        <v>209</v>
      </c>
      <c r="D132" s="42">
        <v>343</v>
      </c>
      <c r="E132" s="42">
        <v>0</v>
      </c>
      <c r="F132" s="42">
        <v>0</v>
      </c>
      <c r="G132" s="42">
        <v>4</v>
      </c>
      <c r="H132" s="42">
        <v>0</v>
      </c>
      <c r="I132" s="42">
        <v>0</v>
      </c>
      <c r="J132" s="42">
        <v>0</v>
      </c>
      <c r="K132" s="42">
        <v>18</v>
      </c>
      <c r="L132" s="42">
        <v>892</v>
      </c>
      <c r="M132" s="42">
        <v>0</v>
      </c>
      <c r="N132" s="42">
        <v>0</v>
      </c>
      <c r="O132" s="42">
        <v>0</v>
      </c>
      <c r="P132" s="42">
        <f t="shared" ref="P132:P176" si="2">25*(D132+F132+G132+L132)+10000*(E132+H132+J132+K132)+1000*I132+100000*M132+50000*(N132+O132)</f>
        <v>210975</v>
      </c>
    </row>
    <row r="133" spans="1:16">
      <c r="A133" s="41">
        <v>131</v>
      </c>
      <c r="B133" s="42">
        <v>652</v>
      </c>
      <c r="C133" s="43" t="s">
        <v>1080</v>
      </c>
      <c r="D133" s="42">
        <v>0</v>
      </c>
      <c r="E133" s="42">
        <v>0</v>
      </c>
      <c r="F133" s="42">
        <v>0</v>
      </c>
      <c r="G133" s="42">
        <v>0</v>
      </c>
      <c r="H133" s="42">
        <v>0</v>
      </c>
      <c r="I133" s="42">
        <v>0</v>
      </c>
      <c r="J133" s="42">
        <v>0</v>
      </c>
      <c r="K133" s="42">
        <v>0</v>
      </c>
      <c r="L133" s="42">
        <v>0</v>
      </c>
      <c r="M133" s="42">
        <v>0</v>
      </c>
      <c r="N133" s="42">
        <v>0</v>
      </c>
      <c r="O133" s="42">
        <v>0</v>
      </c>
      <c r="P133" s="42">
        <f t="shared" si="2"/>
        <v>0</v>
      </c>
    </row>
    <row r="134" spans="1:16">
      <c r="A134" s="41">
        <v>132</v>
      </c>
      <c r="B134" s="42">
        <v>969</v>
      </c>
      <c r="C134" s="43" t="s">
        <v>1032</v>
      </c>
      <c r="D134" s="42">
        <v>0</v>
      </c>
      <c r="E134" s="42">
        <v>0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  <c r="K134" s="42">
        <v>0</v>
      </c>
      <c r="L134" s="42">
        <v>0</v>
      </c>
      <c r="M134" s="42">
        <v>0</v>
      </c>
      <c r="N134" s="42">
        <v>0</v>
      </c>
      <c r="O134" s="42">
        <v>0</v>
      </c>
      <c r="P134" s="42">
        <f t="shared" si="2"/>
        <v>0</v>
      </c>
    </row>
    <row r="135" spans="1:16">
      <c r="A135" s="41">
        <v>133</v>
      </c>
      <c r="B135" s="42">
        <v>660</v>
      </c>
      <c r="C135" s="43" t="s">
        <v>631</v>
      </c>
      <c r="D135" s="42">
        <v>32</v>
      </c>
      <c r="E135" s="42">
        <v>0</v>
      </c>
      <c r="F135" s="42">
        <v>0</v>
      </c>
      <c r="G135" s="42">
        <v>1</v>
      </c>
      <c r="H135" s="42">
        <v>1</v>
      </c>
      <c r="I135" s="42">
        <v>0</v>
      </c>
      <c r="J135" s="42">
        <v>0</v>
      </c>
      <c r="K135" s="42">
        <v>14</v>
      </c>
      <c r="L135" s="42">
        <v>354</v>
      </c>
      <c r="M135" s="42">
        <v>0</v>
      </c>
      <c r="N135" s="42">
        <v>0</v>
      </c>
      <c r="O135" s="42">
        <v>0</v>
      </c>
      <c r="P135" s="42">
        <f t="shared" si="2"/>
        <v>159675</v>
      </c>
    </row>
    <row r="136" spans="1:16">
      <c r="A136" s="41">
        <v>134</v>
      </c>
      <c r="B136" s="42">
        <v>653</v>
      </c>
      <c r="C136" s="43" t="s">
        <v>540</v>
      </c>
      <c r="D136" s="42">
        <v>326</v>
      </c>
      <c r="E136" s="42">
        <v>0</v>
      </c>
      <c r="F136" s="42">
        <v>0</v>
      </c>
      <c r="G136" s="42">
        <v>10</v>
      </c>
      <c r="H136" s="42">
        <v>0</v>
      </c>
      <c r="I136" s="42">
        <v>0</v>
      </c>
      <c r="J136" s="42">
        <v>2</v>
      </c>
      <c r="K136" s="42">
        <v>99</v>
      </c>
      <c r="L136" s="42">
        <v>8478</v>
      </c>
      <c r="M136" s="42">
        <v>0</v>
      </c>
      <c r="N136" s="42">
        <v>5</v>
      </c>
      <c r="O136" s="42">
        <v>0</v>
      </c>
      <c r="P136" s="42">
        <f t="shared" si="2"/>
        <v>1480350</v>
      </c>
    </row>
    <row r="137" spans="1:16">
      <c r="A137" s="41">
        <v>135</v>
      </c>
      <c r="B137" s="42">
        <v>642</v>
      </c>
      <c r="C137" s="43" t="s">
        <v>494</v>
      </c>
      <c r="D137" s="42">
        <v>11</v>
      </c>
      <c r="E137" s="42">
        <v>0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  <c r="K137" s="42">
        <v>0</v>
      </c>
      <c r="L137" s="42">
        <v>35</v>
      </c>
      <c r="M137" s="42">
        <v>0</v>
      </c>
      <c r="N137" s="42">
        <v>0</v>
      </c>
      <c r="O137" s="42">
        <v>0</v>
      </c>
      <c r="P137" s="42">
        <f t="shared" si="2"/>
        <v>1150</v>
      </c>
    </row>
    <row r="138" spans="1:16">
      <c r="A138" s="41">
        <v>136</v>
      </c>
      <c r="B138" s="42">
        <v>116</v>
      </c>
      <c r="C138" s="43" t="s">
        <v>101</v>
      </c>
      <c r="D138" s="42">
        <v>14</v>
      </c>
      <c r="E138" s="42">
        <v>0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  <c r="K138" s="42">
        <v>3</v>
      </c>
      <c r="L138" s="42">
        <v>145</v>
      </c>
      <c r="M138" s="42">
        <v>0</v>
      </c>
      <c r="N138" s="42">
        <v>0</v>
      </c>
      <c r="O138" s="42">
        <v>0</v>
      </c>
      <c r="P138" s="42">
        <f t="shared" si="2"/>
        <v>33975</v>
      </c>
    </row>
    <row r="139" spans="1:16">
      <c r="A139" s="41">
        <v>137</v>
      </c>
      <c r="B139" s="42">
        <v>172</v>
      </c>
      <c r="C139" s="43" t="s">
        <v>313</v>
      </c>
      <c r="D139" s="42">
        <v>24</v>
      </c>
      <c r="E139" s="42">
        <v>0</v>
      </c>
      <c r="F139" s="42">
        <v>0</v>
      </c>
      <c r="G139" s="42">
        <v>1</v>
      </c>
      <c r="H139" s="42">
        <v>0</v>
      </c>
      <c r="I139" s="42">
        <v>0</v>
      </c>
      <c r="J139" s="42">
        <v>0</v>
      </c>
      <c r="K139" s="42">
        <v>2</v>
      </c>
      <c r="L139" s="42">
        <v>136</v>
      </c>
      <c r="M139" s="42">
        <v>0</v>
      </c>
      <c r="N139" s="42">
        <v>1</v>
      </c>
      <c r="O139" s="42">
        <v>0</v>
      </c>
      <c r="P139" s="42">
        <f t="shared" si="2"/>
        <v>74025</v>
      </c>
    </row>
    <row r="140" spans="1:16">
      <c r="A140" s="41">
        <v>138</v>
      </c>
      <c r="B140" s="42">
        <v>169</v>
      </c>
      <c r="C140" s="43" t="s">
        <v>308</v>
      </c>
      <c r="D140" s="42">
        <v>435</v>
      </c>
      <c r="E140" s="42">
        <v>0</v>
      </c>
      <c r="F140" s="42">
        <v>0</v>
      </c>
      <c r="G140" s="42">
        <v>7</v>
      </c>
      <c r="H140" s="42">
        <v>0</v>
      </c>
      <c r="I140" s="42">
        <v>1</v>
      </c>
      <c r="J140" s="42">
        <v>0</v>
      </c>
      <c r="K140" s="42">
        <v>54</v>
      </c>
      <c r="L140" s="42">
        <v>4111</v>
      </c>
      <c r="M140" s="42">
        <v>0</v>
      </c>
      <c r="N140" s="42">
        <v>9</v>
      </c>
      <c r="O140" s="42">
        <v>0</v>
      </c>
      <c r="P140" s="42">
        <f t="shared" si="2"/>
        <v>1104825</v>
      </c>
    </row>
    <row r="141" spans="1:16">
      <c r="A141" s="41">
        <v>139</v>
      </c>
      <c r="B141" s="42">
        <v>516</v>
      </c>
      <c r="C141" s="43" t="s">
        <v>991</v>
      </c>
      <c r="D141" s="42">
        <v>268</v>
      </c>
      <c r="E141" s="42">
        <v>0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2">
        <v>68</v>
      </c>
      <c r="L141" s="42">
        <v>2337</v>
      </c>
      <c r="M141" s="42">
        <v>0</v>
      </c>
      <c r="N141" s="42">
        <v>0</v>
      </c>
      <c r="O141" s="42">
        <v>0</v>
      </c>
      <c r="P141" s="42">
        <f t="shared" si="2"/>
        <v>745125</v>
      </c>
    </row>
    <row r="142" spans="1:16">
      <c r="A142" s="41">
        <v>140</v>
      </c>
      <c r="B142" s="42">
        <v>514</v>
      </c>
      <c r="C142" s="43" t="s">
        <v>989</v>
      </c>
      <c r="D142" s="42"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v>0</v>
      </c>
      <c r="J142" s="42">
        <v>0</v>
      </c>
      <c r="K142" s="42">
        <v>0</v>
      </c>
      <c r="L142" s="42">
        <v>0</v>
      </c>
      <c r="M142" s="42">
        <v>0</v>
      </c>
      <c r="N142" s="42">
        <v>0</v>
      </c>
      <c r="O142" s="42">
        <v>0</v>
      </c>
      <c r="P142" s="42">
        <f t="shared" si="2"/>
        <v>0</v>
      </c>
    </row>
    <row r="143" spans="1:16">
      <c r="A143" s="41">
        <v>141</v>
      </c>
      <c r="B143" s="42">
        <v>827</v>
      </c>
      <c r="C143" s="43" t="s">
        <v>1119</v>
      </c>
      <c r="D143" s="42">
        <v>0</v>
      </c>
      <c r="E143" s="42">
        <v>0</v>
      </c>
      <c r="F143" s="42">
        <v>0</v>
      </c>
      <c r="G143" s="42">
        <v>0</v>
      </c>
      <c r="H143" s="42">
        <v>0</v>
      </c>
      <c r="I143" s="42">
        <v>0</v>
      </c>
      <c r="J143" s="42">
        <v>0</v>
      </c>
      <c r="K143" s="42">
        <v>0</v>
      </c>
      <c r="L143" s="42">
        <v>0</v>
      </c>
      <c r="M143" s="42">
        <v>0</v>
      </c>
      <c r="N143" s="42">
        <v>0</v>
      </c>
      <c r="O143" s="42">
        <v>0</v>
      </c>
      <c r="P143" s="42">
        <f t="shared" si="2"/>
        <v>0</v>
      </c>
    </row>
    <row r="144" spans="1:16">
      <c r="A144" s="41">
        <v>142</v>
      </c>
      <c r="B144" s="42">
        <v>855</v>
      </c>
      <c r="C144" s="43" t="s">
        <v>1120</v>
      </c>
      <c r="D144" s="42">
        <v>3</v>
      </c>
      <c r="E144" s="42">
        <v>0</v>
      </c>
      <c r="F144" s="42">
        <v>0</v>
      </c>
      <c r="G144" s="42">
        <v>0</v>
      </c>
      <c r="H144" s="42">
        <v>0</v>
      </c>
      <c r="I144" s="42">
        <v>0</v>
      </c>
      <c r="J144" s="42">
        <v>0</v>
      </c>
      <c r="K144" s="42">
        <v>0</v>
      </c>
      <c r="L144" s="42">
        <v>4</v>
      </c>
      <c r="M144" s="42">
        <v>0</v>
      </c>
      <c r="N144" s="42">
        <v>0</v>
      </c>
      <c r="O144" s="42">
        <v>0</v>
      </c>
      <c r="P144" s="42">
        <f t="shared" si="2"/>
        <v>175</v>
      </c>
    </row>
    <row r="145" spans="1:16">
      <c r="A145" s="41">
        <v>143</v>
      </c>
      <c r="B145" s="42">
        <v>871</v>
      </c>
      <c r="C145" s="43" t="s">
        <v>1121</v>
      </c>
      <c r="D145" s="42">
        <v>144</v>
      </c>
      <c r="E145" s="42">
        <v>0</v>
      </c>
      <c r="F145" s="42">
        <v>0</v>
      </c>
      <c r="G145" s="42">
        <v>5</v>
      </c>
      <c r="H145" s="42">
        <v>0</v>
      </c>
      <c r="I145" s="42">
        <v>0</v>
      </c>
      <c r="J145" s="42">
        <v>2</v>
      </c>
      <c r="K145" s="42">
        <v>55</v>
      </c>
      <c r="L145" s="42">
        <v>6395</v>
      </c>
      <c r="M145" s="42">
        <v>0</v>
      </c>
      <c r="N145" s="42">
        <v>0</v>
      </c>
      <c r="O145" s="42">
        <v>0</v>
      </c>
      <c r="P145" s="42">
        <f t="shared" si="2"/>
        <v>733600</v>
      </c>
    </row>
    <row r="146" spans="1:16">
      <c r="A146" s="41">
        <v>144</v>
      </c>
      <c r="B146" s="42">
        <v>847</v>
      </c>
      <c r="C146" s="43" t="s">
        <v>1017</v>
      </c>
      <c r="D146" s="42">
        <v>2</v>
      </c>
      <c r="E146" s="42">
        <v>0</v>
      </c>
      <c r="F146" s="42">
        <v>0</v>
      </c>
      <c r="G146" s="42">
        <v>0</v>
      </c>
      <c r="H146" s="42">
        <v>0</v>
      </c>
      <c r="I146" s="42">
        <v>0</v>
      </c>
      <c r="J146" s="42">
        <v>0</v>
      </c>
      <c r="K146" s="42">
        <v>1</v>
      </c>
      <c r="L146" s="42">
        <v>13</v>
      </c>
      <c r="M146" s="42">
        <v>0</v>
      </c>
      <c r="N146" s="42">
        <v>0</v>
      </c>
      <c r="O146" s="42">
        <v>0</v>
      </c>
      <c r="P146" s="42">
        <f t="shared" si="2"/>
        <v>10375</v>
      </c>
    </row>
    <row r="147" spans="1:16">
      <c r="A147" s="41">
        <v>145</v>
      </c>
      <c r="B147" s="42">
        <v>873</v>
      </c>
      <c r="C147" s="43" t="s">
        <v>865</v>
      </c>
      <c r="D147" s="42">
        <v>4</v>
      </c>
      <c r="E147" s="42">
        <v>0</v>
      </c>
      <c r="F147" s="42">
        <v>0</v>
      </c>
      <c r="G147" s="42">
        <v>0</v>
      </c>
      <c r="H147" s="42">
        <v>0</v>
      </c>
      <c r="I147" s="42">
        <v>0</v>
      </c>
      <c r="J147" s="42">
        <v>0</v>
      </c>
      <c r="K147" s="42">
        <v>0</v>
      </c>
      <c r="L147" s="42">
        <v>68</v>
      </c>
      <c r="M147" s="42">
        <v>0</v>
      </c>
      <c r="N147" s="42">
        <v>0</v>
      </c>
      <c r="O147" s="42">
        <v>0</v>
      </c>
      <c r="P147" s="42">
        <f t="shared" si="2"/>
        <v>1800</v>
      </c>
    </row>
    <row r="148" spans="1:16">
      <c r="A148" s="41">
        <v>146</v>
      </c>
      <c r="B148" s="42">
        <v>175</v>
      </c>
      <c r="C148" s="43" t="s">
        <v>975</v>
      </c>
      <c r="D148" s="42">
        <v>116</v>
      </c>
      <c r="E148" s="42">
        <v>0</v>
      </c>
      <c r="F148" s="42">
        <v>0</v>
      </c>
      <c r="G148" s="42">
        <v>0</v>
      </c>
      <c r="H148" s="42">
        <v>0</v>
      </c>
      <c r="I148" s="42">
        <v>0</v>
      </c>
      <c r="J148" s="42">
        <v>0</v>
      </c>
      <c r="K148" s="42">
        <v>1</v>
      </c>
      <c r="L148" s="42">
        <v>66</v>
      </c>
      <c r="M148" s="42">
        <v>0</v>
      </c>
      <c r="N148" s="42">
        <v>0</v>
      </c>
      <c r="O148" s="42">
        <v>0</v>
      </c>
      <c r="P148" s="42">
        <f t="shared" si="2"/>
        <v>14550</v>
      </c>
    </row>
    <row r="149" spans="1:16">
      <c r="A149" s="41">
        <v>147</v>
      </c>
      <c r="B149" s="42">
        <v>643</v>
      </c>
      <c r="C149" s="43" t="s">
        <v>497</v>
      </c>
      <c r="D149" s="42">
        <v>15</v>
      </c>
      <c r="E149" s="42">
        <v>0</v>
      </c>
      <c r="F149" s="42">
        <v>0</v>
      </c>
      <c r="G149" s="42">
        <v>1</v>
      </c>
      <c r="H149" s="42">
        <v>0</v>
      </c>
      <c r="I149" s="42">
        <v>0</v>
      </c>
      <c r="J149" s="42">
        <v>0</v>
      </c>
      <c r="K149" s="42">
        <v>0</v>
      </c>
      <c r="L149" s="42">
        <v>109</v>
      </c>
      <c r="M149" s="42">
        <v>0</v>
      </c>
      <c r="N149" s="42">
        <v>0</v>
      </c>
      <c r="O149" s="42">
        <v>0</v>
      </c>
      <c r="P149" s="42">
        <f t="shared" si="2"/>
        <v>3125</v>
      </c>
    </row>
    <row r="150" spans="1:16">
      <c r="A150" s="41">
        <v>148</v>
      </c>
      <c r="B150" s="42">
        <v>213</v>
      </c>
      <c r="C150" s="43" t="s">
        <v>376</v>
      </c>
      <c r="D150" s="42">
        <v>2</v>
      </c>
      <c r="E150" s="42">
        <v>0</v>
      </c>
      <c r="F150" s="42">
        <v>0</v>
      </c>
      <c r="G150" s="42">
        <v>0</v>
      </c>
      <c r="H150" s="42">
        <v>0</v>
      </c>
      <c r="I150" s="42">
        <v>0</v>
      </c>
      <c r="J150" s="42">
        <v>0</v>
      </c>
      <c r="K150" s="42">
        <v>2</v>
      </c>
      <c r="L150" s="42">
        <v>121</v>
      </c>
      <c r="M150" s="42">
        <v>0</v>
      </c>
      <c r="N150" s="42">
        <v>0</v>
      </c>
      <c r="O150" s="42">
        <v>0</v>
      </c>
      <c r="P150" s="42">
        <f t="shared" si="2"/>
        <v>23075</v>
      </c>
    </row>
    <row r="151" spans="1:16">
      <c r="A151" s="41">
        <v>149</v>
      </c>
      <c r="B151" s="42">
        <v>654</v>
      </c>
      <c r="C151" s="43" t="s">
        <v>544</v>
      </c>
      <c r="D151" s="42">
        <v>461</v>
      </c>
      <c r="E151" s="42">
        <v>0</v>
      </c>
      <c r="F151" s="42">
        <v>0</v>
      </c>
      <c r="G151" s="42">
        <v>2</v>
      </c>
      <c r="H151" s="42">
        <v>0</v>
      </c>
      <c r="I151" s="42">
        <v>0</v>
      </c>
      <c r="J151" s="42">
        <v>0</v>
      </c>
      <c r="K151" s="42">
        <v>82</v>
      </c>
      <c r="L151" s="42">
        <v>7914</v>
      </c>
      <c r="M151" s="42">
        <v>33</v>
      </c>
      <c r="N151" s="42">
        <v>2</v>
      </c>
      <c r="O151" s="42">
        <v>0</v>
      </c>
      <c r="P151" s="42">
        <f t="shared" si="2"/>
        <v>4429425</v>
      </c>
    </row>
    <row r="152" spans="1:16">
      <c r="A152" s="41">
        <v>150</v>
      </c>
      <c r="B152" s="42">
        <v>985</v>
      </c>
      <c r="C152" s="43" t="s">
        <v>928</v>
      </c>
      <c r="D152" s="42">
        <v>92</v>
      </c>
      <c r="E152" s="42">
        <v>0</v>
      </c>
      <c r="F152" s="42">
        <v>0</v>
      </c>
      <c r="G152" s="42">
        <v>0</v>
      </c>
      <c r="H152" s="42">
        <v>0</v>
      </c>
      <c r="I152" s="42">
        <v>0</v>
      </c>
      <c r="J152" s="42">
        <v>2</v>
      </c>
      <c r="K152" s="42">
        <v>10</v>
      </c>
      <c r="L152" s="42">
        <v>654</v>
      </c>
      <c r="M152" s="42">
        <v>0</v>
      </c>
      <c r="N152" s="42">
        <v>0</v>
      </c>
      <c r="O152" s="42">
        <v>0</v>
      </c>
      <c r="P152" s="42">
        <f t="shared" si="2"/>
        <v>138650</v>
      </c>
    </row>
    <row r="153" spans="1:16">
      <c r="A153" s="41">
        <v>151</v>
      </c>
      <c r="B153" s="42">
        <v>984</v>
      </c>
      <c r="C153" s="43" t="s">
        <v>924</v>
      </c>
      <c r="D153" s="42">
        <v>142</v>
      </c>
      <c r="E153" s="42">
        <v>0</v>
      </c>
      <c r="F153" s="42">
        <v>0</v>
      </c>
      <c r="G153" s="42">
        <v>5</v>
      </c>
      <c r="H153" s="42">
        <v>0</v>
      </c>
      <c r="I153" s="42">
        <v>0</v>
      </c>
      <c r="J153" s="42">
        <v>0</v>
      </c>
      <c r="K153" s="42">
        <v>27</v>
      </c>
      <c r="L153" s="42">
        <v>2566</v>
      </c>
      <c r="M153" s="42">
        <v>0</v>
      </c>
      <c r="N153" s="42">
        <v>0</v>
      </c>
      <c r="O153" s="42">
        <v>0</v>
      </c>
      <c r="P153" s="42">
        <f t="shared" si="2"/>
        <v>337825</v>
      </c>
    </row>
    <row r="154" spans="1:16">
      <c r="A154" s="41">
        <v>152</v>
      </c>
      <c r="B154" s="42">
        <v>208</v>
      </c>
      <c r="C154" s="43" t="s">
        <v>320</v>
      </c>
      <c r="D154" s="42">
        <v>128</v>
      </c>
      <c r="E154" s="42">
        <v>0</v>
      </c>
      <c r="F154" s="42">
        <v>0</v>
      </c>
      <c r="G154" s="42">
        <v>2</v>
      </c>
      <c r="H154" s="42">
        <v>0</v>
      </c>
      <c r="I154" s="42">
        <v>0</v>
      </c>
      <c r="J154" s="42">
        <v>4</v>
      </c>
      <c r="K154" s="42">
        <v>10</v>
      </c>
      <c r="L154" s="42">
        <v>608</v>
      </c>
      <c r="M154" s="42">
        <v>0</v>
      </c>
      <c r="N154" s="42">
        <v>2</v>
      </c>
      <c r="O154" s="42">
        <v>0</v>
      </c>
      <c r="P154" s="42">
        <f t="shared" si="2"/>
        <v>258450</v>
      </c>
    </row>
    <row r="155" spans="1:16">
      <c r="A155" s="41">
        <v>153</v>
      </c>
      <c r="B155" s="42">
        <v>644</v>
      </c>
      <c r="C155" s="43" t="s">
        <v>500</v>
      </c>
      <c r="D155" s="42">
        <v>5</v>
      </c>
      <c r="E155" s="42">
        <v>0</v>
      </c>
      <c r="F155" s="42">
        <v>0</v>
      </c>
      <c r="G155" s="42">
        <v>1</v>
      </c>
      <c r="H155" s="42">
        <v>0</v>
      </c>
      <c r="I155" s="42">
        <v>0</v>
      </c>
      <c r="J155" s="42">
        <v>0</v>
      </c>
      <c r="K155" s="42">
        <v>1</v>
      </c>
      <c r="L155" s="42">
        <v>14</v>
      </c>
      <c r="M155" s="42">
        <v>0</v>
      </c>
      <c r="N155" s="42">
        <v>0</v>
      </c>
      <c r="O155" s="42">
        <v>0</v>
      </c>
      <c r="P155" s="42">
        <f t="shared" si="2"/>
        <v>10500</v>
      </c>
    </row>
    <row r="156" spans="1:16">
      <c r="A156" s="41">
        <v>154</v>
      </c>
      <c r="B156" s="42">
        <v>641</v>
      </c>
      <c r="C156" s="43" t="s">
        <v>490</v>
      </c>
      <c r="D156" s="42">
        <v>5</v>
      </c>
      <c r="E156" s="42">
        <v>0</v>
      </c>
      <c r="F156" s="42">
        <v>0</v>
      </c>
      <c r="G156" s="42">
        <v>0</v>
      </c>
      <c r="H156" s="42">
        <v>0</v>
      </c>
      <c r="I156" s="42">
        <v>0</v>
      </c>
      <c r="J156" s="42">
        <v>0</v>
      </c>
      <c r="K156" s="42">
        <v>0</v>
      </c>
      <c r="L156" s="42">
        <v>102</v>
      </c>
      <c r="M156" s="42">
        <v>0</v>
      </c>
      <c r="N156" s="42">
        <v>0</v>
      </c>
      <c r="O156" s="42">
        <v>0</v>
      </c>
      <c r="P156" s="42">
        <f t="shared" si="2"/>
        <v>2675</v>
      </c>
    </row>
    <row r="157" spans="1:16">
      <c r="A157" s="41">
        <v>155</v>
      </c>
      <c r="B157" s="42">
        <v>620</v>
      </c>
      <c r="C157" s="43" t="s">
        <v>438</v>
      </c>
      <c r="D157" s="42">
        <v>37</v>
      </c>
      <c r="E157" s="42">
        <v>0</v>
      </c>
      <c r="F157" s="42">
        <v>0</v>
      </c>
      <c r="G157" s="42">
        <v>1</v>
      </c>
      <c r="H157" s="42">
        <v>0</v>
      </c>
      <c r="I157" s="42">
        <v>0</v>
      </c>
      <c r="J157" s="42">
        <v>0</v>
      </c>
      <c r="K157" s="42">
        <v>8</v>
      </c>
      <c r="L157" s="42">
        <v>544</v>
      </c>
      <c r="M157" s="42">
        <v>0</v>
      </c>
      <c r="N157" s="42">
        <v>0</v>
      </c>
      <c r="O157" s="42">
        <v>0</v>
      </c>
      <c r="P157" s="42">
        <f t="shared" si="2"/>
        <v>94550</v>
      </c>
    </row>
    <row r="158" spans="1:16">
      <c r="A158" s="41">
        <v>156</v>
      </c>
      <c r="B158" s="42">
        <v>1</v>
      </c>
      <c r="C158" s="43" t="s">
        <v>23</v>
      </c>
      <c r="D158" s="42">
        <v>421</v>
      </c>
      <c r="E158" s="42">
        <v>0</v>
      </c>
      <c r="F158" s="42">
        <v>0</v>
      </c>
      <c r="G158" s="42">
        <v>3</v>
      </c>
      <c r="H158" s="42">
        <v>0</v>
      </c>
      <c r="I158" s="42">
        <v>0</v>
      </c>
      <c r="J158" s="42">
        <v>0</v>
      </c>
      <c r="K158" s="42">
        <v>66</v>
      </c>
      <c r="L158" s="42">
        <v>3383</v>
      </c>
      <c r="M158" s="42">
        <v>0</v>
      </c>
      <c r="N158" s="42">
        <v>0</v>
      </c>
      <c r="O158" s="42">
        <v>0</v>
      </c>
      <c r="P158" s="42">
        <f>25*(D158+F158+G158+L158)+10000*(E158+H158+J158+K158)+1000*I158+100000*M158+50000*(N158+O158)</f>
        <v>755175</v>
      </c>
    </row>
    <row r="159" spans="1:16">
      <c r="A159" s="41">
        <v>157</v>
      </c>
      <c r="B159" s="42">
        <v>0</v>
      </c>
      <c r="C159" s="43" t="s">
        <v>1</v>
      </c>
      <c r="D159" s="42">
        <v>2</v>
      </c>
      <c r="E159" s="42">
        <v>0</v>
      </c>
      <c r="F159" s="42">
        <v>0</v>
      </c>
      <c r="G159" s="42">
        <v>0</v>
      </c>
      <c r="H159" s="42">
        <v>0</v>
      </c>
      <c r="I159" s="42">
        <v>0</v>
      </c>
      <c r="J159" s="42">
        <v>2</v>
      </c>
      <c r="K159" s="42">
        <v>0</v>
      </c>
      <c r="L159" s="42">
        <v>3</v>
      </c>
      <c r="M159" s="42">
        <v>0</v>
      </c>
      <c r="N159" s="42">
        <v>0</v>
      </c>
      <c r="O159" s="42">
        <v>0</v>
      </c>
      <c r="P159" s="42">
        <f>25*(D159+F159+G159+L159)+10000*(E159+H159+J159+K159)+1000*I159+100000*M159+50000*(N159+O159)</f>
        <v>20125</v>
      </c>
    </row>
    <row r="160" spans="1:16">
      <c r="A160" s="41">
        <v>158</v>
      </c>
      <c r="B160" s="42">
        <v>696</v>
      </c>
      <c r="C160" s="43" t="s">
        <v>671</v>
      </c>
      <c r="D160" s="42">
        <v>18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2">
        <v>1</v>
      </c>
      <c r="L160" s="42">
        <v>26</v>
      </c>
      <c r="M160" s="42">
        <v>0</v>
      </c>
      <c r="N160" s="42">
        <v>0</v>
      </c>
      <c r="O160" s="42">
        <v>0</v>
      </c>
      <c r="P160" s="42">
        <f t="shared" si="2"/>
        <v>11100</v>
      </c>
    </row>
    <row r="161" spans="1:16">
      <c r="A161" s="41">
        <v>159</v>
      </c>
      <c r="B161" s="42">
        <v>656</v>
      </c>
      <c r="C161" s="43" t="s">
        <v>604</v>
      </c>
      <c r="D161" s="42">
        <v>77</v>
      </c>
      <c r="E161" s="42">
        <v>0</v>
      </c>
      <c r="F161" s="42">
        <v>0</v>
      </c>
      <c r="G161" s="42">
        <v>0</v>
      </c>
      <c r="H161" s="42">
        <v>0</v>
      </c>
      <c r="I161" s="42">
        <v>0</v>
      </c>
      <c r="J161" s="42">
        <v>0</v>
      </c>
      <c r="K161" s="42">
        <v>12</v>
      </c>
      <c r="L161" s="42">
        <v>1210</v>
      </c>
      <c r="M161" s="42">
        <v>0</v>
      </c>
      <c r="N161" s="42">
        <v>6</v>
      </c>
      <c r="O161" s="42">
        <v>0</v>
      </c>
      <c r="P161" s="42">
        <f t="shared" si="2"/>
        <v>452175</v>
      </c>
    </row>
    <row r="162" spans="1:16">
      <c r="A162" s="41">
        <v>160</v>
      </c>
      <c r="B162" s="42">
        <v>655</v>
      </c>
      <c r="C162" s="43" t="s">
        <v>600</v>
      </c>
      <c r="D162" s="42">
        <v>0</v>
      </c>
      <c r="E162" s="42">
        <v>0</v>
      </c>
      <c r="F162" s="42">
        <v>0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1</v>
      </c>
      <c r="M162" s="42">
        <v>0</v>
      </c>
      <c r="N162" s="42">
        <v>0</v>
      </c>
      <c r="O162" s="42">
        <v>0</v>
      </c>
      <c r="P162" s="42">
        <f t="shared" si="2"/>
        <v>25</v>
      </c>
    </row>
    <row r="163" spans="1:16">
      <c r="A163" s="41">
        <v>161</v>
      </c>
      <c r="B163" s="42">
        <v>126</v>
      </c>
      <c r="C163" s="43" t="s">
        <v>175</v>
      </c>
      <c r="D163" s="42">
        <v>2</v>
      </c>
      <c r="E163" s="42">
        <v>0</v>
      </c>
      <c r="F163" s="42">
        <v>0</v>
      </c>
      <c r="G163" s="42">
        <v>0</v>
      </c>
      <c r="H163" s="42">
        <v>0</v>
      </c>
      <c r="I163" s="42">
        <v>0</v>
      </c>
      <c r="J163" s="42">
        <v>0</v>
      </c>
      <c r="K163" s="42">
        <v>0</v>
      </c>
      <c r="L163" s="42">
        <v>9</v>
      </c>
      <c r="M163" s="42">
        <v>0</v>
      </c>
      <c r="N163" s="42">
        <v>0</v>
      </c>
      <c r="O163" s="42">
        <v>0</v>
      </c>
      <c r="P163" s="42">
        <f t="shared" si="2"/>
        <v>275</v>
      </c>
    </row>
    <row r="164" spans="1:16">
      <c r="A164" s="41">
        <v>162</v>
      </c>
      <c r="B164" s="42">
        <v>125</v>
      </c>
      <c r="C164" s="43" t="s">
        <v>171</v>
      </c>
      <c r="D164" s="42">
        <v>1</v>
      </c>
      <c r="E164" s="42">
        <v>0</v>
      </c>
      <c r="F164" s="42">
        <v>0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2</v>
      </c>
      <c r="M164" s="42">
        <v>0</v>
      </c>
      <c r="N164" s="42">
        <v>0</v>
      </c>
      <c r="O164" s="42">
        <v>0</v>
      </c>
      <c r="P164" s="42">
        <f t="shared" si="2"/>
        <v>75</v>
      </c>
    </row>
    <row r="165" spans="1:16">
      <c r="A165" s="41">
        <v>163</v>
      </c>
      <c r="B165" s="42">
        <v>134</v>
      </c>
      <c r="C165" s="43" t="s">
        <v>199</v>
      </c>
      <c r="D165" s="42">
        <v>5</v>
      </c>
      <c r="E165" s="42">
        <v>0</v>
      </c>
      <c r="F165" s="42">
        <v>0</v>
      </c>
      <c r="G165" s="42">
        <v>0</v>
      </c>
      <c r="H165" s="42">
        <v>0</v>
      </c>
      <c r="I165" s="42">
        <v>0</v>
      </c>
      <c r="J165" s="42">
        <v>0</v>
      </c>
      <c r="K165" s="42">
        <v>0</v>
      </c>
      <c r="L165" s="42">
        <v>19</v>
      </c>
      <c r="M165" s="42">
        <v>0</v>
      </c>
      <c r="N165" s="42">
        <v>0</v>
      </c>
      <c r="O165" s="42">
        <v>0</v>
      </c>
      <c r="P165" s="42">
        <f t="shared" si="2"/>
        <v>600</v>
      </c>
    </row>
    <row r="166" spans="1:16">
      <c r="A166" s="41">
        <v>164</v>
      </c>
      <c r="B166" s="42">
        <v>222</v>
      </c>
      <c r="C166" s="43" t="s">
        <v>419</v>
      </c>
      <c r="D166" s="42">
        <v>5</v>
      </c>
      <c r="E166" s="42">
        <v>0</v>
      </c>
      <c r="F166" s="42">
        <v>0</v>
      </c>
      <c r="G166" s="42">
        <v>0</v>
      </c>
      <c r="H166" s="42">
        <v>0</v>
      </c>
      <c r="I166" s="42">
        <v>0</v>
      </c>
      <c r="J166" s="42">
        <v>0</v>
      </c>
      <c r="K166" s="42">
        <v>0</v>
      </c>
      <c r="L166" s="42">
        <v>40</v>
      </c>
      <c r="M166" s="42">
        <v>0</v>
      </c>
      <c r="N166" s="42">
        <v>0</v>
      </c>
      <c r="O166" s="42">
        <v>0</v>
      </c>
      <c r="P166" s="42">
        <f t="shared" si="2"/>
        <v>1125</v>
      </c>
    </row>
    <row r="167" spans="1:16">
      <c r="A167" s="41">
        <v>165</v>
      </c>
      <c r="B167" s="42">
        <v>728</v>
      </c>
      <c r="C167" s="43" t="s">
        <v>747</v>
      </c>
      <c r="D167" s="42">
        <v>8</v>
      </c>
      <c r="E167" s="42">
        <v>0</v>
      </c>
      <c r="F167" s="42">
        <v>0</v>
      </c>
      <c r="G167" s="42">
        <v>0</v>
      </c>
      <c r="H167" s="42">
        <v>0</v>
      </c>
      <c r="I167" s="42">
        <v>0</v>
      </c>
      <c r="J167" s="42">
        <v>0</v>
      </c>
      <c r="K167" s="42">
        <v>2</v>
      </c>
      <c r="L167" s="42">
        <v>142</v>
      </c>
      <c r="M167" s="42">
        <v>0</v>
      </c>
      <c r="N167" s="42">
        <v>0</v>
      </c>
      <c r="O167" s="42">
        <v>0</v>
      </c>
      <c r="P167" s="42">
        <f t="shared" si="2"/>
        <v>23750</v>
      </c>
    </row>
    <row r="168" spans="1:16">
      <c r="A168" s="41">
        <v>166</v>
      </c>
      <c r="B168" s="42">
        <v>852</v>
      </c>
      <c r="C168" s="43" t="s">
        <v>843</v>
      </c>
      <c r="D168" s="42">
        <v>17</v>
      </c>
      <c r="E168" s="42">
        <v>0</v>
      </c>
      <c r="F168" s="42">
        <v>0</v>
      </c>
      <c r="G168" s="42">
        <v>1</v>
      </c>
      <c r="H168" s="42">
        <v>0</v>
      </c>
      <c r="I168" s="42">
        <v>0</v>
      </c>
      <c r="J168" s="42">
        <v>0</v>
      </c>
      <c r="K168" s="42">
        <v>4</v>
      </c>
      <c r="L168" s="42">
        <v>617</v>
      </c>
      <c r="M168" s="42">
        <v>0</v>
      </c>
      <c r="N168" s="42">
        <v>0</v>
      </c>
      <c r="O168" s="42">
        <v>0</v>
      </c>
      <c r="P168" s="42">
        <f t="shared" si="2"/>
        <v>55875</v>
      </c>
    </row>
    <row r="169" spans="1:16">
      <c r="A169" s="41">
        <v>167</v>
      </c>
      <c r="B169" s="42">
        <v>856</v>
      </c>
      <c r="C169" s="43" t="s">
        <v>850</v>
      </c>
      <c r="D169" s="42">
        <v>32</v>
      </c>
      <c r="E169" s="42">
        <v>0</v>
      </c>
      <c r="F169" s="42">
        <v>0</v>
      </c>
      <c r="G169" s="42">
        <v>0</v>
      </c>
      <c r="H169" s="42">
        <v>0</v>
      </c>
      <c r="I169" s="42">
        <v>0</v>
      </c>
      <c r="J169" s="42">
        <v>2</v>
      </c>
      <c r="K169" s="42">
        <v>0</v>
      </c>
      <c r="L169" s="42">
        <v>0</v>
      </c>
      <c r="M169" s="42">
        <v>0</v>
      </c>
      <c r="N169" s="42">
        <v>0</v>
      </c>
      <c r="O169" s="42">
        <v>0</v>
      </c>
      <c r="P169" s="42">
        <f t="shared" si="2"/>
        <v>20800</v>
      </c>
    </row>
    <row r="170" spans="1:16">
      <c r="A170" s="41">
        <v>168</v>
      </c>
      <c r="B170" s="42">
        <v>717</v>
      </c>
      <c r="C170" s="43" t="s">
        <v>737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5</v>
      </c>
      <c r="M170" s="42">
        <v>0</v>
      </c>
      <c r="N170" s="42">
        <v>0</v>
      </c>
      <c r="O170" s="42">
        <v>0</v>
      </c>
      <c r="P170" s="42">
        <f t="shared" si="2"/>
        <v>125</v>
      </c>
    </row>
    <row r="171" spans="1:16">
      <c r="A171" s="41">
        <v>169</v>
      </c>
      <c r="B171" s="42">
        <v>854</v>
      </c>
      <c r="C171" s="43" t="s">
        <v>1019</v>
      </c>
      <c r="D171" s="42">
        <v>29</v>
      </c>
      <c r="E171" s="42">
        <v>0</v>
      </c>
      <c r="F171" s="42">
        <v>0</v>
      </c>
      <c r="G171" s="42">
        <v>0</v>
      </c>
      <c r="H171" s="42">
        <v>0</v>
      </c>
      <c r="I171" s="42">
        <v>0</v>
      </c>
      <c r="J171" s="42">
        <v>1</v>
      </c>
      <c r="K171" s="42">
        <v>0</v>
      </c>
      <c r="L171" s="42">
        <v>0</v>
      </c>
      <c r="M171" s="42">
        <v>0</v>
      </c>
      <c r="N171" s="42">
        <v>0</v>
      </c>
      <c r="O171" s="42">
        <v>0</v>
      </c>
      <c r="P171" s="42">
        <f t="shared" si="2"/>
        <v>10725</v>
      </c>
    </row>
    <row r="172" spans="1:16">
      <c r="A172" s="41">
        <v>170</v>
      </c>
      <c r="B172" s="42">
        <v>840</v>
      </c>
      <c r="C172" s="43" t="s">
        <v>1011</v>
      </c>
      <c r="D172" s="42">
        <v>176</v>
      </c>
      <c r="E172" s="42">
        <v>0</v>
      </c>
      <c r="F172" s="42">
        <v>1</v>
      </c>
      <c r="G172" s="42">
        <v>0</v>
      </c>
      <c r="H172" s="42">
        <v>0</v>
      </c>
      <c r="I172" s="42">
        <v>0</v>
      </c>
      <c r="J172" s="42">
        <v>0</v>
      </c>
      <c r="K172" s="42">
        <v>13</v>
      </c>
      <c r="L172" s="42">
        <v>3134</v>
      </c>
      <c r="M172" s="42">
        <v>0</v>
      </c>
      <c r="N172" s="42">
        <v>0</v>
      </c>
      <c r="O172" s="42">
        <v>0</v>
      </c>
      <c r="P172" s="42">
        <f t="shared" si="2"/>
        <v>212775</v>
      </c>
    </row>
    <row r="173" spans="1:16">
      <c r="A173" s="41">
        <v>171</v>
      </c>
      <c r="B173" s="42">
        <v>832</v>
      </c>
      <c r="C173" s="43" t="s">
        <v>1010</v>
      </c>
      <c r="D173" s="42">
        <v>0</v>
      </c>
      <c r="E173" s="42">
        <v>0</v>
      </c>
      <c r="F173" s="42">
        <v>0</v>
      </c>
      <c r="G173" s="42">
        <v>0</v>
      </c>
      <c r="H173" s="42">
        <v>0</v>
      </c>
      <c r="I173" s="42">
        <v>0</v>
      </c>
      <c r="J173" s="42">
        <v>0</v>
      </c>
      <c r="K173" s="42">
        <v>0</v>
      </c>
      <c r="L173" s="42">
        <v>6</v>
      </c>
      <c r="M173" s="42">
        <v>0</v>
      </c>
      <c r="N173" s="42">
        <v>0</v>
      </c>
      <c r="O173" s="42">
        <v>0</v>
      </c>
      <c r="P173" s="42">
        <f t="shared" si="2"/>
        <v>150</v>
      </c>
    </row>
    <row r="174" spans="1:16">
      <c r="A174" s="41">
        <v>172</v>
      </c>
      <c r="B174" s="42">
        <v>866</v>
      </c>
      <c r="C174" s="43" t="s">
        <v>1020</v>
      </c>
      <c r="D174" s="42">
        <v>441</v>
      </c>
      <c r="E174" s="42">
        <v>0</v>
      </c>
      <c r="F174" s="42">
        <v>0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0</v>
      </c>
      <c r="P174" s="42">
        <f t="shared" si="2"/>
        <v>11025</v>
      </c>
    </row>
    <row r="175" spans="1:16">
      <c r="A175" s="41">
        <v>173</v>
      </c>
      <c r="B175" s="42">
        <v>872</v>
      </c>
      <c r="C175" s="43" t="s">
        <v>862</v>
      </c>
      <c r="D175" s="42">
        <v>1</v>
      </c>
      <c r="E175" s="42">
        <v>0</v>
      </c>
      <c r="F175" s="42">
        <v>0</v>
      </c>
      <c r="G175" s="42">
        <v>0</v>
      </c>
      <c r="H175" s="42">
        <v>0</v>
      </c>
      <c r="I175" s="42">
        <v>0</v>
      </c>
      <c r="J175" s="42">
        <v>0</v>
      </c>
      <c r="K175" s="42">
        <v>0</v>
      </c>
      <c r="L175" s="42">
        <v>89</v>
      </c>
      <c r="M175" s="42">
        <v>0</v>
      </c>
      <c r="N175" s="42">
        <v>0</v>
      </c>
      <c r="O175" s="42">
        <v>0</v>
      </c>
      <c r="P175" s="42">
        <f t="shared" si="2"/>
        <v>2250</v>
      </c>
    </row>
    <row r="176" spans="1:16">
      <c r="A176" s="41">
        <v>174</v>
      </c>
      <c r="B176" s="42">
        <v>646</v>
      </c>
      <c r="C176" s="43" t="s">
        <v>506</v>
      </c>
      <c r="D176" s="42">
        <v>10</v>
      </c>
      <c r="E176" s="42">
        <v>0</v>
      </c>
      <c r="F176" s="42">
        <v>0</v>
      </c>
      <c r="G176" s="42">
        <v>0</v>
      </c>
      <c r="H176" s="42">
        <v>0</v>
      </c>
      <c r="I176" s="42">
        <v>0</v>
      </c>
      <c r="J176" s="42">
        <v>0</v>
      </c>
      <c r="K176" s="42">
        <v>8</v>
      </c>
      <c r="L176" s="42">
        <v>247</v>
      </c>
      <c r="M176" s="42">
        <v>1</v>
      </c>
      <c r="N176" s="42">
        <v>0</v>
      </c>
      <c r="O176" s="42">
        <v>0</v>
      </c>
      <c r="P176" s="42">
        <f t="shared" si="2"/>
        <v>186425</v>
      </c>
    </row>
    <row r="177" spans="2:16" ht="15" thickBot="1">
      <c r="B177" s="7"/>
      <c r="C177" s="35" t="s">
        <v>1117</v>
      </c>
      <c r="D177" s="44">
        <f t="shared" ref="D177:P177" si="3">SUM(D3:D176)</f>
        <v>25636</v>
      </c>
      <c r="E177" s="44">
        <f t="shared" si="3"/>
        <v>3</v>
      </c>
      <c r="F177" s="44">
        <f t="shared" si="3"/>
        <v>10</v>
      </c>
      <c r="G177" s="44">
        <f t="shared" si="3"/>
        <v>482</v>
      </c>
      <c r="H177" s="44">
        <f t="shared" si="3"/>
        <v>15</v>
      </c>
      <c r="I177" s="44">
        <f t="shared" si="3"/>
        <v>2</v>
      </c>
      <c r="J177" s="44">
        <f t="shared" si="3"/>
        <v>109</v>
      </c>
      <c r="K177" s="44">
        <f t="shared" si="3"/>
        <v>5042</v>
      </c>
      <c r="L177" s="44">
        <f t="shared" si="3"/>
        <v>306566</v>
      </c>
      <c r="M177" s="44">
        <f t="shared" si="3"/>
        <v>45</v>
      </c>
      <c r="N177" s="44">
        <f t="shared" si="3"/>
        <v>75</v>
      </c>
      <c r="O177" s="44">
        <f t="shared" si="3"/>
        <v>3</v>
      </c>
      <c r="P177" s="44">
        <f t="shared" si="3"/>
        <v>68409350</v>
      </c>
    </row>
    <row r="178" spans="2:16" ht="15" thickTop="1"/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N84"/>
  <sheetViews>
    <sheetView zoomScale="85" zoomScaleNormal="85" workbookViewId="0"/>
  </sheetViews>
  <sheetFormatPr defaultColWidth="9.1796875" defaultRowHeight="14.5"/>
  <cols>
    <col min="1" max="1" width="9.1796875" style="46" customWidth="1"/>
    <col min="2" max="2" width="7.7265625" style="46" customWidth="1"/>
    <col min="3" max="3" width="11.26953125" style="46" customWidth="1"/>
    <col min="4" max="4" width="28.26953125" style="46" customWidth="1"/>
    <col min="5" max="5" width="41.1796875" style="46" customWidth="1"/>
    <col min="6" max="6" width="6.7265625" style="46" customWidth="1"/>
    <col min="7" max="7" width="10.26953125" style="46" customWidth="1"/>
    <col min="8" max="8" width="10.26953125" style="46" bestFit="1" customWidth="1"/>
    <col min="9" max="16384" width="9.1796875" style="46"/>
  </cols>
  <sheetData>
    <row r="2" spans="2:14">
      <c r="B2" s="45" t="s">
        <v>1189</v>
      </c>
    </row>
    <row r="3" spans="2:14" ht="16.5" customHeight="1"/>
    <row r="4" spans="2:14" ht="16.5" customHeight="1">
      <c r="B4" s="90" t="s">
        <v>1190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2:14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2:14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2:14">
      <c r="B7" s="48" t="s">
        <v>1125</v>
      </c>
      <c r="C7" s="48" t="s">
        <v>1191</v>
      </c>
      <c r="D7" s="48" t="s">
        <v>1192</v>
      </c>
      <c r="E7" s="48" t="s">
        <v>1193</v>
      </c>
      <c r="F7" s="48" t="s">
        <v>1194</v>
      </c>
      <c r="G7" s="48" t="s">
        <v>1195</v>
      </c>
    </row>
    <row r="8" spans="2:14">
      <c r="B8" s="49">
        <v>1</v>
      </c>
      <c r="C8" s="50">
        <v>658</v>
      </c>
      <c r="D8" s="49" t="s">
        <v>618</v>
      </c>
      <c r="E8" s="49" t="s">
        <v>1196</v>
      </c>
      <c r="F8" s="49">
        <v>1</v>
      </c>
      <c r="G8" s="49">
        <f>F8*50000</f>
        <v>50000</v>
      </c>
    </row>
    <row r="9" spans="2:14">
      <c r="B9" s="49">
        <v>2</v>
      </c>
      <c r="C9" s="50">
        <v>658</v>
      </c>
      <c r="D9" s="49" t="s">
        <v>618</v>
      </c>
      <c r="E9" s="49" t="s">
        <v>1197</v>
      </c>
      <c r="F9" s="49">
        <v>1</v>
      </c>
      <c r="G9" s="49">
        <f t="shared" ref="G9:G14" si="0">F9*50000</f>
        <v>50000</v>
      </c>
    </row>
    <row r="10" spans="2:14">
      <c r="B10" s="49">
        <v>3</v>
      </c>
      <c r="C10" s="50">
        <v>658</v>
      </c>
      <c r="D10" s="49" t="s">
        <v>618</v>
      </c>
      <c r="E10" s="49" t="s">
        <v>618</v>
      </c>
      <c r="F10" s="49">
        <v>1</v>
      </c>
      <c r="G10" s="49">
        <f t="shared" si="0"/>
        <v>50000</v>
      </c>
    </row>
    <row r="11" spans="2:14">
      <c r="B11" s="49">
        <v>4</v>
      </c>
      <c r="C11" s="50" t="s">
        <v>184</v>
      </c>
      <c r="D11" s="49" t="s">
        <v>185</v>
      </c>
      <c r="E11" s="49" t="s">
        <v>1198</v>
      </c>
      <c r="F11" s="49">
        <v>1</v>
      </c>
      <c r="G11" s="49">
        <f t="shared" si="0"/>
        <v>50000</v>
      </c>
    </row>
    <row r="12" spans="2:14">
      <c r="B12" s="49">
        <v>5</v>
      </c>
      <c r="C12" s="50">
        <v>657</v>
      </c>
      <c r="D12" s="49" t="s">
        <v>1199</v>
      </c>
      <c r="E12" s="49" t="s">
        <v>1199</v>
      </c>
      <c r="F12" s="49">
        <v>2</v>
      </c>
      <c r="G12" s="49">
        <f t="shared" si="0"/>
        <v>100000</v>
      </c>
    </row>
    <row r="13" spans="2:14">
      <c r="B13" s="49">
        <v>6</v>
      </c>
      <c r="C13" s="50">
        <v>172</v>
      </c>
      <c r="D13" s="49" t="s">
        <v>1200</v>
      </c>
      <c r="E13" s="49" t="s">
        <v>1201</v>
      </c>
      <c r="F13" s="49">
        <v>1</v>
      </c>
      <c r="G13" s="49">
        <f t="shared" si="0"/>
        <v>50000</v>
      </c>
    </row>
    <row r="14" spans="2:14">
      <c r="B14" s="49">
        <v>7</v>
      </c>
      <c r="C14" s="50" t="s">
        <v>319</v>
      </c>
      <c r="D14" s="49" t="s">
        <v>320</v>
      </c>
      <c r="E14" s="49" t="s">
        <v>324</v>
      </c>
      <c r="F14" s="49">
        <v>2</v>
      </c>
      <c r="G14" s="49">
        <f t="shared" si="0"/>
        <v>100000</v>
      </c>
    </row>
    <row r="15" spans="2:14" ht="15" thickBot="1">
      <c r="B15" s="87" t="s">
        <v>1116</v>
      </c>
      <c r="C15" s="88"/>
      <c r="D15" s="88"/>
      <c r="E15" s="89"/>
      <c r="F15" s="51">
        <f>SUM(F8:F14)</f>
        <v>9</v>
      </c>
      <c r="G15" s="51">
        <f>SUM(G8:G14)</f>
        <v>450000</v>
      </c>
    </row>
    <row r="16" spans="2:14" ht="15" thickTop="1">
      <c r="B16" s="52"/>
      <c r="C16" s="52"/>
      <c r="D16" s="52"/>
      <c r="E16" s="52"/>
      <c r="F16" s="53"/>
      <c r="G16" s="53"/>
    </row>
    <row r="17" spans="2:14" ht="16.5" customHeight="1">
      <c r="B17" s="91" t="s">
        <v>1202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2:14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</row>
    <row r="19" spans="2:14"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</row>
    <row r="20" spans="2:14"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</row>
    <row r="21" spans="2:14" ht="16.5" customHeight="1">
      <c r="B21" s="90" t="s">
        <v>1203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</row>
    <row r="22" spans="2:14"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</row>
    <row r="23" spans="2:14"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2:14" ht="16.5" customHeight="1">
      <c r="B24" s="92" t="s">
        <v>1204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</row>
    <row r="25" spans="2:14"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</row>
    <row r="26" spans="2:14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spans="2:14">
      <c r="B27" s="48" t="s">
        <v>1125</v>
      </c>
      <c r="C27" s="48" t="s">
        <v>1191</v>
      </c>
      <c r="D27" s="48" t="s">
        <v>1192</v>
      </c>
      <c r="E27" s="48" t="s">
        <v>1193</v>
      </c>
      <c r="F27" s="48" t="s">
        <v>1194</v>
      </c>
      <c r="G27" s="48" t="s">
        <v>1195</v>
      </c>
      <c r="H27" s="55"/>
      <c r="I27" s="55"/>
      <c r="J27" s="55"/>
      <c r="K27" s="55"/>
      <c r="L27" s="55"/>
      <c r="M27" s="55"/>
      <c r="N27" s="55"/>
    </row>
    <row r="28" spans="2:14">
      <c r="B28" s="49">
        <v>1</v>
      </c>
      <c r="C28" s="50">
        <v>653</v>
      </c>
      <c r="D28" s="49" t="s">
        <v>542</v>
      </c>
      <c r="E28" s="49" t="s">
        <v>542</v>
      </c>
      <c r="F28" s="49">
        <v>5</v>
      </c>
      <c r="G28" s="49">
        <f t="shared" ref="G28:G30" si="1">F28*50000</f>
        <v>250000</v>
      </c>
      <c r="H28" s="55"/>
      <c r="I28" s="55"/>
      <c r="J28" s="55"/>
      <c r="K28" s="55"/>
      <c r="L28" s="55"/>
      <c r="M28" s="55"/>
      <c r="N28" s="55"/>
    </row>
    <row r="29" spans="2:14">
      <c r="B29" s="49">
        <v>2</v>
      </c>
      <c r="C29" s="50">
        <v>820</v>
      </c>
      <c r="D29" s="49" t="s">
        <v>1205</v>
      </c>
      <c r="E29" s="49" t="s">
        <v>1205</v>
      </c>
      <c r="F29" s="49">
        <v>11</v>
      </c>
      <c r="G29" s="49">
        <f t="shared" si="1"/>
        <v>550000</v>
      </c>
      <c r="H29" s="55"/>
      <c r="I29" s="55"/>
      <c r="J29" s="55"/>
      <c r="K29" s="56"/>
      <c r="L29" s="55"/>
      <c r="M29" s="55"/>
      <c r="N29" s="55"/>
    </row>
    <row r="30" spans="2:14">
      <c r="B30" s="49">
        <v>3</v>
      </c>
      <c r="C30" s="50">
        <v>108</v>
      </c>
      <c r="D30" s="49" t="s">
        <v>1206</v>
      </c>
      <c r="E30" s="49" t="s">
        <v>95</v>
      </c>
      <c r="F30" s="49">
        <v>8</v>
      </c>
      <c r="G30" s="49">
        <f t="shared" si="1"/>
        <v>400000</v>
      </c>
      <c r="H30" s="55"/>
      <c r="I30" s="55"/>
      <c r="J30" s="55"/>
      <c r="K30" s="55"/>
      <c r="L30" s="55"/>
      <c r="M30" s="55"/>
      <c r="N30" s="55"/>
    </row>
    <row r="31" spans="2:14" ht="15" thickBot="1">
      <c r="B31" s="87" t="s">
        <v>1116</v>
      </c>
      <c r="C31" s="88"/>
      <c r="D31" s="88"/>
      <c r="E31" s="89"/>
      <c r="F31" s="51">
        <f>SUM(F28:F30)</f>
        <v>24</v>
      </c>
      <c r="G31" s="51">
        <f>SUM(G28:G30)</f>
        <v>1200000</v>
      </c>
      <c r="H31" s="55"/>
      <c r="I31" s="55"/>
      <c r="J31" s="55"/>
      <c r="K31" s="55"/>
      <c r="L31" s="55"/>
      <c r="M31" s="55"/>
      <c r="N31" s="55"/>
    </row>
    <row r="32" spans="2:14" ht="15" thickTop="1"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2:14">
      <c r="B33" s="90" t="s">
        <v>1207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</row>
    <row r="34" spans="2:14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</row>
    <row r="35" spans="2:14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2:14" ht="16.5" customHeight="1">
      <c r="B36" s="90" t="s">
        <v>1208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47"/>
    </row>
    <row r="37" spans="2:14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47"/>
    </row>
    <row r="38" spans="2:14">
      <c r="B38" s="57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2:14">
      <c r="B39" s="48" t="s">
        <v>1125</v>
      </c>
      <c r="C39" s="48" t="s">
        <v>1191</v>
      </c>
      <c r="D39" s="48" t="s">
        <v>1192</v>
      </c>
      <c r="E39" s="48" t="s">
        <v>1193</v>
      </c>
      <c r="F39" s="48" t="s">
        <v>1194</v>
      </c>
      <c r="G39" s="48" t="s">
        <v>1209</v>
      </c>
      <c r="H39" s="48" t="s">
        <v>1195</v>
      </c>
      <c r="I39" s="54"/>
      <c r="J39" s="54"/>
      <c r="K39" s="54"/>
      <c r="L39" s="54"/>
      <c r="M39" s="54"/>
      <c r="N39" s="54"/>
    </row>
    <row r="40" spans="2:14">
      <c r="B40" s="49">
        <v>1</v>
      </c>
      <c r="C40" s="50">
        <v>818</v>
      </c>
      <c r="D40" s="49" t="s">
        <v>1210</v>
      </c>
      <c r="E40" s="49" t="s">
        <v>1211</v>
      </c>
      <c r="F40" s="49">
        <v>0</v>
      </c>
      <c r="G40" s="49">
        <v>6</v>
      </c>
      <c r="H40" s="49">
        <f>+F40*50000+G40*10000</f>
        <v>60000</v>
      </c>
      <c r="I40" s="54"/>
      <c r="J40" s="54"/>
      <c r="K40" s="54"/>
      <c r="L40" s="54"/>
      <c r="M40" s="54"/>
      <c r="N40" s="54"/>
    </row>
    <row r="41" spans="2:14">
      <c r="B41" s="49">
        <v>2</v>
      </c>
      <c r="C41" s="50">
        <v>623</v>
      </c>
      <c r="D41" s="49" t="s">
        <v>443</v>
      </c>
      <c r="E41" s="49" t="s">
        <v>1212</v>
      </c>
      <c r="F41" s="49">
        <v>1</v>
      </c>
      <c r="G41" s="49">
        <v>0</v>
      </c>
      <c r="H41" s="49">
        <f>+F41*50000+G41*10000</f>
        <v>50000</v>
      </c>
      <c r="I41" s="54"/>
      <c r="J41" s="54"/>
      <c r="K41" s="54"/>
      <c r="L41" s="54"/>
      <c r="M41" s="54"/>
      <c r="N41" s="54"/>
    </row>
    <row r="42" spans="2:14">
      <c r="B42" s="49">
        <v>3</v>
      </c>
      <c r="C42" s="50">
        <v>656</v>
      </c>
      <c r="D42" s="49" t="s">
        <v>1213</v>
      </c>
      <c r="E42" s="49" t="s">
        <v>1214</v>
      </c>
      <c r="F42" s="49">
        <v>6</v>
      </c>
      <c r="G42" s="49">
        <v>0</v>
      </c>
      <c r="H42" s="49">
        <f>+F42*50000+G42*10000</f>
        <v>300000</v>
      </c>
      <c r="I42" s="54"/>
      <c r="J42" s="54"/>
      <c r="K42" s="54"/>
      <c r="L42" s="54"/>
      <c r="M42" s="54"/>
      <c r="N42" s="54"/>
    </row>
    <row r="43" spans="2:14">
      <c r="B43" s="49">
        <v>4</v>
      </c>
      <c r="C43" s="50">
        <v>221</v>
      </c>
      <c r="D43" s="49" t="s">
        <v>1215</v>
      </c>
      <c r="E43" s="49" t="s">
        <v>1216</v>
      </c>
      <c r="F43" s="49">
        <v>1</v>
      </c>
      <c r="G43" s="49">
        <v>0</v>
      </c>
      <c r="H43" s="49">
        <f>+F43*50000+G43*10000</f>
        <v>50000</v>
      </c>
      <c r="I43" s="54"/>
      <c r="J43" s="54"/>
      <c r="K43" s="54"/>
      <c r="L43" s="54"/>
      <c r="M43" s="54"/>
      <c r="N43" s="54"/>
    </row>
    <row r="44" spans="2:14" ht="15" thickBot="1">
      <c r="B44" s="87" t="s">
        <v>1116</v>
      </c>
      <c r="C44" s="88"/>
      <c r="D44" s="88"/>
      <c r="E44" s="89"/>
      <c r="F44" s="51">
        <f>SUM(F40:F43)</f>
        <v>8</v>
      </c>
      <c r="G44" s="51">
        <f>SUM(G40:G43)</f>
        <v>6</v>
      </c>
      <c r="H44" s="51">
        <f>SUM(H40:H43)</f>
        <v>460000</v>
      </c>
      <c r="I44" s="54"/>
      <c r="J44" s="54"/>
      <c r="K44" s="54"/>
      <c r="L44" s="54"/>
      <c r="M44" s="54"/>
      <c r="N44" s="54"/>
    </row>
    <row r="45" spans="2:14" ht="15" thickTop="1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2:14">
      <c r="B46" s="90" t="s">
        <v>1217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</row>
    <row r="47" spans="2:14"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</row>
    <row r="48" spans="2:14"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</row>
    <row r="49" spans="2:14">
      <c r="B49" s="48" t="s">
        <v>1125</v>
      </c>
      <c r="C49" s="48" t="s">
        <v>1191</v>
      </c>
      <c r="D49" s="48" t="s">
        <v>1192</v>
      </c>
      <c r="E49" s="48" t="s">
        <v>1193</v>
      </c>
      <c r="F49" s="48" t="s">
        <v>1194</v>
      </c>
      <c r="G49" s="48" t="s">
        <v>1195</v>
      </c>
      <c r="H49" s="54"/>
      <c r="I49" s="54"/>
      <c r="J49" s="54"/>
      <c r="K49" s="54"/>
      <c r="L49" s="54"/>
      <c r="M49" s="54"/>
    </row>
    <row r="50" spans="2:14">
      <c r="B50" s="49">
        <v>1</v>
      </c>
      <c r="C50" s="50">
        <v>670</v>
      </c>
      <c r="D50" s="49" t="s">
        <v>650</v>
      </c>
      <c r="E50" s="49" t="s">
        <v>1218</v>
      </c>
      <c r="F50" s="49">
        <v>7</v>
      </c>
      <c r="G50" s="49">
        <f t="shared" ref="G50:G52" si="2">F50*50000</f>
        <v>350000</v>
      </c>
      <c r="H50" s="54"/>
      <c r="I50" s="54"/>
      <c r="J50" s="54"/>
      <c r="K50" s="54"/>
      <c r="L50" s="54"/>
      <c r="M50" s="54"/>
    </row>
    <row r="51" spans="2:14">
      <c r="B51" s="49">
        <v>2</v>
      </c>
      <c r="C51" s="50">
        <v>670</v>
      </c>
      <c r="D51" s="49" t="s">
        <v>650</v>
      </c>
      <c r="E51" s="49" t="s">
        <v>1219</v>
      </c>
      <c r="F51" s="49">
        <v>5</v>
      </c>
      <c r="G51" s="49">
        <f t="shared" si="2"/>
        <v>250000</v>
      </c>
      <c r="H51" s="54"/>
      <c r="I51" s="54"/>
      <c r="J51" s="54"/>
      <c r="K51" s="54"/>
      <c r="L51" s="54"/>
      <c r="M51" s="54"/>
    </row>
    <row r="52" spans="2:14">
      <c r="B52" s="49">
        <v>3</v>
      </c>
      <c r="C52" s="50">
        <v>670</v>
      </c>
      <c r="D52" s="49" t="s">
        <v>650</v>
      </c>
      <c r="E52" s="49" t="s">
        <v>1220</v>
      </c>
      <c r="F52" s="49">
        <v>2</v>
      </c>
      <c r="G52" s="49">
        <f t="shared" si="2"/>
        <v>100000</v>
      </c>
      <c r="H52" s="54"/>
      <c r="I52" s="54"/>
      <c r="J52" s="54"/>
      <c r="K52" s="54"/>
      <c r="L52" s="54"/>
      <c r="M52" s="54"/>
    </row>
    <row r="53" spans="2:14" ht="15" thickBot="1">
      <c r="B53" s="87" t="s">
        <v>1116</v>
      </c>
      <c r="C53" s="88"/>
      <c r="D53" s="88"/>
      <c r="E53" s="89"/>
      <c r="F53" s="51">
        <f>SUM(F50:F52)</f>
        <v>14</v>
      </c>
      <c r="G53" s="51">
        <f>SUM(G50:G52)</f>
        <v>700000</v>
      </c>
      <c r="H53" s="54"/>
      <c r="I53" s="54"/>
      <c r="J53" s="54"/>
      <c r="K53" s="54"/>
      <c r="L53" s="54"/>
      <c r="M53" s="54"/>
    </row>
    <row r="54" spans="2:14" ht="15" thickTop="1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</row>
    <row r="55" spans="2:14">
      <c r="B55" s="52"/>
      <c r="C55" s="52"/>
      <c r="D55" s="52"/>
      <c r="E55" s="52"/>
      <c r="F55" s="53"/>
      <c r="G55" s="53"/>
      <c r="H55" s="54"/>
      <c r="I55" s="54"/>
      <c r="J55" s="54"/>
      <c r="K55" s="54"/>
      <c r="L55" s="54"/>
      <c r="M55" s="54"/>
    </row>
    <row r="56" spans="2:14">
      <c r="B56" s="90" t="s">
        <v>1221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</row>
    <row r="57" spans="2:14"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</row>
    <row r="58" spans="2:14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</row>
    <row r="59" spans="2:14">
      <c r="B59" s="48" t="s">
        <v>1125</v>
      </c>
      <c r="C59" s="48" t="s">
        <v>1191</v>
      </c>
      <c r="D59" s="48" t="s">
        <v>1192</v>
      </c>
      <c r="E59" s="48" t="s">
        <v>1193</v>
      </c>
      <c r="F59" s="48" t="s">
        <v>1222</v>
      </c>
      <c r="G59" s="48" t="s">
        <v>1194</v>
      </c>
      <c r="H59" s="48" t="s">
        <v>1195</v>
      </c>
      <c r="I59" s="54"/>
      <c r="J59" s="54"/>
      <c r="K59" s="54"/>
      <c r="L59" s="54"/>
      <c r="M59" s="54"/>
      <c r="N59" s="54"/>
    </row>
    <row r="60" spans="2:14">
      <c r="B60" s="49">
        <v>1</v>
      </c>
      <c r="C60" s="50">
        <v>647</v>
      </c>
      <c r="D60" s="49" t="s">
        <v>509</v>
      </c>
      <c r="E60" s="49" t="s">
        <v>509</v>
      </c>
      <c r="F60" s="49">
        <v>1</v>
      </c>
      <c r="G60" s="49">
        <v>0</v>
      </c>
      <c r="H60" s="49">
        <f>+F60*100000+G60*50000</f>
        <v>100000</v>
      </c>
      <c r="I60" s="54"/>
      <c r="J60" s="54"/>
      <c r="K60" s="54"/>
      <c r="L60" s="54"/>
      <c r="M60" s="54"/>
      <c r="N60" s="54"/>
    </row>
    <row r="61" spans="2:14">
      <c r="B61" s="49">
        <v>2</v>
      </c>
      <c r="C61" s="50" t="s">
        <v>640</v>
      </c>
      <c r="D61" s="49" t="s">
        <v>641</v>
      </c>
      <c r="E61" s="49" t="s">
        <v>641</v>
      </c>
      <c r="F61" s="49">
        <v>0</v>
      </c>
      <c r="G61" s="49">
        <v>1</v>
      </c>
      <c r="H61" s="49">
        <f t="shared" ref="H61:H75" si="3">+F61*100000+G61*50000</f>
        <v>50000</v>
      </c>
      <c r="I61" s="54"/>
      <c r="J61" s="54"/>
      <c r="K61" s="54"/>
      <c r="L61" s="54"/>
      <c r="M61" s="54"/>
      <c r="N61" s="54"/>
    </row>
    <row r="62" spans="2:14">
      <c r="B62" s="49">
        <v>3</v>
      </c>
      <c r="C62" s="50">
        <v>648</v>
      </c>
      <c r="D62" s="7" t="s">
        <v>512</v>
      </c>
      <c r="E62" s="7" t="s">
        <v>512</v>
      </c>
      <c r="F62" s="49">
        <v>2</v>
      </c>
      <c r="G62" s="49">
        <v>0</v>
      </c>
      <c r="H62" s="49">
        <f t="shared" si="3"/>
        <v>200000</v>
      </c>
      <c r="I62" s="54"/>
      <c r="J62" s="54"/>
      <c r="K62" s="54"/>
      <c r="L62" s="54"/>
      <c r="M62" s="54"/>
      <c r="N62" s="54"/>
    </row>
    <row r="63" spans="2:14">
      <c r="B63" s="49">
        <v>4</v>
      </c>
      <c r="C63" s="50" t="s">
        <v>517</v>
      </c>
      <c r="D63" s="7" t="s">
        <v>518</v>
      </c>
      <c r="E63" s="7" t="s">
        <v>520</v>
      </c>
      <c r="F63" s="49">
        <v>2</v>
      </c>
      <c r="G63" s="49">
        <v>1</v>
      </c>
      <c r="H63" s="49">
        <f t="shared" si="3"/>
        <v>250000</v>
      </c>
      <c r="I63" s="54"/>
      <c r="J63" s="54"/>
      <c r="K63" s="54"/>
      <c r="L63" s="54"/>
      <c r="M63" s="54"/>
      <c r="N63" s="54"/>
    </row>
    <row r="64" spans="2:14">
      <c r="B64" s="49">
        <v>5</v>
      </c>
      <c r="C64" s="50">
        <v>662</v>
      </c>
      <c r="D64" s="7" t="s">
        <v>635</v>
      </c>
      <c r="E64" s="7" t="s">
        <v>1223</v>
      </c>
      <c r="F64" s="49">
        <v>2</v>
      </c>
      <c r="G64" s="49">
        <v>1</v>
      </c>
      <c r="H64" s="49">
        <f t="shared" si="3"/>
        <v>250000</v>
      </c>
      <c r="I64" s="54"/>
      <c r="J64" s="54"/>
      <c r="K64" s="54"/>
      <c r="L64" s="54"/>
      <c r="M64" s="54"/>
      <c r="N64" s="54"/>
    </row>
    <row r="65" spans="2:14">
      <c r="B65" s="49">
        <v>6</v>
      </c>
      <c r="C65" s="50">
        <v>124</v>
      </c>
      <c r="D65" s="7" t="s">
        <v>167</v>
      </c>
      <c r="E65" s="49" t="s">
        <v>1224</v>
      </c>
      <c r="F65" s="49">
        <v>1</v>
      </c>
      <c r="G65" s="49">
        <v>0</v>
      </c>
      <c r="H65" s="49">
        <f t="shared" si="3"/>
        <v>100000</v>
      </c>
      <c r="I65" s="54"/>
      <c r="J65" s="54"/>
      <c r="K65" s="54"/>
      <c r="L65" s="54"/>
      <c r="M65" s="54"/>
      <c r="N65" s="54"/>
    </row>
    <row r="66" spans="2:14">
      <c r="B66" s="49">
        <v>7</v>
      </c>
      <c r="C66" s="50">
        <v>127</v>
      </c>
      <c r="D66" s="7" t="s">
        <v>179</v>
      </c>
      <c r="E66" s="49" t="s">
        <v>1225</v>
      </c>
      <c r="F66" s="49">
        <v>0</v>
      </c>
      <c r="G66" s="49">
        <v>3</v>
      </c>
      <c r="H66" s="49">
        <f t="shared" si="3"/>
        <v>150000</v>
      </c>
      <c r="I66" s="54"/>
      <c r="J66" s="54"/>
      <c r="K66" s="54"/>
      <c r="L66" s="54"/>
      <c r="M66" s="54"/>
      <c r="N66" s="54"/>
    </row>
    <row r="67" spans="2:14">
      <c r="B67" s="49">
        <v>8</v>
      </c>
      <c r="C67" s="50">
        <v>127</v>
      </c>
      <c r="D67" s="7" t="s">
        <v>179</v>
      </c>
      <c r="E67" s="49" t="s">
        <v>1226</v>
      </c>
      <c r="F67" s="49">
        <v>0</v>
      </c>
      <c r="G67" s="49">
        <v>3</v>
      </c>
      <c r="H67" s="49">
        <f t="shared" si="3"/>
        <v>150000</v>
      </c>
      <c r="I67" s="54"/>
      <c r="J67" s="54"/>
      <c r="K67" s="54"/>
      <c r="L67" s="54"/>
      <c r="M67" s="54"/>
      <c r="N67" s="54"/>
    </row>
    <row r="68" spans="2:14">
      <c r="B68" s="49">
        <v>9</v>
      </c>
      <c r="C68" s="50">
        <v>635</v>
      </c>
      <c r="D68" s="7" t="s">
        <v>1227</v>
      </c>
      <c r="E68" s="7" t="s">
        <v>1227</v>
      </c>
      <c r="F68" s="49">
        <v>1</v>
      </c>
      <c r="G68" s="49">
        <v>0</v>
      </c>
      <c r="H68" s="49">
        <f t="shared" si="3"/>
        <v>100000</v>
      </c>
      <c r="I68" s="54"/>
      <c r="J68" s="54"/>
      <c r="K68" s="54"/>
      <c r="L68" s="54"/>
      <c r="M68" s="54"/>
      <c r="N68" s="54"/>
    </row>
    <row r="69" spans="2:14">
      <c r="B69" s="49">
        <v>10</v>
      </c>
      <c r="C69" s="50" t="s">
        <v>471</v>
      </c>
      <c r="D69" s="7" t="s">
        <v>472</v>
      </c>
      <c r="E69" s="7" t="s">
        <v>472</v>
      </c>
      <c r="F69" s="49">
        <v>1</v>
      </c>
      <c r="G69" s="49">
        <v>0</v>
      </c>
      <c r="H69" s="49">
        <f t="shared" si="3"/>
        <v>100000</v>
      </c>
      <c r="I69" s="54"/>
      <c r="J69" s="54"/>
      <c r="K69" s="54"/>
      <c r="L69" s="54"/>
      <c r="M69" s="54"/>
      <c r="N69" s="54"/>
    </row>
    <row r="70" spans="2:14">
      <c r="B70" s="49">
        <v>11</v>
      </c>
      <c r="C70" s="50">
        <v>628</v>
      </c>
      <c r="D70" s="7" t="s">
        <v>450</v>
      </c>
      <c r="E70" s="7" t="s">
        <v>450</v>
      </c>
      <c r="F70" s="49">
        <v>1</v>
      </c>
      <c r="G70" s="49">
        <v>0</v>
      </c>
      <c r="H70" s="49">
        <f t="shared" si="3"/>
        <v>100000</v>
      </c>
      <c r="I70" s="54"/>
      <c r="J70" s="54"/>
      <c r="K70" s="54"/>
      <c r="L70" s="54"/>
      <c r="M70" s="54"/>
      <c r="N70" s="54"/>
    </row>
    <row r="71" spans="2:14">
      <c r="B71" s="49">
        <v>12</v>
      </c>
      <c r="C71" s="50">
        <v>654</v>
      </c>
      <c r="D71" s="7" t="s">
        <v>1084</v>
      </c>
      <c r="E71" s="7" t="s">
        <v>1228</v>
      </c>
      <c r="F71" s="49">
        <v>1</v>
      </c>
      <c r="G71" s="49">
        <v>2</v>
      </c>
      <c r="H71" s="49">
        <f t="shared" si="3"/>
        <v>200000</v>
      </c>
      <c r="I71" s="54"/>
      <c r="J71" s="54"/>
      <c r="K71" s="54"/>
      <c r="L71" s="54"/>
      <c r="M71" s="54"/>
      <c r="N71" s="54"/>
    </row>
    <row r="72" spans="2:14">
      <c r="B72" s="49">
        <v>13</v>
      </c>
      <c r="C72" s="50">
        <v>654</v>
      </c>
      <c r="D72" s="7" t="s">
        <v>1084</v>
      </c>
      <c r="E72" s="7" t="s">
        <v>1229</v>
      </c>
      <c r="F72" s="49">
        <v>2</v>
      </c>
      <c r="G72" s="49">
        <v>0</v>
      </c>
      <c r="H72" s="49">
        <f t="shared" si="3"/>
        <v>200000</v>
      </c>
      <c r="I72" s="54"/>
      <c r="J72" s="54"/>
      <c r="K72" s="54"/>
      <c r="L72" s="54"/>
      <c r="M72" s="54"/>
      <c r="N72" s="54"/>
    </row>
    <row r="73" spans="2:14">
      <c r="B73" s="49">
        <v>14</v>
      </c>
      <c r="C73" s="50">
        <v>654</v>
      </c>
      <c r="D73" s="7" t="s">
        <v>1084</v>
      </c>
      <c r="E73" s="7" t="s">
        <v>1230</v>
      </c>
      <c r="F73" s="49">
        <v>27</v>
      </c>
      <c r="G73" s="49">
        <v>0</v>
      </c>
      <c r="H73" s="49">
        <f t="shared" si="3"/>
        <v>2700000</v>
      </c>
      <c r="I73" s="54"/>
      <c r="J73" s="54"/>
      <c r="K73" s="54"/>
      <c r="L73" s="54"/>
      <c r="M73" s="54"/>
      <c r="N73" s="54"/>
    </row>
    <row r="74" spans="2:14">
      <c r="B74" s="49">
        <v>15</v>
      </c>
      <c r="C74" s="50">
        <v>654</v>
      </c>
      <c r="D74" s="7" t="s">
        <v>1084</v>
      </c>
      <c r="E74" s="7" t="s">
        <v>1231</v>
      </c>
      <c r="F74" s="49">
        <v>3</v>
      </c>
      <c r="G74" s="49">
        <v>0</v>
      </c>
      <c r="H74" s="49">
        <f t="shared" si="3"/>
        <v>300000</v>
      </c>
      <c r="I74" s="54"/>
      <c r="J74" s="54"/>
      <c r="K74" s="54"/>
      <c r="L74" s="54"/>
      <c r="M74" s="54"/>
      <c r="N74" s="54"/>
    </row>
    <row r="75" spans="2:14">
      <c r="B75" s="49">
        <v>11</v>
      </c>
      <c r="C75" s="50">
        <v>646</v>
      </c>
      <c r="D75" s="7" t="s">
        <v>506</v>
      </c>
      <c r="E75" s="7" t="s">
        <v>506</v>
      </c>
      <c r="F75" s="49">
        <v>1</v>
      </c>
      <c r="G75" s="49">
        <v>0</v>
      </c>
      <c r="H75" s="49">
        <f t="shared" si="3"/>
        <v>100000</v>
      </c>
      <c r="I75" s="54"/>
      <c r="J75" s="54"/>
      <c r="K75" s="54"/>
      <c r="L75" s="54"/>
      <c r="M75" s="54"/>
      <c r="N75" s="54"/>
    </row>
    <row r="76" spans="2:14" ht="15" thickBot="1">
      <c r="B76" s="87" t="s">
        <v>1116</v>
      </c>
      <c r="C76" s="88"/>
      <c r="D76" s="88"/>
      <c r="E76" s="89"/>
      <c r="F76" s="51">
        <f>SUM(F60:F75)</f>
        <v>45</v>
      </c>
      <c r="G76" s="51">
        <f>SUM(G60:G75)</f>
        <v>11</v>
      </c>
      <c r="H76" s="51">
        <f>SUM(H60:H75)</f>
        <v>5050000</v>
      </c>
      <c r="I76" s="54"/>
      <c r="J76" s="54"/>
      <c r="K76" s="54"/>
      <c r="L76" s="54"/>
      <c r="M76" s="54"/>
      <c r="N76" s="54"/>
    </row>
    <row r="77" spans="2:14" ht="15" thickTop="1"/>
    <row r="78" spans="2:14">
      <c r="B78" s="90" t="s">
        <v>1232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</row>
    <row r="79" spans="2:14"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</row>
    <row r="81" spans="2:7">
      <c r="B81" s="48" t="s">
        <v>1125</v>
      </c>
      <c r="C81" s="48" t="s">
        <v>1191</v>
      </c>
      <c r="D81" s="48" t="s">
        <v>1192</v>
      </c>
      <c r="E81" s="48" t="s">
        <v>1193</v>
      </c>
      <c r="F81" s="48" t="s">
        <v>1194</v>
      </c>
      <c r="G81" s="48" t="s">
        <v>1195</v>
      </c>
    </row>
    <row r="82" spans="2:7">
      <c r="B82" s="49">
        <v>1</v>
      </c>
      <c r="C82" s="50">
        <v>169</v>
      </c>
      <c r="D82" s="49" t="s">
        <v>1233</v>
      </c>
      <c r="E82" s="49" t="s">
        <v>1233</v>
      </c>
      <c r="F82" s="49">
        <v>9</v>
      </c>
      <c r="G82" s="49">
        <f>+F82*50000</f>
        <v>450000</v>
      </c>
    </row>
    <row r="83" spans="2:7" ht="15" thickBot="1">
      <c r="B83" s="87" t="s">
        <v>1116</v>
      </c>
      <c r="C83" s="88"/>
      <c r="D83" s="88"/>
      <c r="E83" s="89"/>
      <c r="F83" s="51">
        <f>SUM(F82:F82)</f>
        <v>9</v>
      </c>
      <c r="G83" s="51">
        <f>SUM(G82:G82)</f>
        <v>450000</v>
      </c>
    </row>
    <row r="84" spans="2:7" ht="15" thickTop="1"/>
  </sheetData>
  <mergeCells count="15">
    <mergeCell ref="B76:E76"/>
    <mergeCell ref="B78:M79"/>
    <mergeCell ref="B83:E83"/>
    <mergeCell ref="B33:M34"/>
    <mergeCell ref="B36:L37"/>
    <mergeCell ref="B44:E44"/>
    <mergeCell ref="B46:M47"/>
    <mergeCell ref="B53:E53"/>
    <mergeCell ref="B56:M57"/>
    <mergeCell ref="B31:E31"/>
    <mergeCell ref="B4:N5"/>
    <mergeCell ref="B15:E15"/>
    <mergeCell ref="B17:N20"/>
    <mergeCell ref="B21:N22"/>
    <mergeCell ref="B24:N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P41"/>
  <sheetViews>
    <sheetView zoomScale="85" zoomScaleNormal="85" workbookViewId="0"/>
  </sheetViews>
  <sheetFormatPr defaultColWidth="9.1796875" defaultRowHeight="14.5"/>
  <cols>
    <col min="1" max="1" width="9.1796875" style="46" customWidth="1"/>
    <col min="2" max="2" width="7.7265625" style="46" customWidth="1"/>
    <col min="3" max="3" width="11.26953125" style="46" customWidth="1"/>
    <col min="4" max="4" width="28.26953125" style="46" customWidth="1"/>
    <col min="5" max="5" width="41.1796875" style="46" customWidth="1"/>
    <col min="6" max="6" width="6.7265625" style="46" customWidth="1"/>
    <col min="7" max="7" width="10.26953125" style="46" customWidth="1"/>
    <col min="8" max="8" width="10.26953125" style="46" bestFit="1" customWidth="1"/>
    <col min="9" max="16384" width="9.1796875" style="46"/>
  </cols>
  <sheetData>
    <row r="2" spans="2:16">
      <c r="B2" s="45" t="s">
        <v>1189</v>
      </c>
    </row>
    <row r="3" spans="2:16" ht="16.5" customHeight="1"/>
    <row r="4" spans="2:16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2:16">
      <c r="B5" s="48" t="s">
        <v>1125</v>
      </c>
      <c r="C5" s="48" t="s">
        <v>1191</v>
      </c>
      <c r="D5" s="48" t="s">
        <v>1192</v>
      </c>
      <c r="E5" s="48" t="s">
        <v>1193</v>
      </c>
      <c r="F5" s="58" t="s">
        <v>1222</v>
      </c>
      <c r="G5" s="58" t="s">
        <v>1194</v>
      </c>
      <c r="H5" s="58" t="s">
        <v>1209</v>
      </c>
      <c r="I5" s="48" t="s">
        <v>1195</v>
      </c>
    </row>
    <row r="6" spans="2:16">
      <c r="B6" s="49">
        <v>1</v>
      </c>
      <c r="C6" s="50">
        <v>658</v>
      </c>
      <c r="D6" s="49" t="s">
        <v>618</v>
      </c>
      <c r="E6" s="49" t="s">
        <v>1196</v>
      </c>
      <c r="F6" s="49">
        <v>0</v>
      </c>
      <c r="G6" s="49">
        <v>1</v>
      </c>
      <c r="H6" s="49">
        <v>0</v>
      </c>
      <c r="I6" s="49">
        <f t="shared" ref="I6:I15" si="0">+F6*100000+G6*50000+H6*10000</f>
        <v>50000</v>
      </c>
    </row>
    <row r="7" spans="2:16">
      <c r="B7" s="49">
        <v>2</v>
      </c>
      <c r="C7" s="50">
        <v>658</v>
      </c>
      <c r="D7" s="49" t="s">
        <v>618</v>
      </c>
      <c r="E7" s="49" t="s">
        <v>1197</v>
      </c>
      <c r="F7" s="49">
        <v>0</v>
      </c>
      <c r="G7" s="49">
        <v>1</v>
      </c>
      <c r="H7" s="49">
        <v>0</v>
      </c>
      <c r="I7" s="49">
        <f t="shared" si="0"/>
        <v>50000</v>
      </c>
    </row>
    <row r="8" spans="2:16">
      <c r="B8" s="49">
        <v>3</v>
      </c>
      <c r="C8" s="50">
        <v>658</v>
      </c>
      <c r="D8" s="49" t="s">
        <v>618</v>
      </c>
      <c r="E8" s="49" t="s">
        <v>618</v>
      </c>
      <c r="F8" s="49">
        <v>0</v>
      </c>
      <c r="G8" s="49">
        <v>1</v>
      </c>
      <c r="H8" s="49">
        <v>0</v>
      </c>
      <c r="I8" s="49">
        <f t="shared" si="0"/>
        <v>50000</v>
      </c>
    </row>
    <row r="9" spans="2:16">
      <c r="B9" s="49">
        <v>4</v>
      </c>
      <c r="C9" s="50" t="s">
        <v>184</v>
      </c>
      <c r="D9" s="49" t="s">
        <v>185</v>
      </c>
      <c r="E9" s="49" t="s">
        <v>1198</v>
      </c>
      <c r="F9" s="49">
        <v>0</v>
      </c>
      <c r="G9" s="49">
        <v>1</v>
      </c>
      <c r="H9" s="49">
        <v>0</v>
      </c>
      <c r="I9" s="49">
        <f t="shared" si="0"/>
        <v>50000</v>
      </c>
    </row>
    <row r="10" spans="2:16">
      <c r="B10" s="49">
        <v>5</v>
      </c>
      <c r="C10" s="50">
        <v>657</v>
      </c>
      <c r="D10" s="49" t="s">
        <v>1199</v>
      </c>
      <c r="E10" s="49" t="s">
        <v>1199</v>
      </c>
      <c r="F10" s="49">
        <v>0</v>
      </c>
      <c r="G10" s="49">
        <v>2</v>
      </c>
      <c r="H10" s="49">
        <v>0</v>
      </c>
      <c r="I10" s="49">
        <f t="shared" si="0"/>
        <v>100000</v>
      </c>
    </row>
    <row r="11" spans="2:16">
      <c r="B11" s="49">
        <v>6</v>
      </c>
      <c r="C11" s="50">
        <v>172</v>
      </c>
      <c r="D11" s="49" t="s">
        <v>1200</v>
      </c>
      <c r="E11" s="49" t="s">
        <v>1201</v>
      </c>
      <c r="F11" s="49">
        <v>0</v>
      </c>
      <c r="G11" s="49">
        <v>1</v>
      </c>
      <c r="H11" s="49">
        <v>0</v>
      </c>
      <c r="I11" s="49">
        <f t="shared" si="0"/>
        <v>50000</v>
      </c>
    </row>
    <row r="12" spans="2:16">
      <c r="B12" s="49">
        <v>7</v>
      </c>
      <c r="C12" s="50" t="s">
        <v>319</v>
      </c>
      <c r="D12" s="49" t="s">
        <v>320</v>
      </c>
      <c r="E12" s="49" t="s">
        <v>324</v>
      </c>
      <c r="F12" s="49">
        <v>0</v>
      </c>
      <c r="G12" s="49">
        <v>2</v>
      </c>
      <c r="H12" s="49">
        <v>0</v>
      </c>
      <c r="I12" s="49">
        <f t="shared" si="0"/>
        <v>100000</v>
      </c>
    </row>
    <row r="13" spans="2:16">
      <c r="B13" s="49">
        <v>1</v>
      </c>
      <c r="C13" s="50">
        <v>653</v>
      </c>
      <c r="D13" s="49" t="s">
        <v>542</v>
      </c>
      <c r="E13" s="49" t="s">
        <v>542</v>
      </c>
      <c r="F13" s="49">
        <v>0</v>
      </c>
      <c r="G13" s="49">
        <v>5</v>
      </c>
      <c r="H13" s="49">
        <v>0</v>
      </c>
      <c r="I13" s="49">
        <f t="shared" si="0"/>
        <v>250000</v>
      </c>
      <c r="J13" s="55"/>
      <c r="K13" s="55"/>
      <c r="L13" s="55"/>
      <c r="M13" s="55"/>
      <c r="N13" s="55"/>
      <c r="O13" s="55"/>
      <c r="P13" s="55"/>
    </row>
    <row r="14" spans="2:16">
      <c r="B14" s="49">
        <v>2</v>
      </c>
      <c r="C14" s="50">
        <v>820</v>
      </c>
      <c r="D14" s="49" t="s">
        <v>1205</v>
      </c>
      <c r="E14" s="49" t="s">
        <v>1205</v>
      </c>
      <c r="F14" s="49">
        <v>0</v>
      </c>
      <c r="G14" s="49">
        <v>11</v>
      </c>
      <c r="H14" s="49">
        <v>0</v>
      </c>
      <c r="I14" s="49">
        <f t="shared" si="0"/>
        <v>550000</v>
      </c>
      <c r="J14" s="55"/>
      <c r="K14" s="55"/>
      <c r="L14" s="55"/>
      <c r="M14" s="56"/>
      <c r="N14" s="55"/>
      <c r="O14" s="55"/>
      <c r="P14" s="55"/>
    </row>
    <row r="15" spans="2:16">
      <c r="B15" s="49">
        <v>3</v>
      </c>
      <c r="C15" s="50">
        <v>108</v>
      </c>
      <c r="D15" s="49" t="s">
        <v>1206</v>
      </c>
      <c r="E15" s="49" t="s">
        <v>95</v>
      </c>
      <c r="F15" s="49">
        <v>0</v>
      </c>
      <c r="G15" s="49">
        <v>8</v>
      </c>
      <c r="H15" s="49">
        <v>0</v>
      </c>
      <c r="I15" s="49">
        <f t="shared" si="0"/>
        <v>400000</v>
      </c>
      <c r="J15" s="55"/>
      <c r="K15" s="55"/>
      <c r="L15" s="55"/>
      <c r="M15" s="55"/>
      <c r="N15" s="55"/>
      <c r="O15" s="55"/>
      <c r="P15" s="55"/>
    </row>
    <row r="16" spans="2:16">
      <c r="B16" s="49">
        <v>1</v>
      </c>
      <c r="C16" s="50">
        <v>818</v>
      </c>
      <c r="D16" s="49" t="s">
        <v>1210</v>
      </c>
      <c r="E16" s="49" t="s">
        <v>1211</v>
      </c>
      <c r="F16" s="49">
        <v>0</v>
      </c>
      <c r="G16" s="49">
        <v>0</v>
      </c>
      <c r="H16" s="49">
        <v>6</v>
      </c>
      <c r="I16" s="49">
        <f>+F16*100000+G16*50000+H16*10000</f>
        <v>60000</v>
      </c>
      <c r="J16" s="54"/>
      <c r="K16" s="54"/>
      <c r="L16" s="54"/>
      <c r="M16" s="54"/>
      <c r="N16" s="54"/>
      <c r="O16" s="54"/>
    </row>
    <row r="17" spans="2:15">
      <c r="B17" s="49">
        <v>2</v>
      </c>
      <c r="C17" s="50">
        <v>623</v>
      </c>
      <c r="D17" s="49" t="s">
        <v>443</v>
      </c>
      <c r="E17" s="49" t="s">
        <v>1212</v>
      </c>
      <c r="F17" s="49">
        <v>0</v>
      </c>
      <c r="G17" s="49">
        <v>1</v>
      </c>
      <c r="H17" s="49">
        <v>0</v>
      </c>
      <c r="I17" s="49">
        <f t="shared" ref="I17:I39" si="1">+F17*100000+G17*50000+H17*10000</f>
        <v>50000</v>
      </c>
      <c r="J17" s="54"/>
      <c r="K17" s="54"/>
      <c r="L17" s="54"/>
      <c r="M17" s="54"/>
      <c r="N17" s="54"/>
      <c r="O17" s="54"/>
    </row>
    <row r="18" spans="2:15">
      <c r="B18" s="49">
        <v>3</v>
      </c>
      <c r="C18" s="50">
        <v>656</v>
      </c>
      <c r="D18" s="49" t="s">
        <v>1213</v>
      </c>
      <c r="E18" s="49" t="s">
        <v>1214</v>
      </c>
      <c r="F18" s="49">
        <v>0</v>
      </c>
      <c r="G18" s="49">
        <v>6</v>
      </c>
      <c r="H18" s="49">
        <v>0</v>
      </c>
      <c r="I18" s="49">
        <f t="shared" si="1"/>
        <v>300000</v>
      </c>
      <c r="J18" s="54"/>
      <c r="K18" s="54"/>
      <c r="L18" s="54"/>
      <c r="M18" s="54"/>
      <c r="N18" s="54"/>
      <c r="O18" s="54"/>
    </row>
    <row r="19" spans="2:15">
      <c r="B19" s="49">
        <v>4</v>
      </c>
      <c r="C19" s="50">
        <v>221</v>
      </c>
      <c r="D19" s="49" t="s">
        <v>1215</v>
      </c>
      <c r="E19" s="49" t="s">
        <v>1216</v>
      </c>
      <c r="F19" s="49">
        <v>0</v>
      </c>
      <c r="G19" s="49">
        <v>1</v>
      </c>
      <c r="H19" s="49">
        <v>0</v>
      </c>
      <c r="I19" s="49">
        <f t="shared" si="1"/>
        <v>50000</v>
      </c>
      <c r="J19" s="54"/>
      <c r="K19" s="54"/>
      <c r="L19" s="54"/>
      <c r="M19" s="54"/>
      <c r="N19" s="54"/>
      <c r="O19" s="54"/>
    </row>
    <row r="20" spans="2:15">
      <c r="B20" s="49">
        <v>1</v>
      </c>
      <c r="C20" s="50">
        <v>670</v>
      </c>
      <c r="D20" s="49" t="s">
        <v>650</v>
      </c>
      <c r="E20" s="49" t="s">
        <v>1218</v>
      </c>
      <c r="F20" s="49">
        <v>0</v>
      </c>
      <c r="G20" s="49">
        <v>7</v>
      </c>
      <c r="H20" s="49">
        <v>0</v>
      </c>
      <c r="I20" s="49">
        <f t="shared" si="1"/>
        <v>350000</v>
      </c>
      <c r="J20" s="54"/>
      <c r="K20" s="54"/>
      <c r="L20" s="54"/>
      <c r="M20" s="54"/>
      <c r="N20" s="54"/>
      <c r="O20" s="54"/>
    </row>
    <row r="21" spans="2:15">
      <c r="B21" s="49">
        <v>2</v>
      </c>
      <c r="C21" s="50">
        <v>670</v>
      </c>
      <c r="D21" s="49" t="s">
        <v>650</v>
      </c>
      <c r="E21" s="49" t="s">
        <v>1219</v>
      </c>
      <c r="F21" s="49">
        <v>0</v>
      </c>
      <c r="G21" s="49">
        <v>5</v>
      </c>
      <c r="H21" s="49">
        <v>0</v>
      </c>
      <c r="I21" s="49">
        <f t="shared" si="1"/>
        <v>250000</v>
      </c>
      <c r="J21" s="54"/>
      <c r="K21" s="54"/>
      <c r="L21" s="54"/>
      <c r="M21" s="54"/>
      <c r="N21" s="54"/>
      <c r="O21" s="54"/>
    </row>
    <row r="22" spans="2:15">
      <c r="B22" s="49">
        <v>3</v>
      </c>
      <c r="C22" s="50">
        <v>670</v>
      </c>
      <c r="D22" s="49" t="s">
        <v>650</v>
      </c>
      <c r="E22" s="49" t="s">
        <v>1220</v>
      </c>
      <c r="F22" s="49">
        <v>0</v>
      </c>
      <c r="G22" s="49">
        <v>2</v>
      </c>
      <c r="H22" s="49">
        <v>0</v>
      </c>
      <c r="I22" s="49">
        <f t="shared" si="1"/>
        <v>100000</v>
      </c>
      <c r="J22" s="54"/>
      <c r="K22" s="54"/>
      <c r="L22" s="54"/>
      <c r="M22" s="54"/>
      <c r="N22" s="54"/>
      <c r="O22" s="54"/>
    </row>
    <row r="23" spans="2:15">
      <c r="B23" s="49">
        <v>1</v>
      </c>
      <c r="C23" s="50">
        <v>647</v>
      </c>
      <c r="D23" s="49" t="s">
        <v>509</v>
      </c>
      <c r="E23" s="49" t="s">
        <v>509</v>
      </c>
      <c r="F23" s="49">
        <v>1</v>
      </c>
      <c r="G23" s="49">
        <v>0</v>
      </c>
      <c r="H23" s="49">
        <v>0</v>
      </c>
      <c r="I23" s="49">
        <f t="shared" si="1"/>
        <v>100000</v>
      </c>
      <c r="J23" s="54"/>
      <c r="K23" s="54"/>
      <c r="L23" s="54"/>
      <c r="M23" s="54"/>
      <c r="N23" s="54"/>
      <c r="O23" s="54"/>
    </row>
    <row r="24" spans="2:15">
      <c r="B24" s="49">
        <v>2</v>
      </c>
      <c r="C24" s="50" t="s">
        <v>640</v>
      </c>
      <c r="D24" s="49" t="s">
        <v>641</v>
      </c>
      <c r="E24" s="49" t="s">
        <v>641</v>
      </c>
      <c r="F24" s="49">
        <v>0</v>
      </c>
      <c r="G24" s="49">
        <v>1</v>
      </c>
      <c r="H24" s="49">
        <v>0</v>
      </c>
      <c r="I24" s="49">
        <f t="shared" si="1"/>
        <v>50000</v>
      </c>
      <c r="J24" s="54"/>
      <c r="K24" s="54"/>
      <c r="L24" s="54"/>
      <c r="M24" s="54"/>
      <c r="N24" s="54"/>
      <c r="O24" s="54"/>
    </row>
    <row r="25" spans="2:15">
      <c r="B25" s="49">
        <v>3</v>
      </c>
      <c r="C25" s="50">
        <v>648</v>
      </c>
      <c r="D25" s="7" t="s">
        <v>512</v>
      </c>
      <c r="E25" s="7" t="s">
        <v>512</v>
      </c>
      <c r="F25" s="49">
        <v>2</v>
      </c>
      <c r="G25" s="49">
        <v>0</v>
      </c>
      <c r="H25" s="49">
        <v>0</v>
      </c>
      <c r="I25" s="49">
        <f t="shared" si="1"/>
        <v>200000</v>
      </c>
      <c r="J25" s="54"/>
      <c r="K25" s="54"/>
      <c r="L25" s="54"/>
      <c r="M25" s="54"/>
      <c r="N25" s="54"/>
      <c r="O25" s="54"/>
    </row>
    <row r="26" spans="2:15">
      <c r="B26" s="49">
        <v>4</v>
      </c>
      <c r="C26" s="50" t="s">
        <v>517</v>
      </c>
      <c r="D26" s="7" t="s">
        <v>518</v>
      </c>
      <c r="E26" s="7" t="s">
        <v>520</v>
      </c>
      <c r="F26" s="49">
        <v>2</v>
      </c>
      <c r="G26" s="49">
        <v>1</v>
      </c>
      <c r="H26" s="49">
        <v>0</v>
      </c>
      <c r="I26" s="49">
        <f t="shared" si="1"/>
        <v>250000</v>
      </c>
      <c r="J26" s="54"/>
      <c r="K26" s="54"/>
      <c r="L26" s="54"/>
      <c r="M26" s="54"/>
      <c r="N26" s="54"/>
      <c r="O26" s="54"/>
    </row>
    <row r="27" spans="2:15">
      <c r="B27" s="49">
        <v>5</v>
      </c>
      <c r="C27" s="50">
        <v>662</v>
      </c>
      <c r="D27" s="7" t="s">
        <v>635</v>
      </c>
      <c r="E27" s="7" t="s">
        <v>1223</v>
      </c>
      <c r="F27" s="49">
        <v>2</v>
      </c>
      <c r="G27" s="49">
        <v>1</v>
      </c>
      <c r="H27" s="49">
        <v>0</v>
      </c>
      <c r="I27" s="49">
        <f t="shared" si="1"/>
        <v>250000</v>
      </c>
      <c r="J27" s="54"/>
      <c r="K27" s="54"/>
      <c r="L27" s="54"/>
      <c r="M27" s="54"/>
      <c r="N27" s="54"/>
      <c r="O27" s="54"/>
    </row>
    <row r="28" spans="2:15">
      <c r="B28" s="49">
        <v>6</v>
      </c>
      <c r="C28" s="50">
        <v>124</v>
      </c>
      <c r="D28" s="7" t="s">
        <v>167</v>
      </c>
      <c r="E28" s="49" t="s">
        <v>1224</v>
      </c>
      <c r="F28" s="49">
        <v>1</v>
      </c>
      <c r="G28" s="49">
        <v>0</v>
      </c>
      <c r="H28" s="49">
        <v>0</v>
      </c>
      <c r="I28" s="49">
        <f t="shared" si="1"/>
        <v>100000</v>
      </c>
      <c r="J28" s="54"/>
      <c r="K28" s="54"/>
      <c r="L28" s="54"/>
      <c r="M28" s="54"/>
      <c r="N28" s="54"/>
      <c r="O28" s="54"/>
    </row>
    <row r="29" spans="2:15">
      <c r="B29" s="49">
        <v>7</v>
      </c>
      <c r="C29" s="50">
        <v>127</v>
      </c>
      <c r="D29" s="7" t="s">
        <v>179</v>
      </c>
      <c r="E29" s="49" t="s">
        <v>1225</v>
      </c>
      <c r="F29" s="49">
        <v>0</v>
      </c>
      <c r="G29" s="49">
        <v>3</v>
      </c>
      <c r="H29" s="49">
        <v>0</v>
      </c>
      <c r="I29" s="49">
        <f t="shared" si="1"/>
        <v>150000</v>
      </c>
      <c r="J29" s="54"/>
      <c r="K29" s="54"/>
      <c r="L29" s="54"/>
      <c r="M29" s="54"/>
      <c r="N29" s="54"/>
      <c r="O29" s="54"/>
    </row>
    <row r="30" spans="2:15">
      <c r="B30" s="49">
        <v>8</v>
      </c>
      <c r="C30" s="50">
        <v>127</v>
      </c>
      <c r="D30" s="7" t="s">
        <v>179</v>
      </c>
      <c r="E30" s="49" t="s">
        <v>1226</v>
      </c>
      <c r="F30" s="49">
        <v>0</v>
      </c>
      <c r="G30" s="49">
        <v>3</v>
      </c>
      <c r="H30" s="49">
        <v>0</v>
      </c>
      <c r="I30" s="49">
        <f t="shared" si="1"/>
        <v>150000</v>
      </c>
      <c r="J30" s="54"/>
      <c r="K30" s="54"/>
      <c r="L30" s="54"/>
      <c r="M30" s="54"/>
      <c r="N30" s="54"/>
      <c r="O30" s="54"/>
    </row>
    <row r="31" spans="2:15">
      <c r="B31" s="49">
        <v>9</v>
      </c>
      <c r="C31" s="50">
        <v>635</v>
      </c>
      <c r="D31" s="7" t="s">
        <v>1227</v>
      </c>
      <c r="E31" s="7" t="s">
        <v>1227</v>
      </c>
      <c r="F31" s="49">
        <v>1</v>
      </c>
      <c r="G31" s="49">
        <v>0</v>
      </c>
      <c r="H31" s="49">
        <v>0</v>
      </c>
      <c r="I31" s="49">
        <f t="shared" si="1"/>
        <v>100000</v>
      </c>
      <c r="J31" s="54"/>
      <c r="K31" s="54"/>
      <c r="L31" s="54"/>
      <c r="M31" s="54"/>
      <c r="N31" s="54"/>
      <c r="O31" s="54"/>
    </row>
    <row r="32" spans="2:15">
      <c r="B32" s="49">
        <v>10</v>
      </c>
      <c r="C32" s="50" t="s">
        <v>471</v>
      </c>
      <c r="D32" s="7" t="s">
        <v>472</v>
      </c>
      <c r="E32" s="7" t="s">
        <v>472</v>
      </c>
      <c r="F32" s="49">
        <v>1</v>
      </c>
      <c r="G32" s="49">
        <v>0</v>
      </c>
      <c r="H32" s="49">
        <v>0</v>
      </c>
      <c r="I32" s="49">
        <f t="shared" si="1"/>
        <v>100000</v>
      </c>
      <c r="J32" s="54"/>
      <c r="K32" s="54"/>
      <c r="L32" s="54"/>
      <c r="M32" s="54"/>
      <c r="N32" s="54"/>
      <c r="O32" s="54"/>
    </row>
    <row r="33" spans="2:15">
      <c r="B33" s="49">
        <v>11</v>
      </c>
      <c r="C33" s="50">
        <v>628</v>
      </c>
      <c r="D33" s="7" t="s">
        <v>450</v>
      </c>
      <c r="E33" s="7" t="s">
        <v>450</v>
      </c>
      <c r="F33" s="49">
        <v>1</v>
      </c>
      <c r="G33" s="49">
        <v>0</v>
      </c>
      <c r="H33" s="49">
        <v>0</v>
      </c>
      <c r="I33" s="49">
        <f t="shared" si="1"/>
        <v>100000</v>
      </c>
      <c r="J33" s="54"/>
      <c r="K33" s="54"/>
      <c r="L33" s="54"/>
      <c r="M33" s="54"/>
      <c r="N33" s="54"/>
      <c r="O33" s="54"/>
    </row>
    <row r="34" spans="2:15">
      <c r="B34" s="49">
        <v>12</v>
      </c>
      <c r="C34" s="50">
        <v>654</v>
      </c>
      <c r="D34" s="7" t="s">
        <v>1084</v>
      </c>
      <c r="E34" s="7" t="s">
        <v>1228</v>
      </c>
      <c r="F34" s="49">
        <v>1</v>
      </c>
      <c r="G34" s="49">
        <v>2</v>
      </c>
      <c r="H34" s="49">
        <v>0</v>
      </c>
      <c r="I34" s="49">
        <f t="shared" si="1"/>
        <v>200000</v>
      </c>
      <c r="J34" s="54"/>
      <c r="K34" s="54"/>
      <c r="L34" s="54"/>
      <c r="M34" s="54"/>
      <c r="N34" s="54"/>
      <c r="O34" s="54"/>
    </row>
    <row r="35" spans="2:15">
      <c r="B35" s="49">
        <v>13</v>
      </c>
      <c r="C35" s="50">
        <v>654</v>
      </c>
      <c r="D35" s="7" t="s">
        <v>1084</v>
      </c>
      <c r="E35" s="7" t="s">
        <v>1229</v>
      </c>
      <c r="F35" s="49">
        <v>2</v>
      </c>
      <c r="G35" s="49">
        <v>0</v>
      </c>
      <c r="H35" s="49">
        <v>0</v>
      </c>
      <c r="I35" s="49">
        <f t="shared" si="1"/>
        <v>200000</v>
      </c>
      <c r="J35" s="54"/>
      <c r="K35" s="54"/>
      <c r="L35" s="54"/>
      <c r="M35" s="54"/>
      <c r="N35" s="54"/>
      <c r="O35" s="54"/>
    </row>
    <row r="36" spans="2:15">
      <c r="B36" s="49">
        <v>14</v>
      </c>
      <c r="C36" s="50">
        <v>654</v>
      </c>
      <c r="D36" s="7" t="s">
        <v>1084</v>
      </c>
      <c r="E36" s="7" t="s">
        <v>1230</v>
      </c>
      <c r="F36" s="49">
        <v>27</v>
      </c>
      <c r="G36" s="49">
        <v>0</v>
      </c>
      <c r="H36" s="49">
        <v>0</v>
      </c>
      <c r="I36" s="49">
        <f t="shared" si="1"/>
        <v>2700000</v>
      </c>
      <c r="J36" s="54"/>
      <c r="K36" s="54"/>
      <c r="L36" s="54"/>
      <c r="M36" s="54"/>
      <c r="N36" s="54"/>
      <c r="O36" s="54"/>
    </row>
    <row r="37" spans="2:15">
      <c r="B37" s="49">
        <v>15</v>
      </c>
      <c r="C37" s="50">
        <v>654</v>
      </c>
      <c r="D37" s="7" t="s">
        <v>1084</v>
      </c>
      <c r="E37" s="7" t="s">
        <v>1231</v>
      </c>
      <c r="F37" s="49">
        <v>3</v>
      </c>
      <c r="G37" s="49">
        <v>0</v>
      </c>
      <c r="H37" s="49">
        <v>0</v>
      </c>
      <c r="I37" s="49">
        <f t="shared" si="1"/>
        <v>300000</v>
      </c>
      <c r="J37" s="54"/>
      <c r="K37" s="54"/>
      <c r="L37" s="54"/>
      <c r="M37" s="54"/>
      <c r="N37" s="54"/>
      <c r="O37" s="54"/>
    </row>
    <row r="38" spans="2:15">
      <c r="B38" s="49">
        <v>11</v>
      </c>
      <c r="C38" s="50">
        <v>646</v>
      </c>
      <c r="D38" s="7" t="s">
        <v>506</v>
      </c>
      <c r="E38" s="7" t="s">
        <v>506</v>
      </c>
      <c r="F38" s="49">
        <v>1</v>
      </c>
      <c r="G38" s="49">
        <v>0</v>
      </c>
      <c r="H38" s="49">
        <v>0</v>
      </c>
      <c r="I38" s="49">
        <f t="shared" si="1"/>
        <v>100000</v>
      </c>
      <c r="J38" s="54"/>
      <c r="K38" s="54"/>
      <c r="L38" s="54"/>
      <c r="M38" s="54"/>
      <c r="N38" s="54"/>
      <c r="O38" s="54"/>
    </row>
    <row r="39" spans="2:15">
      <c r="B39" s="49">
        <v>1</v>
      </c>
      <c r="C39" s="50">
        <v>169</v>
      </c>
      <c r="D39" s="49" t="s">
        <v>1233</v>
      </c>
      <c r="E39" s="49" t="s">
        <v>1233</v>
      </c>
      <c r="F39" s="49">
        <v>0</v>
      </c>
      <c r="G39" s="49">
        <v>9</v>
      </c>
      <c r="H39" s="49">
        <v>0</v>
      </c>
      <c r="I39" s="49">
        <f t="shared" si="1"/>
        <v>450000</v>
      </c>
    </row>
    <row r="40" spans="2:15" ht="15" thickBot="1">
      <c r="B40" s="87" t="s">
        <v>1116</v>
      </c>
      <c r="C40" s="88"/>
      <c r="D40" s="88"/>
      <c r="E40" s="89"/>
      <c r="F40" s="59">
        <f>SUM(F6:F39)</f>
        <v>45</v>
      </c>
      <c r="G40" s="59">
        <f>SUM(G6:G39)</f>
        <v>75</v>
      </c>
      <c r="H40" s="59">
        <f>SUM(H6:H39)</f>
        <v>6</v>
      </c>
      <c r="I40" s="60">
        <f>SUM(I6:I39)</f>
        <v>8310000</v>
      </c>
    </row>
    <row r="41" spans="2:15" ht="15" thickTop="1"/>
  </sheetData>
  <mergeCells count="1">
    <mergeCell ref="B40:E4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O33"/>
  <sheetViews>
    <sheetView zoomScale="85" zoomScaleNormal="85" workbookViewId="0"/>
  </sheetViews>
  <sheetFormatPr defaultColWidth="9.1796875" defaultRowHeight="14.5"/>
  <cols>
    <col min="1" max="1" width="9.1796875" style="62" customWidth="1"/>
    <col min="2" max="2" width="7.7265625" style="62" customWidth="1"/>
    <col min="3" max="3" width="11.26953125" style="62" customWidth="1"/>
    <col min="4" max="4" width="28.26953125" style="62" customWidth="1"/>
    <col min="5" max="5" width="6.7265625" style="62" customWidth="1"/>
    <col min="6" max="6" width="10.26953125" style="62" customWidth="1"/>
    <col min="7" max="7" width="10.26953125" style="62" bestFit="1" customWidth="1"/>
    <col min="8" max="16384" width="9.1796875" style="62"/>
  </cols>
  <sheetData>
    <row r="2" spans="2:15">
      <c r="B2" s="61" t="s">
        <v>1189</v>
      </c>
    </row>
    <row r="4" spans="2:1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2:15">
      <c r="B5" s="64" t="s">
        <v>1125</v>
      </c>
      <c r="C5" s="64" t="s">
        <v>1191</v>
      </c>
      <c r="D5" s="64" t="s">
        <v>1192</v>
      </c>
      <c r="E5" s="65" t="s">
        <v>1222</v>
      </c>
      <c r="F5" s="65" t="s">
        <v>1194</v>
      </c>
      <c r="G5" s="65" t="s">
        <v>1209</v>
      </c>
      <c r="H5" s="64" t="s">
        <v>1195</v>
      </c>
    </row>
    <row r="6" spans="2:15">
      <c r="B6" s="66">
        <v>2</v>
      </c>
      <c r="C6" s="67">
        <v>623</v>
      </c>
      <c r="D6" s="66" t="s">
        <v>443</v>
      </c>
      <c r="E6" s="66">
        <v>0</v>
      </c>
      <c r="F6" s="66">
        <v>1</v>
      </c>
      <c r="G6" s="66">
        <v>0</v>
      </c>
      <c r="H6" s="66">
        <f t="shared" ref="H6:H31" si="0">+E6*100000+F6*50000+G6*10000</f>
        <v>50000</v>
      </c>
    </row>
    <row r="7" spans="2:15">
      <c r="B7" s="66">
        <v>1</v>
      </c>
      <c r="C7" s="67">
        <v>647</v>
      </c>
      <c r="D7" s="66" t="s">
        <v>509</v>
      </c>
      <c r="E7" s="66">
        <v>1</v>
      </c>
      <c r="F7" s="66">
        <v>0</v>
      </c>
      <c r="G7" s="66">
        <v>0</v>
      </c>
      <c r="H7" s="66">
        <f t="shared" si="0"/>
        <v>100000</v>
      </c>
    </row>
    <row r="8" spans="2:15">
      <c r="B8" s="66">
        <v>2</v>
      </c>
      <c r="C8" s="67" t="s">
        <v>640</v>
      </c>
      <c r="D8" s="66" t="s">
        <v>641</v>
      </c>
      <c r="E8" s="66">
        <v>0</v>
      </c>
      <c r="F8" s="66">
        <v>1</v>
      </c>
      <c r="G8" s="66">
        <v>0</v>
      </c>
      <c r="H8" s="66">
        <f t="shared" si="0"/>
        <v>50000</v>
      </c>
    </row>
    <row r="9" spans="2:15">
      <c r="B9" s="66">
        <v>3</v>
      </c>
      <c r="C9" s="67">
        <v>648</v>
      </c>
      <c r="D9" s="8" t="s">
        <v>512</v>
      </c>
      <c r="E9" s="66">
        <v>2</v>
      </c>
      <c r="F9" s="66">
        <v>0</v>
      </c>
      <c r="G9" s="66">
        <v>0</v>
      </c>
      <c r="H9" s="66">
        <f t="shared" si="0"/>
        <v>200000</v>
      </c>
    </row>
    <row r="10" spans="2:15">
      <c r="B10" s="66">
        <v>4</v>
      </c>
      <c r="C10" s="67" t="s">
        <v>517</v>
      </c>
      <c r="D10" s="8" t="s">
        <v>518</v>
      </c>
      <c r="E10" s="66">
        <v>2</v>
      </c>
      <c r="F10" s="66">
        <v>1</v>
      </c>
      <c r="G10" s="66">
        <v>0</v>
      </c>
      <c r="H10" s="66">
        <f t="shared" si="0"/>
        <v>250000</v>
      </c>
    </row>
    <row r="11" spans="2:15">
      <c r="B11" s="66">
        <v>5</v>
      </c>
      <c r="C11" s="67">
        <v>662</v>
      </c>
      <c r="D11" s="8" t="s">
        <v>635</v>
      </c>
      <c r="E11" s="66">
        <v>2</v>
      </c>
      <c r="F11" s="66">
        <v>1</v>
      </c>
      <c r="G11" s="66">
        <v>0</v>
      </c>
      <c r="H11" s="66">
        <f t="shared" si="0"/>
        <v>250000</v>
      </c>
    </row>
    <row r="12" spans="2:15">
      <c r="B12" s="66">
        <v>1</v>
      </c>
      <c r="C12" s="67">
        <v>670</v>
      </c>
      <c r="D12" s="66" t="s">
        <v>650</v>
      </c>
      <c r="E12" s="66">
        <v>0</v>
      </c>
      <c r="F12" s="66">
        <v>14</v>
      </c>
      <c r="G12" s="66">
        <v>0</v>
      </c>
      <c r="H12" s="66">
        <f t="shared" si="0"/>
        <v>700000</v>
      </c>
    </row>
    <row r="13" spans="2:15">
      <c r="B13" s="66">
        <v>5</v>
      </c>
      <c r="C13" s="67">
        <v>657</v>
      </c>
      <c r="D13" s="66" t="s">
        <v>1199</v>
      </c>
      <c r="E13" s="66">
        <v>0</v>
      </c>
      <c r="F13" s="66">
        <v>2</v>
      </c>
      <c r="G13" s="66">
        <v>0</v>
      </c>
      <c r="H13" s="66">
        <f t="shared" si="0"/>
        <v>100000</v>
      </c>
      <c r="J13" s="68"/>
      <c r="K13" s="68"/>
      <c r="L13" s="68"/>
      <c r="M13" s="68"/>
      <c r="N13" s="68"/>
      <c r="O13" s="68"/>
    </row>
    <row r="14" spans="2:15">
      <c r="B14" s="66">
        <v>1</v>
      </c>
      <c r="C14" s="67">
        <v>658</v>
      </c>
      <c r="D14" s="66" t="s">
        <v>618</v>
      </c>
      <c r="E14" s="66">
        <v>0</v>
      </c>
      <c r="F14" s="66">
        <v>3</v>
      </c>
      <c r="G14" s="66">
        <v>0</v>
      </c>
      <c r="H14" s="66">
        <f t="shared" si="0"/>
        <v>150000</v>
      </c>
      <c r="J14" s="69"/>
      <c r="K14" s="69"/>
      <c r="L14" s="69"/>
      <c r="M14" s="69"/>
      <c r="N14" s="69"/>
    </row>
    <row r="15" spans="2:15">
      <c r="B15" s="66">
        <v>4</v>
      </c>
      <c r="C15" s="67">
        <v>221</v>
      </c>
      <c r="D15" s="66" t="s">
        <v>1215</v>
      </c>
      <c r="E15" s="66">
        <v>0</v>
      </c>
      <c r="F15" s="66">
        <v>1</v>
      </c>
      <c r="G15" s="66">
        <v>0</v>
      </c>
      <c r="H15" s="66">
        <f t="shared" si="0"/>
        <v>50000</v>
      </c>
      <c r="J15" s="69"/>
      <c r="K15" s="69"/>
      <c r="L15" s="69"/>
      <c r="M15" s="69"/>
      <c r="N15" s="69"/>
    </row>
    <row r="16" spans="2:15">
      <c r="B16" s="66">
        <v>3</v>
      </c>
      <c r="C16" s="67">
        <v>108</v>
      </c>
      <c r="D16" s="66" t="s">
        <v>1206</v>
      </c>
      <c r="E16" s="66">
        <v>0</v>
      </c>
      <c r="F16" s="66">
        <v>8</v>
      </c>
      <c r="G16" s="66">
        <v>0</v>
      </c>
      <c r="H16" s="66">
        <f t="shared" si="0"/>
        <v>400000</v>
      </c>
      <c r="J16" s="69"/>
      <c r="K16" s="69"/>
      <c r="L16" s="69"/>
      <c r="M16" s="69"/>
      <c r="N16" s="69"/>
    </row>
    <row r="17" spans="2:14">
      <c r="B17" s="66">
        <v>6</v>
      </c>
      <c r="C17" s="67">
        <v>124</v>
      </c>
      <c r="D17" s="8" t="s">
        <v>167</v>
      </c>
      <c r="E17" s="66">
        <v>1</v>
      </c>
      <c r="F17" s="66">
        <v>0</v>
      </c>
      <c r="G17" s="66">
        <v>0</v>
      </c>
      <c r="H17" s="66">
        <f t="shared" si="0"/>
        <v>100000</v>
      </c>
      <c r="J17" s="69"/>
      <c r="K17" s="69"/>
      <c r="L17" s="69"/>
      <c r="M17" s="69"/>
      <c r="N17" s="69"/>
    </row>
    <row r="18" spans="2:14">
      <c r="B18" s="66">
        <v>4</v>
      </c>
      <c r="C18" s="67" t="s">
        <v>184</v>
      </c>
      <c r="D18" s="66" t="s">
        <v>185</v>
      </c>
      <c r="E18" s="66">
        <v>0</v>
      </c>
      <c r="F18" s="66">
        <v>1</v>
      </c>
      <c r="G18" s="66">
        <v>0</v>
      </c>
      <c r="H18" s="66">
        <f t="shared" si="0"/>
        <v>50000</v>
      </c>
      <c r="J18" s="69"/>
      <c r="K18" s="69"/>
      <c r="L18" s="69"/>
      <c r="M18" s="69"/>
      <c r="N18" s="69"/>
    </row>
    <row r="19" spans="2:14">
      <c r="B19" s="66">
        <v>7</v>
      </c>
      <c r="C19" s="67">
        <v>127</v>
      </c>
      <c r="D19" s="8" t="s">
        <v>179</v>
      </c>
      <c r="E19" s="66">
        <v>0</v>
      </c>
      <c r="F19" s="66">
        <v>6</v>
      </c>
      <c r="G19" s="66">
        <v>0</v>
      </c>
      <c r="H19" s="66">
        <f t="shared" si="0"/>
        <v>300000</v>
      </c>
      <c r="J19" s="69"/>
      <c r="K19" s="69"/>
      <c r="L19" s="69"/>
      <c r="M19" s="69"/>
      <c r="N19" s="69"/>
    </row>
    <row r="20" spans="2:14">
      <c r="B20" s="66">
        <v>9</v>
      </c>
      <c r="C20" s="67">
        <v>635</v>
      </c>
      <c r="D20" s="8" t="s">
        <v>1227</v>
      </c>
      <c r="E20" s="66">
        <v>1</v>
      </c>
      <c r="F20" s="66">
        <v>0</v>
      </c>
      <c r="G20" s="66">
        <v>0</v>
      </c>
      <c r="H20" s="66">
        <f t="shared" si="0"/>
        <v>100000</v>
      </c>
      <c r="J20" s="69"/>
      <c r="K20" s="69"/>
      <c r="L20" s="69"/>
      <c r="M20" s="69"/>
      <c r="N20" s="69"/>
    </row>
    <row r="21" spans="2:14">
      <c r="B21" s="66">
        <v>10</v>
      </c>
      <c r="C21" s="67" t="s">
        <v>471</v>
      </c>
      <c r="D21" s="8" t="s">
        <v>472</v>
      </c>
      <c r="E21" s="66">
        <v>1</v>
      </c>
      <c r="F21" s="66">
        <v>0</v>
      </c>
      <c r="G21" s="66">
        <v>0</v>
      </c>
      <c r="H21" s="66">
        <f t="shared" si="0"/>
        <v>100000</v>
      </c>
      <c r="J21" s="69"/>
      <c r="K21" s="69"/>
      <c r="L21" s="69"/>
      <c r="M21" s="69"/>
      <c r="N21" s="69"/>
    </row>
    <row r="22" spans="2:14">
      <c r="B22" s="66">
        <v>1</v>
      </c>
      <c r="C22" s="67">
        <v>818</v>
      </c>
      <c r="D22" s="66" t="s">
        <v>1210</v>
      </c>
      <c r="E22" s="66">
        <v>0</v>
      </c>
      <c r="F22" s="66">
        <v>0</v>
      </c>
      <c r="G22" s="66">
        <v>6</v>
      </c>
      <c r="H22" s="66">
        <f t="shared" si="0"/>
        <v>60000</v>
      </c>
      <c r="J22" s="69"/>
      <c r="K22" s="69"/>
      <c r="L22" s="69"/>
      <c r="M22" s="69"/>
      <c r="N22" s="69"/>
    </row>
    <row r="23" spans="2:14">
      <c r="B23" s="66">
        <v>11</v>
      </c>
      <c r="C23" s="67">
        <v>628</v>
      </c>
      <c r="D23" s="8" t="s">
        <v>450</v>
      </c>
      <c r="E23" s="66">
        <v>1</v>
      </c>
      <c r="F23" s="66">
        <v>0</v>
      </c>
      <c r="G23" s="66">
        <v>0</v>
      </c>
      <c r="H23" s="66">
        <f t="shared" si="0"/>
        <v>100000</v>
      </c>
      <c r="J23" s="69"/>
      <c r="K23" s="69"/>
      <c r="L23" s="69"/>
      <c r="M23" s="69"/>
      <c r="N23" s="69"/>
    </row>
    <row r="24" spans="2:14">
      <c r="B24" s="66">
        <v>2</v>
      </c>
      <c r="C24" s="67">
        <v>820</v>
      </c>
      <c r="D24" s="66" t="s">
        <v>1205</v>
      </c>
      <c r="E24" s="66">
        <v>0</v>
      </c>
      <c r="F24" s="66">
        <v>11</v>
      </c>
      <c r="G24" s="66">
        <v>0</v>
      </c>
      <c r="H24" s="66">
        <f t="shared" si="0"/>
        <v>550000</v>
      </c>
      <c r="J24" s="69"/>
      <c r="K24" s="69"/>
      <c r="L24" s="69"/>
      <c r="M24" s="69"/>
      <c r="N24" s="69"/>
    </row>
    <row r="25" spans="2:14">
      <c r="B25" s="66">
        <v>1</v>
      </c>
      <c r="C25" s="67">
        <v>653</v>
      </c>
      <c r="D25" s="66" t="s">
        <v>542</v>
      </c>
      <c r="E25" s="66">
        <v>0</v>
      </c>
      <c r="F25" s="66">
        <v>5</v>
      </c>
      <c r="G25" s="66">
        <v>0</v>
      </c>
      <c r="H25" s="66">
        <f t="shared" si="0"/>
        <v>250000</v>
      </c>
      <c r="J25" s="69"/>
      <c r="K25" s="69"/>
      <c r="L25" s="69"/>
      <c r="M25" s="69"/>
      <c r="N25" s="69"/>
    </row>
    <row r="26" spans="2:14">
      <c r="B26" s="66">
        <v>1</v>
      </c>
      <c r="C26" s="67">
        <v>169</v>
      </c>
      <c r="D26" s="66" t="s">
        <v>1233</v>
      </c>
      <c r="E26" s="66">
        <v>0</v>
      </c>
      <c r="F26" s="66">
        <v>9</v>
      </c>
      <c r="G26" s="66">
        <v>0</v>
      </c>
      <c r="H26" s="66">
        <f t="shared" si="0"/>
        <v>450000</v>
      </c>
      <c r="J26" s="69"/>
      <c r="K26" s="69"/>
      <c r="L26" s="69"/>
      <c r="M26" s="69"/>
      <c r="N26" s="69"/>
    </row>
    <row r="27" spans="2:14">
      <c r="B27" s="66">
        <v>6</v>
      </c>
      <c r="C27" s="67">
        <v>172</v>
      </c>
      <c r="D27" s="66" t="s">
        <v>1200</v>
      </c>
      <c r="E27" s="66">
        <v>0</v>
      </c>
      <c r="F27" s="66">
        <v>1</v>
      </c>
      <c r="G27" s="66">
        <v>0</v>
      </c>
      <c r="H27" s="66">
        <f t="shared" si="0"/>
        <v>50000</v>
      </c>
      <c r="J27" s="69"/>
      <c r="K27" s="69"/>
      <c r="L27" s="69"/>
      <c r="M27" s="69"/>
      <c r="N27" s="69"/>
    </row>
    <row r="28" spans="2:14">
      <c r="B28" s="66">
        <v>12</v>
      </c>
      <c r="C28" s="67">
        <v>654</v>
      </c>
      <c r="D28" s="8" t="s">
        <v>1084</v>
      </c>
      <c r="E28" s="66">
        <v>33</v>
      </c>
      <c r="F28" s="66">
        <v>2</v>
      </c>
      <c r="G28" s="66">
        <v>0</v>
      </c>
      <c r="H28" s="66">
        <f t="shared" si="0"/>
        <v>3400000</v>
      </c>
      <c r="J28" s="69"/>
      <c r="K28" s="69"/>
      <c r="L28" s="69"/>
      <c r="M28" s="69"/>
      <c r="N28" s="69"/>
    </row>
    <row r="29" spans="2:14">
      <c r="B29" s="66">
        <v>7</v>
      </c>
      <c r="C29" s="67" t="s">
        <v>319</v>
      </c>
      <c r="D29" s="66" t="s">
        <v>320</v>
      </c>
      <c r="E29" s="66">
        <v>0</v>
      </c>
      <c r="F29" s="66">
        <v>2</v>
      </c>
      <c r="G29" s="66">
        <v>0</v>
      </c>
      <c r="H29" s="66">
        <f t="shared" si="0"/>
        <v>100000</v>
      </c>
      <c r="J29" s="69"/>
      <c r="K29" s="69"/>
      <c r="L29" s="69"/>
      <c r="M29" s="69"/>
      <c r="N29" s="69"/>
    </row>
    <row r="30" spans="2:14">
      <c r="B30" s="66">
        <v>3</v>
      </c>
      <c r="C30" s="67">
        <v>656</v>
      </c>
      <c r="D30" s="66" t="s">
        <v>1213</v>
      </c>
      <c r="E30" s="66">
        <v>0</v>
      </c>
      <c r="F30" s="66">
        <v>6</v>
      </c>
      <c r="G30" s="66">
        <v>0</v>
      </c>
      <c r="H30" s="66">
        <f t="shared" si="0"/>
        <v>300000</v>
      </c>
      <c r="J30" s="69"/>
      <c r="K30" s="69"/>
      <c r="L30" s="69"/>
      <c r="M30" s="69"/>
      <c r="N30" s="69"/>
    </row>
    <row r="31" spans="2:14">
      <c r="B31" s="66">
        <v>11</v>
      </c>
      <c r="C31" s="67">
        <v>646</v>
      </c>
      <c r="D31" s="8" t="s">
        <v>506</v>
      </c>
      <c r="E31" s="66">
        <v>1</v>
      </c>
      <c r="F31" s="66">
        <v>0</v>
      </c>
      <c r="G31" s="66">
        <v>0</v>
      </c>
      <c r="H31" s="66">
        <f t="shared" si="0"/>
        <v>100000</v>
      </c>
    </row>
    <row r="32" spans="2:14" ht="15" thickBot="1">
      <c r="B32" s="93" t="s">
        <v>1116</v>
      </c>
      <c r="C32" s="94"/>
      <c r="D32" s="94"/>
      <c r="E32" s="70">
        <f>SUM(E6:E31)</f>
        <v>45</v>
      </c>
      <c r="F32" s="70">
        <f>SUM(F6:F31)</f>
        <v>75</v>
      </c>
      <c r="G32" s="70">
        <f>SUM(G6:G31)</f>
        <v>6</v>
      </c>
      <c r="H32" s="71">
        <f>SUM(H6:H31)</f>
        <v>8310000</v>
      </c>
    </row>
    <row r="33" ht="15" thickTop="1"/>
  </sheetData>
  <mergeCells count="1">
    <mergeCell ref="B32:D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2"/>
  <sheetViews>
    <sheetView zoomScale="85" zoomScaleNormal="85" workbookViewId="0"/>
  </sheetViews>
  <sheetFormatPr defaultColWidth="9.1796875" defaultRowHeight="14.5"/>
  <cols>
    <col min="1" max="3" width="9.1796875" style="14"/>
    <col min="4" max="4" width="11.453125" style="14" customWidth="1"/>
    <col min="5" max="5" width="10.26953125" style="14" customWidth="1"/>
    <col min="6" max="6" width="9.81640625" style="14" customWidth="1"/>
    <col min="7" max="7" width="9.453125" style="14" customWidth="1"/>
    <col min="8" max="8" width="11.54296875" style="14" customWidth="1"/>
    <col min="9" max="9" width="18.54296875" style="14" customWidth="1"/>
    <col min="10" max="10" width="27.7265625" style="14" customWidth="1"/>
    <col min="11" max="13" width="13.26953125" style="14" customWidth="1"/>
    <col min="14" max="14" width="17.81640625" style="14" customWidth="1"/>
    <col min="15" max="15" width="18.54296875" style="14" customWidth="1"/>
    <col min="16" max="16" width="18" style="14" customWidth="1"/>
    <col min="17" max="17" width="17.54296875" style="14" customWidth="1"/>
    <col min="18" max="21" width="9.1796875" style="14"/>
    <col min="22" max="22" width="9.453125" style="14" bestFit="1" customWidth="1"/>
    <col min="23" max="16384" width="9.1796875" style="14"/>
  </cols>
  <sheetData>
    <row r="1" spans="1:14" s="80" customFormat="1" ht="87">
      <c r="A1" s="77" t="s">
        <v>1125</v>
      </c>
      <c r="B1" s="78" t="s">
        <v>1235</v>
      </c>
      <c r="C1" s="78" t="s">
        <v>1122</v>
      </c>
      <c r="D1" s="78" t="s">
        <v>1236</v>
      </c>
      <c r="E1" s="78" t="s">
        <v>1237</v>
      </c>
      <c r="F1" s="78" t="s">
        <v>1238</v>
      </c>
      <c r="G1" s="78" t="s">
        <v>1239</v>
      </c>
      <c r="H1" s="78" t="s">
        <v>1161</v>
      </c>
      <c r="I1" s="78" t="s">
        <v>1165</v>
      </c>
      <c r="J1" s="78" t="s">
        <v>1166</v>
      </c>
      <c r="K1" s="79" t="s">
        <v>1240</v>
      </c>
      <c r="L1" s="78" t="s">
        <v>1241</v>
      </c>
      <c r="M1" s="78" t="s">
        <v>1242</v>
      </c>
      <c r="N1" s="38" t="s">
        <v>1243</v>
      </c>
    </row>
    <row r="2" spans="1:14" s="80" customFormat="1">
      <c r="A2" s="77">
        <v>156</v>
      </c>
      <c r="B2" s="81">
        <v>222</v>
      </c>
      <c r="C2" s="82" t="s">
        <v>419</v>
      </c>
      <c r="D2" s="81">
        <v>30</v>
      </c>
      <c r="E2" s="81">
        <v>22</v>
      </c>
      <c r="F2" s="81">
        <v>33</v>
      </c>
      <c r="G2" s="72" t="s">
        <v>1127</v>
      </c>
      <c r="H2" s="72">
        <f>100*(D2+E2+F2)</f>
        <v>8500</v>
      </c>
      <c r="I2" s="72">
        <v>75</v>
      </c>
      <c r="J2" s="72">
        <f>IF(I2&gt;0.1*H2,0.1*H2,I2)</f>
        <v>75</v>
      </c>
      <c r="K2" s="83">
        <f>+H2-J2</f>
        <v>8425</v>
      </c>
      <c r="L2" s="72">
        <v>2800</v>
      </c>
      <c r="M2" s="72">
        <f>+K2-L2</f>
        <v>5625</v>
      </c>
      <c r="N2" s="72" t="s">
        <v>1244</v>
      </c>
    </row>
    <row r="3" spans="1:14" s="80" customFormat="1">
      <c r="A3" s="77">
        <v>131</v>
      </c>
      <c r="B3" s="81">
        <v>222</v>
      </c>
      <c r="C3" s="82" t="s">
        <v>419</v>
      </c>
      <c r="D3" s="81">
        <v>0</v>
      </c>
      <c r="E3" s="81">
        <v>0</v>
      </c>
      <c r="F3" s="81">
        <v>8</v>
      </c>
      <c r="G3" s="72" t="s">
        <v>1127</v>
      </c>
      <c r="H3" s="72">
        <f t="shared" ref="H3:H8" si="0">100*(D3+E3+F3)</f>
        <v>800</v>
      </c>
      <c r="I3" s="72">
        <v>0</v>
      </c>
      <c r="J3" s="72">
        <f t="shared" ref="J3:J8" si="1">IF(I3&gt;0.1*H3,0.1*H3,I3)</f>
        <v>0</v>
      </c>
      <c r="K3" s="83">
        <f t="shared" ref="K3:K8" si="2">+H3-J3</f>
        <v>800</v>
      </c>
      <c r="L3" s="72">
        <v>200</v>
      </c>
      <c r="M3" s="72">
        <f t="shared" ref="M3:M8" si="3">+K3-L3</f>
        <v>600</v>
      </c>
      <c r="N3" s="72" t="s">
        <v>1245</v>
      </c>
    </row>
    <row r="4" spans="1:14">
      <c r="A4" s="77">
        <v>142</v>
      </c>
      <c r="B4" s="81">
        <v>222</v>
      </c>
      <c r="C4" s="82" t="s">
        <v>419</v>
      </c>
      <c r="D4" s="81">
        <v>1</v>
      </c>
      <c r="E4" s="81">
        <v>1</v>
      </c>
      <c r="F4" s="81">
        <v>1</v>
      </c>
      <c r="G4" s="72" t="s">
        <v>1127</v>
      </c>
      <c r="H4" s="72">
        <f t="shared" si="0"/>
        <v>300</v>
      </c>
      <c r="I4" s="72">
        <v>0</v>
      </c>
      <c r="J4" s="72">
        <f t="shared" si="1"/>
        <v>0</v>
      </c>
      <c r="K4" s="83">
        <f t="shared" si="2"/>
        <v>300</v>
      </c>
      <c r="L4" s="72">
        <v>150</v>
      </c>
      <c r="M4" s="72">
        <f t="shared" si="3"/>
        <v>150</v>
      </c>
      <c r="N4" s="72" t="s">
        <v>1246</v>
      </c>
    </row>
    <row r="5" spans="1:14">
      <c r="A5" s="77">
        <v>142</v>
      </c>
      <c r="B5" s="81">
        <v>222</v>
      </c>
      <c r="C5" s="82" t="s">
        <v>419</v>
      </c>
      <c r="D5" s="81">
        <v>14</v>
      </c>
      <c r="E5" s="81">
        <v>4</v>
      </c>
      <c r="F5" s="81">
        <v>5</v>
      </c>
      <c r="G5" s="72" t="s">
        <v>1127</v>
      </c>
      <c r="H5" s="72">
        <f t="shared" si="0"/>
        <v>2300</v>
      </c>
      <c r="I5" s="72">
        <v>50</v>
      </c>
      <c r="J5" s="72">
        <f t="shared" si="1"/>
        <v>50</v>
      </c>
      <c r="K5" s="83">
        <f t="shared" si="2"/>
        <v>2250</v>
      </c>
      <c r="L5" s="72">
        <v>1150</v>
      </c>
      <c r="M5" s="72">
        <f t="shared" si="3"/>
        <v>1100</v>
      </c>
      <c r="N5" s="72" t="s">
        <v>1247</v>
      </c>
    </row>
    <row r="6" spans="1:14">
      <c r="A6" s="77">
        <v>149</v>
      </c>
      <c r="B6" s="81">
        <v>222</v>
      </c>
      <c r="C6" s="82" t="s">
        <v>419</v>
      </c>
      <c r="D6" s="81">
        <v>1</v>
      </c>
      <c r="E6" s="81">
        <v>0</v>
      </c>
      <c r="F6" s="81">
        <v>1</v>
      </c>
      <c r="G6" s="72" t="s">
        <v>1127</v>
      </c>
      <c r="H6" s="72">
        <f t="shared" si="0"/>
        <v>200</v>
      </c>
      <c r="I6" s="72">
        <v>0</v>
      </c>
      <c r="J6" s="72">
        <f t="shared" si="1"/>
        <v>0</v>
      </c>
      <c r="K6" s="83">
        <f t="shared" si="2"/>
        <v>200</v>
      </c>
      <c r="L6" s="72">
        <v>100</v>
      </c>
      <c r="M6" s="72">
        <f t="shared" si="3"/>
        <v>100</v>
      </c>
      <c r="N6" s="72" t="s">
        <v>1248</v>
      </c>
    </row>
    <row r="7" spans="1:14">
      <c r="A7" s="77">
        <v>143</v>
      </c>
      <c r="B7" s="81">
        <v>222</v>
      </c>
      <c r="C7" s="82" t="s">
        <v>419</v>
      </c>
      <c r="D7" s="81">
        <v>11</v>
      </c>
      <c r="E7" s="81">
        <v>8</v>
      </c>
      <c r="F7" s="81">
        <v>19</v>
      </c>
      <c r="G7" s="72" t="s">
        <v>1127</v>
      </c>
      <c r="H7" s="72">
        <f t="shared" si="0"/>
        <v>3800</v>
      </c>
      <c r="I7" s="72">
        <v>0</v>
      </c>
      <c r="J7" s="72">
        <f t="shared" si="1"/>
        <v>0</v>
      </c>
      <c r="K7" s="83">
        <f t="shared" si="2"/>
        <v>3800</v>
      </c>
      <c r="L7" s="72">
        <v>1900</v>
      </c>
      <c r="M7" s="72">
        <f t="shared" si="3"/>
        <v>1900</v>
      </c>
      <c r="N7" s="72" t="s">
        <v>1249</v>
      </c>
    </row>
    <row r="8" spans="1:14">
      <c r="A8" s="77">
        <v>141</v>
      </c>
      <c r="B8" s="81">
        <v>222</v>
      </c>
      <c r="C8" s="82" t="s">
        <v>419</v>
      </c>
      <c r="D8" s="81">
        <v>244</v>
      </c>
      <c r="E8" s="81">
        <v>111</v>
      </c>
      <c r="F8" s="81">
        <v>491</v>
      </c>
      <c r="G8" s="72" t="s">
        <v>1127</v>
      </c>
      <c r="H8" s="72">
        <f t="shared" si="0"/>
        <v>84600</v>
      </c>
      <c r="I8" s="72">
        <v>425</v>
      </c>
      <c r="J8" s="72">
        <f t="shared" si="1"/>
        <v>425</v>
      </c>
      <c r="K8" s="83">
        <f t="shared" si="2"/>
        <v>84175</v>
      </c>
      <c r="L8" s="72">
        <v>41875</v>
      </c>
      <c r="M8" s="72">
        <f t="shared" si="3"/>
        <v>42300</v>
      </c>
      <c r="N8" s="72" t="s">
        <v>1250</v>
      </c>
    </row>
    <row r="9" spans="1:14" ht="15" thickBot="1">
      <c r="H9" s="84">
        <f>SUM(H2:H8)</f>
        <v>100500</v>
      </c>
      <c r="L9" s="84">
        <f>SUM(L2:L8)</f>
        <v>48175</v>
      </c>
      <c r="M9" s="84">
        <f>SUM(M2:M8)</f>
        <v>51775</v>
      </c>
    </row>
    <row r="10" spans="1:14" ht="15" thickTop="1"/>
    <row r="12" spans="1:14">
      <c r="B12" s="85" t="s">
        <v>1251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Tech. Centre Data</vt:lpstr>
      <vt:lpstr>Calculation Sheet</vt:lpstr>
      <vt:lpstr>In-House</vt:lpstr>
      <vt:lpstr>Deficiency Report- Feb'21</vt:lpstr>
      <vt:lpstr>RO-wise</vt:lpstr>
      <vt:lpstr>REG-EA wise</vt:lpstr>
      <vt:lpstr>Reg-wise</vt:lpstr>
      <vt:lpstr>Adjustment of UTI-ITSL</vt:lpstr>
      <vt:lpstr>'In-House'!Print_Area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R</dc:creator>
  <cp:lastModifiedBy>Ashok Bisht</cp:lastModifiedBy>
  <cp:lastPrinted>2021-04-12T07:30:47Z</cp:lastPrinted>
  <dcterms:created xsi:type="dcterms:W3CDTF">2021-01-07T07:23:25Z</dcterms:created>
  <dcterms:modified xsi:type="dcterms:W3CDTF">2021-04-30T07:11:46Z</dcterms:modified>
</cp:coreProperties>
</file>