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 activeTab="3"/>
  </bookViews>
  <sheets>
    <sheet name="Ph-II" sheetId="7" r:id="rId1"/>
    <sheet name="Ph-III" sheetId="5" r:id="rId2"/>
    <sheet name="CELC Ph-III" sheetId="9" r:id="rId3"/>
    <sheet name="Calculation" sheetId="4" r:id="rId4"/>
    <sheet name="Adjt. for mismatch of EA" sheetId="10" r:id="rId5"/>
    <sheet name="Adjt. for April &amp; July Penalty" sheetId="12" r:id="rId6"/>
    <sheet name="RO-wise" sheetId="13" r:id="rId7"/>
    <sheet name="Reg.-EA wise" sheetId="14" r:id="rId8"/>
    <sheet name="Reg wise" sheetId="15" r:id="rId9"/>
    <sheet name="Total Penalty" sheetId="16" r:id="rId10"/>
  </sheets>
  <externalReferences>
    <externalReference r:id="rId11"/>
  </externalReferences>
  <definedNames>
    <definedName name="_xlnm._FilterDatabase" localSheetId="5" hidden="1">'Adjt. for April &amp; July Penalty'!$A$3:$M$152</definedName>
    <definedName name="_xlnm._FilterDatabase" localSheetId="3" hidden="1">Calculation!$A$1:$S$143</definedName>
    <definedName name="_xlnm._FilterDatabase" localSheetId="2" hidden="1">'CELC Ph-III'!$A$1:$E$108</definedName>
    <definedName name="_xlnm._FilterDatabase" localSheetId="0" hidden="1">'Ph-II'!$A$1:$E$4</definedName>
    <definedName name="_xlnm._FilterDatabase" localSheetId="1" hidden="1">'Ph-III'!$A$1:$E$375</definedName>
    <definedName name="_xlnm._FilterDatabase" localSheetId="8" hidden="1">'Reg wise'!$A$3:$E$32</definedName>
    <definedName name="_xlnm._FilterDatabase" localSheetId="7" hidden="1">'Reg.-EA wise'!$B$3:$H$50</definedName>
    <definedName name="_xlnm._FilterDatabase" localSheetId="9" hidden="1">'Total Penalty'!$A$2:$R$151</definedName>
    <definedName name="_xlnm.Print_Area" localSheetId="4">'Adjt. for mismatch of EA'!$C$2:$L$17</definedName>
    <definedName name="_xlnm.Print_Area" localSheetId="3">Calculation!$A$1:$S$143</definedName>
    <definedName name="_xlnm.Print_Titles" localSheetId="3">Calculation!$1:$2</definedName>
    <definedName name="_xlnm.Print_Titles" localSheetId="1">'Ph-III'!$1:$1</definedName>
  </definedNames>
  <calcPr calcId="124519"/>
</workbook>
</file>

<file path=xl/calcChain.xml><?xml version="1.0" encoding="utf-8"?>
<calcChain xmlns="http://schemas.openxmlformats.org/spreadsheetml/2006/main">
  <c r="P151" i="16"/>
  <c r="O151"/>
  <c r="N151"/>
  <c r="M151"/>
  <c r="L151"/>
  <c r="K151"/>
  <c r="J151"/>
  <c r="I151"/>
  <c r="H151"/>
  <c r="G151"/>
  <c r="F151"/>
  <c r="E151"/>
  <c r="D151"/>
  <c r="C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E32" i="15"/>
  <c r="D32"/>
  <c r="C32"/>
  <c r="F50" i="14"/>
  <c r="E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50" s="1"/>
  <c r="G83" i="13"/>
  <c r="F83"/>
  <c r="H82"/>
  <c r="H81"/>
  <c r="H80"/>
  <c r="H79"/>
  <c r="H78"/>
  <c r="H77"/>
  <c r="H76"/>
  <c r="H75"/>
  <c r="H74"/>
  <c r="H73"/>
  <c r="H72"/>
  <c r="H83" s="1"/>
  <c r="F66"/>
  <c r="G65"/>
  <c r="G64"/>
  <c r="G63"/>
  <c r="G62"/>
  <c r="G66" s="1"/>
  <c r="G61"/>
  <c r="G60"/>
  <c r="G54"/>
  <c r="F54"/>
  <c r="H53"/>
  <c r="H52"/>
  <c r="H51"/>
  <c r="H50"/>
  <c r="H49"/>
  <c r="H48"/>
  <c r="H47"/>
  <c r="H46"/>
  <c r="H45"/>
  <c r="H44"/>
  <c r="H43"/>
  <c r="H42"/>
  <c r="H41"/>
  <c r="H40"/>
  <c r="H39"/>
  <c r="H54" s="1"/>
  <c r="H38"/>
  <c r="F32"/>
  <c r="G31"/>
  <c r="G32" s="1"/>
  <c r="F25"/>
  <c r="G24"/>
  <c r="G23"/>
  <c r="G22"/>
  <c r="G21"/>
  <c r="G20"/>
  <c r="G25" s="1"/>
  <c r="F14"/>
  <c r="G13"/>
  <c r="G12"/>
  <c r="G11"/>
  <c r="G10"/>
  <c r="G9"/>
  <c r="G8"/>
  <c r="G7"/>
  <c r="G14" s="1"/>
  <c r="Q151" i="16" l="1"/>
  <c r="S100" i="4"/>
  <c r="P142"/>
  <c r="R142" s="1"/>
  <c r="P141"/>
  <c r="R141" s="1"/>
  <c r="P140"/>
  <c r="R140" s="1"/>
  <c r="P139"/>
  <c r="R139" s="1"/>
  <c r="P138"/>
  <c r="R138" s="1"/>
  <c r="P137"/>
  <c r="P136"/>
  <c r="R136" s="1"/>
  <c r="P135"/>
  <c r="R135" s="1"/>
  <c r="P134"/>
  <c r="R134" s="1"/>
  <c r="P133"/>
  <c r="P132"/>
  <c r="R132" s="1"/>
  <c r="P131"/>
  <c r="R131" s="1"/>
  <c r="P130"/>
  <c r="R130" s="1"/>
  <c r="P129"/>
  <c r="P128"/>
  <c r="R128" s="1"/>
  <c r="P127"/>
  <c r="R127" s="1"/>
  <c r="P126"/>
  <c r="R126" s="1"/>
  <c r="P125"/>
  <c r="R125" s="1"/>
  <c r="P124"/>
  <c r="R124" s="1"/>
  <c r="P123"/>
  <c r="R123" s="1"/>
  <c r="P122"/>
  <c r="R122" s="1"/>
  <c r="P121"/>
  <c r="R121" s="1"/>
  <c r="P120"/>
  <c r="R120" s="1"/>
  <c r="P119"/>
  <c r="R119" s="1"/>
  <c r="P118"/>
  <c r="R118" s="1"/>
  <c r="P117"/>
  <c r="P116"/>
  <c r="R116" s="1"/>
  <c r="P115"/>
  <c r="R115" s="1"/>
  <c r="P114"/>
  <c r="R114" s="1"/>
  <c r="P113"/>
  <c r="P112"/>
  <c r="R112" s="1"/>
  <c r="P111"/>
  <c r="R111" s="1"/>
  <c r="P110"/>
  <c r="R110" s="1"/>
  <c r="P109"/>
  <c r="R109" s="1"/>
  <c r="P108"/>
  <c r="R108" s="1"/>
  <c r="P107"/>
  <c r="R107" s="1"/>
  <c r="P106"/>
  <c r="R106" s="1"/>
  <c r="P105"/>
  <c r="P104"/>
  <c r="R104" s="1"/>
  <c r="P103"/>
  <c r="R103" s="1"/>
  <c r="P102"/>
  <c r="R102" s="1"/>
  <c r="P101"/>
  <c r="P100"/>
  <c r="R100" s="1"/>
  <c r="P99"/>
  <c r="R99" s="1"/>
  <c r="P98"/>
  <c r="R98" s="1"/>
  <c r="P97"/>
  <c r="P96"/>
  <c r="R96" s="1"/>
  <c r="P95"/>
  <c r="R95" s="1"/>
  <c r="P94"/>
  <c r="R94" s="1"/>
  <c r="P93"/>
  <c r="R93" s="1"/>
  <c r="P92"/>
  <c r="R92" s="1"/>
  <c r="P91"/>
  <c r="R91" s="1"/>
  <c r="P90"/>
  <c r="R90" s="1"/>
  <c r="P89"/>
  <c r="R89" s="1"/>
  <c r="P88"/>
  <c r="R88" s="1"/>
  <c r="P87"/>
  <c r="R87" s="1"/>
  <c r="P86"/>
  <c r="R86" s="1"/>
  <c r="P85"/>
  <c r="P84"/>
  <c r="R84" s="1"/>
  <c r="P83"/>
  <c r="R83" s="1"/>
  <c r="P82"/>
  <c r="R82" s="1"/>
  <c r="P81"/>
  <c r="P80"/>
  <c r="R80" s="1"/>
  <c r="P79"/>
  <c r="R79" s="1"/>
  <c r="P78"/>
  <c r="R78" s="1"/>
  <c r="P77"/>
  <c r="R77" s="1"/>
  <c r="P76"/>
  <c r="R76" s="1"/>
  <c r="P75"/>
  <c r="R75" s="1"/>
  <c r="P74"/>
  <c r="R74" s="1"/>
  <c r="P73"/>
  <c r="R73" s="1"/>
  <c r="P72"/>
  <c r="R72" s="1"/>
  <c r="P71"/>
  <c r="R71" s="1"/>
  <c r="P70"/>
  <c r="R70" s="1"/>
  <c r="P69"/>
  <c r="P68"/>
  <c r="R68" s="1"/>
  <c r="P67"/>
  <c r="R67" s="1"/>
  <c r="P66"/>
  <c r="R66" s="1"/>
  <c r="P65"/>
  <c r="P64"/>
  <c r="R64" s="1"/>
  <c r="P63"/>
  <c r="R63" s="1"/>
  <c r="P62"/>
  <c r="R62" s="1"/>
  <c r="P61"/>
  <c r="R61" s="1"/>
  <c r="P60"/>
  <c r="R60" s="1"/>
  <c r="P59"/>
  <c r="R59" s="1"/>
  <c r="P58"/>
  <c r="R58" s="1"/>
  <c r="P57"/>
  <c r="R57" s="1"/>
  <c r="P56"/>
  <c r="R56" s="1"/>
  <c r="P55"/>
  <c r="R55" s="1"/>
  <c r="P54"/>
  <c r="R54" s="1"/>
  <c r="P53"/>
  <c r="P52"/>
  <c r="R52" s="1"/>
  <c r="P51"/>
  <c r="R51" s="1"/>
  <c r="P50"/>
  <c r="R50" s="1"/>
  <c r="P49"/>
  <c r="P48"/>
  <c r="R48" s="1"/>
  <c r="P47"/>
  <c r="R47" s="1"/>
  <c r="P46"/>
  <c r="R46" s="1"/>
  <c r="P45"/>
  <c r="R45" s="1"/>
  <c r="P44"/>
  <c r="R44" s="1"/>
  <c r="P43"/>
  <c r="R43" s="1"/>
  <c r="P42"/>
  <c r="R42" s="1"/>
  <c r="P41"/>
  <c r="R41" s="1"/>
  <c r="P40"/>
  <c r="R40" s="1"/>
  <c r="P39"/>
  <c r="R39" s="1"/>
  <c r="P38"/>
  <c r="R38" s="1"/>
  <c r="P37"/>
  <c r="P36"/>
  <c r="R36" s="1"/>
  <c r="P35"/>
  <c r="R35" s="1"/>
  <c r="P34"/>
  <c r="R34" s="1"/>
  <c r="P33"/>
  <c r="P32"/>
  <c r="R32" s="1"/>
  <c r="P31"/>
  <c r="R31" s="1"/>
  <c r="P30"/>
  <c r="R30" s="1"/>
  <c r="P29"/>
  <c r="R29" s="1"/>
  <c r="P28"/>
  <c r="R28" s="1"/>
  <c r="P27"/>
  <c r="R27" s="1"/>
  <c r="P26"/>
  <c r="R26" s="1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P17"/>
  <c r="R17" s="1"/>
  <c r="P16"/>
  <c r="R16" s="1"/>
  <c r="P15"/>
  <c r="R15" s="1"/>
  <c r="P14"/>
  <c r="R14" s="1"/>
  <c r="P13"/>
  <c r="R13" s="1"/>
  <c r="P12"/>
  <c r="P11"/>
  <c r="P10"/>
  <c r="P9"/>
  <c r="P8"/>
  <c r="P7"/>
  <c r="P6"/>
  <c r="P5"/>
  <c r="P4"/>
  <c r="P3"/>
  <c r="O143"/>
  <c r="R137"/>
  <c r="R105"/>
  <c r="M152" i="12"/>
  <c r="L152"/>
  <c r="J152"/>
  <c r="I152"/>
  <c r="H152"/>
  <c r="G152"/>
  <c r="E152"/>
  <c r="D152"/>
  <c r="C152"/>
  <c r="K151"/>
  <c r="K150"/>
  <c r="K149"/>
  <c r="K148"/>
  <c r="K147"/>
  <c r="K146"/>
  <c r="K145"/>
  <c r="K144"/>
  <c r="F144"/>
  <c r="K143"/>
  <c r="F143"/>
  <c r="K142"/>
  <c r="F142"/>
  <c r="K141"/>
  <c r="F141"/>
  <c r="K140"/>
  <c r="F140"/>
  <c r="K139"/>
  <c r="F139"/>
  <c r="K138"/>
  <c r="F138"/>
  <c r="K137"/>
  <c r="F137"/>
  <c r="K136"/>
  <c r="F136"/>
  <c r="K135"/>
  <c r="F135"/>
  <c r="K134"/>
  <c r="F134"/>
  <c r="K133"/>
  <c r="F133"/>
  <c r="K132"/>
  <c r="F132"/>
  <c r="K131"/>
  <c r="F131"/>
  <c r="K130"/>
  <c r="F130"/>
  <c r="K129"/>
  <c r="F129"/>
  <c r="K128"/>
  <c r="F128"/>
  <c r="K127"/>
  <c r="F127"/>
  <c r="K126"/>
  <c r="F126"/>
  <c r="K125"/>
  <c r="F125"/>
  <c r="K124"/>
  <c r="F124"/>
  <c r="K123"/>
  <c r="F123"/>
  <c r="K122"/>
  <c r="F122"/>
  <c r="K121"/>
  <c r="F121"/>
  <c r="K120"/>
  <c r="F120"/>
  <c r="K119"/>
  <c r="F119"/>
  <c r="K118"/>
  <c r="F118"/>
  <c r="K117"/>
  <c r="F117"/>
  <c r="K116"/>
  <c r="F116"/>
  <c r="K115"/>
  <c r="F115"/>
  <c r="K114"/>
  <c r="F114"/>
  <c r="K113"/>
  <c r="F113"/>
  <c r="K112"/>
  <c r="F112"/>
  <c r="K111"/>
  <c r="F111"/>
  <c r="K110"/>
  <c r="F110"/>
  <c r="K109"/>
  <c r="F109"/>
  <c r="K108"/>
  <c r="F108"/>
  <c r="K107"/>
  <c r="F107"/>
  <c r="K106"/>
  <c r="F106"/>
  <c r="K105"/>
  <c r="F105"/>
  <c r="K104"/>
  <c r="F104"/>
  <c r="K103"/>
  <c r="F103"/>
  <c r="K102"/>
  <c r="F102"/>
  <c r="K101"/>
  <c r="F101"/>
  <c r="K100"/>
  <c r="F100"/>
  <c r="K99"/>
  <c r="F99"/>
  <c r="K98"/>
  <c r="F98"/>
  <c r="K97"/>
  <c r="F97"/>
  <c r="K96"/>
  <c r="F96"/>
  <c r="K95"/>
  <c r="F95"/>
  <c r="K94"/>
  <c r="F94"/>
  <c r="K93"/>
  <c r="F93"/>
  <c r="K92"/>
  <c r="F92"/>
  <c r="K91"/>
  <c r="F91"/>
  <c r="K90"/>
  <c r="F90"/>
  <c r="K89"/>
  <c r="F89"/>
  <c r="K88"/>
  <c r="F88"/>
  <c r="K87"/>
  <c r="F87"/>
  <c r="K86"/>
  <c r="F86"/>
  <c r="K85"/>
  <c r="F85"/>
  <c r="K84"/>
  <c r="F84"/>
  <c r="K83"/>
  <c r="F83"/>
  <c r="K82"/>
  <c r="F82"/>
  <c r="K81"/>
  <c r="F81"/>
  <c r="K80"/>
  <c r="F80"/>
  <c r="K79"/>
  <c r="F79"/>
  <c r="K78"/>
  <c r="F78"/>
  <c r="K77"/>
  <c r="F77"/>
  <c r="K76"/>
  <c r="F76"/>
  <c r="K75"/>
  <c r="F75"/>
  <c r="K74"/>
  <c r="F74"/>
  <c r="K73"/>
  <c r="F73"/>
  <c r="K72"/>
  <c r="F72"/>
  <c r="K71"/>
  <c r="F71"/>
  <c r="K70"/>
  <c r="F70"/>
  <c r="K69"/>
  <c r="F69"/>
  <c r="K68"/>
  <c r="F68"/>
  <c r="K67"/>
  <c r="F67"/>
  <c r="K66"/>
  <c r="F66"/>
  <c r="K65"/>
  <c r="F65"/>
  <c r="K64"/>
  <c r="F64"/>
  <c r="K63"/>
  <c r="F63"/>
  <c r="K62"/>
  <c r="F62"/>
  <c r="K61"/>
  <c r="F61"/>
  <c r="K60"/>
  <c r="F60"/>
  <c r="K59"/>
  <c r="F59"/>
  <c r="K58"/>
  <c r="F58"/>
  <c r="K57"/>
  <c r="F57"/>
  <c r="K56"/>
  <c r="F56"/>
  <c r="K55"/>
  <c r="F55"/>
  <c r="K54"/>
  <c r="F54"/>
  <c r="K53"/>
  <c r="F53"/>
  <c r="K52"/>
  <c r="F52"/>
  <c r="K51"/>
  <c r="F51"/>
  <c r="K50"/>
  <c r="F50"/>
  <c r="K49"/>
  <c r="F49"/>
  <c r="K48"/>
  <c r="F48"/>
  <c r="K47"/>
  <c r="F47"/>
  <c r="K46"/>
  <c r="F46"/>
  <c r="K45"/>
  <c r="F45"/>
  <c r="K44"/>
  <c r="F44"/>
  <c r="K43"/>
  <c r="F43"/>
  <c r="K42"/>
  <c r="F42"/>
  <c r="K41"/>
  <c r="F41"/>
  <c r="K40"/>
  <c r="F40"/>
  <c r="K39"/>
  <c r="F39"/>
  <c r="K38"/>
  <c r="F38"/>
  <c r="K37"/>
  <c r="F37"/>
  <c r="K36"/>
  <c r="F36"/>
  <c r="K35"/>
  <c r="F35"/>
  <c r="K34"/>
  <c r="F34"/>
  <c r="K33"/>
  <c r="F33"/>
  <c r="K32"/>
  <c r="F32"/>
  <c r="K31"/>
  <c r="F31"/>
  <c r="K30"/>
  <c r="F30"/>
  <c r="K29"/>
  <c r="F29"/>
  <c r="K28"/>
  <c r="F28"/>
  <c r="K27"/>
  <c r="F27"/>
  <c r="K26"/>
  <c r="F26"/>
  <c r="K25"/>
  <c r="F25"/>
  <c r="K24"/>
  <c r="F24"/>
  <c r="K23"/>
  <c r="F23"/>
  <c r="K22"/>
  <c r="F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F9"/>
  <c r="K8"/>
  <c r="F8"/>
  <c r="K7"/>
  <c r="F7"/>
  <c r="K6"/>
  <c r="F6"/>
  <c r="K5"/>
  <c r="F5"/>
  <c r="K4"/>
  <c r="K152" s="1"/>
  <c r="F4"/>
  <c r="F152" s="1"/>
  <c r="N143" i="4"/>
  <c r="K114"/>
  <c r="S114" s="1"/>
  <c r="K68"/>
  <c r="S68" s="1"/>
  <c r="L143"/>
  <c r="R49" l="1"/>
  <c r="R65"/>
  <c r="R81"/>
  <c r="R97"/>
  <c r="R113"/>
  <c r="R129"/>
  <c r="R33"/>
  <c r="R37"/>
  <c r="R53"/>
  <c r="R69"/>
  <c r="R85"/>
  <c r="R101"/>
  <c r="R117"/>
  <c r="R133"/>
  <c r="P143"/>
  <c r="M143"/>
  <c r="J114"/>
  <c r="J68"/>
  <c r="I143"/>
  <c r="L17" i="10" l="1"/>
  <c r="K17"/>
  <c r="J17"/>
  <c r="I17"/>
  <c r="H17"/>
  <c r="G17"/>
  <c r="F17"/>
  <c r="E17"/>
  <c r="G142" i="4"/>
  <c r="K142" s="1"/>
  <c r="S142" s="1"/>
  <c r="G141"/>
  <c r="K141" s="1"/>
  <c r="S141" s="1"/>
  <c r="G140"/>
  <c r="K140" s="1"/>
  <c r="S140" s="1"/>
  <c r="G139"/>
  <c r="K139" s="1"/>
  <c r="S139" s="1"/>
  <c r="G138"/>
  <c r="K138" s="1"/>
  <c r="S138" s="1"/>
  <c r="G137"/>
  <c r="K137" s="1"/>
  <c r="S137" s="1"/>
  <c r="G136"/>
  <c r="K136" s="1"/>
  <c r="S136" s="1"/>
  <c r="G135"/>
  <c r="K135" s="1"/>
  <c r="S135" s="1"/>
  <c r="G134"/>
  <c r="K134" s="1"/>
  <c r="S134" s="1"/>
  <c r="G133"/>
  <c r="K133" s="1"/>
  <c r="S133" s="1"/>
  <c r="G132"/>
  <c r="K132" s="1"/>
  <c r="S132" s="1"/>
  <c r="G131"/>
  <c r="K131" s="1"/>
  <c r="S131" s="1"/>
  <c r="G130"/>
  <c r="K130" s="1"/>
  <c r="S130" s="1"/>
  <c r="G129"/>
  <c r="K129" s="1"/>
  <c r="S129" s="1"/>
  <c r="G128"/>
  <c r="K128" s="1"/>
  <c r="S128" s="1"/>
  <c r="G127"/>
  <c r="K127" s="1"/>
  <c r="S127" s="1"/>
  <c r="G126"/>
  <c r="K126" s="1"/>
  <c r="S126" s="1"/>
  <c r="G125"/>
  <c r="K125" s="1"/>
  <c r="S125" s="1"/>
  <c r="G124"/>
  <c r="K124" s="1"/>
  <c r="S124" s="1"/>
  <c r="G123"/>
  <c r="K123" s="1"/>
  <c r="S123" s="1"/>
  <c r="G122"/>
  <c r="K122" s="1"/>
  <c r="S122" s="1"/>
  <c r="G121"/>
  <c r="K121" s="1"/>
  <c r="S121" s="1"/>
  <c r="G120"/>
  <c r="K120" s="1"/>
  <c r="S120" s="1"/>
  <c r="G119"/>
  <c r="K119" s="1"/>
  <c r="S119" s="1"/>
  <c r="G118"/>
  <c r="K118" s="1"/>
  <c r="S118" s="1"/>
  <c r="G117"/>
  <c r="K117" s="1"/>
  <c r="S117" s="1"/>
  <c r="G116"/>
  <c r="K116" s="1"/>
  <c r="S116" s="1"/>
  <c r="G115"/>
  <c r="K115" s="1"/>
  <c r="S115" s="1"/>
  <c r="G113"/>
  <c r="K113" s="1"/>
  <c r="S113" s="1"/>
  <c r="G112"/>
  <c r="K112" s="1"/>
  <c r="S112" s="1"/>
  <c r="G111"/>
  <c r="K111" s="1"/>
  <c r="S111" s="1"/>
  <c r="G110"/>
  <c r="K110" s="1"/>
  <c r="S110" s="1"/>
  <c r="G109"/>
  <c r="K109" s="1"/>
  <c r="S109" s="1"/>
  <c r="G108"/>
  <c r="K108" s="1"/>
  <c r="S108" s="1"/>
  <c r="G107"/>
  <c r="K107" s="1"/>
  <c r="S107" s="1"/>
  <c r="G106"/>
  <c r="K106" s="1"/>
  <c r="S106" s="1"/>
  <c r="G105"/>
  <c r="K105" s="1"/>
  <c r="S105" s="1"/>
  <c r="G104"/>
  <c r="K104" s="1"/>
  <c r="S104" s="1"/>
  <c r="G103"/>
  <c r="K103" s="1"/>
  <c r="S103" s="1"/>
  <c r="G102"/>
  <c r="K102" s="1"/>
  <c r="S102" s="1"/>
  <c r="G101"/>
  <c r="K101" s="1"/>
  <c r="S101" s="1"/>
  <c r="G99"/>
  <c r="K99" s="1"/>
  <c r="S99" s="1"/>
  <c r="G98"/>
  <c r="K98" s="1"/>
  <c r="S98" s="1"/>
  <c r="G97"/>
  <c r="K97" s="1"/>
  <c r="S97" s="1"/>
  <c r="G96"/>
  <c r="K96" s="1"/>
  <c r="S96" s="1"/>
  <c r="G95"/>
  <c r="K95" s="1"/>
  <c r="S95" s="1"/>
  <c r="G94"/>
  <c r="K94" s="1"/>
  <c r="S94" s="1"/>
  <c r="G93"/>
  <c r="K93" s="1"/>
  <c r="S93" s="1"/>
  <c r="G92"/>
  <c r="K92" s="1"/>
  <c r="S92" s="1"/>
  <c r="G91"/>
  <c r="K91" s="1"/>
  <c r="S91" s="1"/>
  <c r="G90"/>
  <c r="K90" s="1"/>
  <c r="S90" s="1"/>
  <c r="G89"/>
  <c r="K89" s="1"/>
  <c r="S89" s="1"/>
  <c r="G88"/>
  <c r="K88" s="1"/>
  <c r="S88" s="1"/>
  <c r="G87"/>
  <c r="K87" s="1"/>
  <c r="S87" s="1"/>
  <c r="G86"/>
  <c r="K86" s="1"/>
  <c r="S86" s="1"/>
  <c r="G85"/>
  <c r="K85" s="1"/>
  <c r="S85" s="1"/>
  <c r="G84"/>
  <c r="K84" s="1"/>
  <c r="S84" s="1"/>
  <c r="G83"/>
  <c r="K83" s="1"/>
  <c r="S83" s="1"/>
  <c r="G82"/>
  <c r="K82" s="1"/>
  <c r="S82" s="1"/>
  <c r="G81"/>
  <c r="K81" s="1"/>
  <c r="S81" s="1"/>
  <c r="G80"/>
  <c r="K80" s="1"/>
  <c r="S80" s="1"/>
  <c r="G79"/>
  <c r="K79" s="1"/>
  <c r="S79" s="1"/>
  <c r="G78"/>
  <c r="K78" s="1"/>
  <c r="S78" s="1"/>
  <c r="G77"/>
  <c r="K77" s="1"/>
  <c r="S77" s="1"/>
  <c r="G76"/>
  <c r="K76" s="1"/>
  <c r="S76" s="1"/>
  <c r="G75"/>
  <c r="K75" s="1"/>
  <c r="S75" s="1"/>
  <c r="G74"/>
  <c r="K74" s="1"/>
  <c r="S74" s="1"/>
  <c r="G73"/>
  <c r="K73" s="1"/>
  <c r="S73" s="1"/>
  <c r="G72"/>
  <c r="K72" s="1"/>
  <c r="S72" s="1"/>
  <c r="G71"/>
  <c r="K71" s="1"/>
  <c r="S71" s="1"/>
  <c r="G70"/>
  <c r="K70" s="1"/>
  <c r="S70" s="1"/>
  <c r="G69"/>
  <c r="K69" s="1"/>
  <c r="S69" s="1"/>
  <c r="G67"/>
  <c r="K67" s="1"/>
  <c r="S67" s="1"/>
  <c r="G66"/>
  <c r="K66" s="1"/>
  <c r="S66" s="1"/>
  <c r="G65"/>
  <c r="K65" s="1"/>
  <c r="S65" s="1"/>
  <c r="G64"/>
  <c r="K64" s="1"/>
  <c r="S64" s="1"/>
  <c r="G63"/>
  <c r="K63" s="1"/>
  <c r="S63" s="1"/>
  <c r="G62"/>
  <c r="K62" s="1"/>
  <c r="S62" s="1"/>
  <c r="G61"/>
  <c r="K61" s="1"/>
  <c r="S61" s="1"/>
  <c r="G60"/>
  <c r="K60" s="1"/>
  <c r="S60" s="1"/>
  <c r="G59"/>
  <c r="K59" s="1"/>
  <c r="S59" s="1"/>
  <c r="G58"/>
  <c r="K58" s="1"/>
  <c r="S58" s="1"/>
  <c r="G57"/>
  <c r="K57" s="1"/>
  <c r="S57" s="1"/>
  <c r="G56"/>
  <c r="K56" s="1"/>
  <c r="S56" s="1"/>
  <c r="G55"/>
  <c r="K55" s="1"/>
  <c r="S55" s="1"/>
  <c r="G54"/>
  <c r="K54" s="1"/>
  <c r="S54" s="1"/>
  <c r="G53"/>
  <c r="K53" s="1"/>
  <c r="S53" s="1"/>
  <c r="G52"/>
  <c r="K52" s="1"/>
  <c r="S52" s="1"/>
  <c r="G51"/>
  <c r="K51" s="1"/>
  <c r="S51" s="1"/>
  <c r="G50"/>
  <c r="K50" s="1"/>
  <c r="S50" s="1"/>
  <c r="G49"/>
  <c r="K49" s="1"/>
  <c r="S49" s="1"/>
  <c r="G48"/>
  <c r="K48" s="1"/>
  <c r="S48" s="1"/>
  <c r="G47"/>
  <c r="K47" s="1"/>
  <c r="S47" s="1"/>
  <c r="G46"/>
  <c r="K46" s="1"/>
  <c r="S46" s="1"/>
  <c r="G45"/>
  <c r="K45" s="1"/>
  <c r="S45" s="1"/>
  <c r="G44"/>
  <c r="K44" s="1"/>
  <c r="S44" s="1"/>
  <c r="G43"/>
  <c r="K43" s="1"/>
  <c r="S43" s="1"/>
  <c r="G42"/>
  <c r="K42" s="1"/>
  <c r="S42" s="1"/>
  <c r="G41"/>
  <c r="K41" s="1"/>
  <c r="S41" s="1"/>
  <c r="G40"/>
  <c r="K40" s="1"/>
  <c r="S40" s="1"/>
  <c r="G39"/>
  <c r="K39" s="1"/>
  <c r="S39" s="1"/>
  <c r="G38"/>
  <c r="K38" s="1"/>
  <c r="S38" s="1"/>
  <c r="G37"/>
  <c r="K37" s="1"/>
  <c r="S37" s="1"/>
  <c r="G36"/>
  <c r="K36" s="1"/>
  <c r="S36" s="1"/>
  <c r="G35"/>
  <c r="K35" s="1"/>
  <c r="S35" s="1"/>
  <c r="G34"/>
  <c r="K34" s="1"/>
  <c r="S34" s="1"/>
  <c r="G33"/>
  <c r="K33" s="1"/>
  <c r="S33" s="1"/>
  <c r="G32"/>
  <c r="K32" s="1"/>
  <c r="S32" s="1"/>
  <c r="G31"/>
  <c r="K31" s="1"/>
  <c r="S31" s="1"/>
  <c r="G30"/>
  <c r="K30" s="1"/>
  <c r="S30" s="1"/>
  <c r="G29"/>
  <c r="K29" s="1"/>
  <c r="S29" s="1"/>
  <c r="G28"/>
  <c r="K28" s="1"/>
  <c r="S28" s="1"/>
  <c r="G27"/>
  <c r="K27" s="1"/>
  <c r="S27" s="1"/>
  <c r="G26"/>
  <c r="K26" s="1"/>
  <c r="S26" s="1"/>
  <c r="G25"/>
  <c r="K25" s="1"/>
  <c r="S25" s="1"/>
  <c r="G24"/>
  <c r="K24" s="1"/>
  <c r="S24" s="1"/>
  <c r="G23"/>
  <c r="K23" s="1"/>
  <c r="S23" s="1"/>
  <c r="G22"/>
  <c r="K22" s="1"/>
  <c r="S22" s="1"/>
  <c r="G21"/>
  <c r="K21" s="1"/>
  <c r="S21" s="1"/>
  <c r="G20"/>
  <c r="K20" s="1"/>
  <c r="S20" s="1"/>
  <c r="G19"/>
  <c r="K19" s="1"/>
  <c r="S19" s="1"/>
  <c r="G18"/>
  <c r="K18" s="1"/>
  <c r="S18" s="1"/>
  <c r="G17"/>
  <c r="K17" s="1"/>
  <c r="S17" s="1"/>
  <c r="G16"/>
  <c r="K16" s="1"/>
  <c r="S16" s="1"/>
  <c r="G15"/>
  <c r="K15" s="1"/>
  <c r="S15" s="1"/>
  <c r="G14"/>
  <c r="K14" s="1"/>
  <c r="S14" s="1"/>
  <c r="G13"/>
  <c r="K13" s="1"/>
  <c r="S13" s="1"/>
  <c r="G12"/>
  <c r="G11"/>
  <c r="G10"/>
  <c r="G9"/>
  <c r="G8"/>
  <c r="G7"/>
  <c r="G6"/>
  <c r="G5"/>
  <c r="G4"/>
  <c r="G3"/>
  <c r="K6" l="1"/>
  <c r="Q6"/>
  <c r="R6" s="1"/>
  <c r="K9"/>
  <c r="Q9"/>
  <c r="R9" s="1"/>
  <c r="K4"/>
  <c r="Q4"/>
  <c r="R4" s="1"/>
  <c r="K8"/>
  <c r="Q8"/>
  <c r="R8" s="1"/>
  <c r="K12"/>
  <c r="Q12"/>
  <c r="R12" s="1"/>
  <c r="K5"/>
  <c r="Q5"/>
  <c r="R5" s="1"/>
  <c r="K3"/>
  <c r="Q3"/>
  <c r="K7"/>
  <c r="Q7"/>
  <c r="R7" s="1"/>
  <c r="K11"/>
  <c r="Q11"/>
  <c r="R11" s="1"/>
  <c r="K10"/>
  <c r="Q10"/>
  <c r="R10" s="1"/>
  <c r="K143"/>
  <c r="G143"/>
  <c r="H3"/>
  <c r="J3" s="1"/>
  <c r="H4"/>
  <c r="J4" s="1"/>
  <c r="H5"/>
  <c r="J5" s="1"/>
  <c r="H6"/>
  <c r="J6" s="1"/>
  <c r="H7"/>
  <c r="J7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1"/>
  <c r="J101" s="1"/>
  <c r="H102"/>
  <c r="J102" s="1"/>
  <c r="H103"/>
  <c r="J103" s="1"/>
  <c r="H104"/>
  <c r="J104" s="1"/>
  <c r="H105"/>
  <c r="J105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S11" l="1"/>
  <c r="S3"/>
  <c r="S12"/>
  <c r="S4"/>
  <c r="S6"/>
  <c r="R3"/>
  <c r="R143" s="1"/>
  <c r="Q143"/>
  <c r="S10"/>
  <c r="S7"/>
  <c r="S5"/>
  <c r="S8"/>
  <c r="S9"/>
  <c r="H106"/>
  <c r="S143" l="1"/>
  <c r="H143"/>
  <c r="J106"/>
  <c r="J143" s="1"/>
  <c r="E108" i="9"/>
  <c r="F143" i="4" l="1"/>
  <c r="D143"/>
  <c r="E4" i="7"/>
  <c r="E375" i="5" l="1"/>
  <c r="E143" i="4"/>
</calcChain>
</file>

<file path=xl/sharedStrings.xml><?xml version="1.0" encoding="utf-8"?>
<sst xmlns="http://schemas.openxmlformats.org/spreadsheetml/2006/main" count="2929" uniqueCount="1144">
  <si>
    <t>Registrar ID</t>
  </si>
  <si>
    <t>Registrar Name</t>
  </si>
  <si>
    <t>Aadhaar Generated</t>
  </si>
  <si>
    <t>000</t>
  </si>
  <si>
    <t>UIDAI-Registrar</t>
  </si>
  <si>
    <t>101</t>
  </si>
  <si>
    <t>Jammu and Kashmir Bank</t>
  </si>
  <si>
    <t>102</t>
  </si>
  <si>
    <t>Govt of Himachal Pradesh</t>
  </si>
  <si>
    <t>103</t>
  </si>
  <si>
    <t>FCS Govt of Punjab</t>
  </si>
  <si>
    <t>106</t>
  </si>
  <si>
    <t>FCR Govt of Haryana</t>
  </si>
  <si>
    <t>108</t>
  </si>
  <si>
    <t>Dept of ITC Govt of Rajasthan</t>
  </si>
  <si>
    <t>110</t>
  </si>
  <si>
    <t>Rural Development Dept, Govt. of Bihar</t>
  </si>
  <si>
    <t>111</t>
  </si>
  <si>
    <t>Govt of Sikkim - Dept of Econo</t>
  </si>
  <si>
    <t>116</t>
  </si>
  <si>
    <t>RDD Govt of Tripura</t>
  </si>
  <si>
    <t>124</t>
  </si>
  <si>
    <t>Govt of Gujarat</t>
  </si>
  <si>
    <t>125</t>
  </si>
  <si>
    <t>UT Of Daman and Diu</t>
  </si>
  <si>
    <t>126</t>
  </si>
  <si>
    <t>UT Govt. Of Dadra &amp; Nagar Haveli</t>
  </si>
  <si>
    <t>127</t>
  </si>
  <si>
    <t>Govt of Maharashtra</t>
  </si>
  <si>
    <t>129</t>
  </si>
  <si>
    <t xml:space="preserve">Govt of Karnataka </t>
  </si>
  <si>
    <t>130</t>
  </si>
  <si>
    <t>Govt of Goa</t>
  </si>
  <si>
    <t>132</t>
  </si>
  <si>
    <t>Govt of Kerala</t>
  </si>
  <si>
    <t>134</t>
  </si>
  <si>
    <t>UT of Puducherry</t>
  </si>
  <si>
    <t>135</t>
  </si>
  <si>
    <t>Civil Supplies - A&amp;N Islands</t>
  </si>
  <si>
    <t>138</t>
  </si>
  <si>
    <t>Govt of UT of Chandigarh</t>
  </si>
  <si>
    <t>141</t>
  </si>
  <si>
    <t>Secretery IT,J&amp;K</t>
  </si>
  <si>
    <t>143</t>
  </si>
  <si>
    <t xml:space="preserve">Odisha Computer Application Center </t>
  </si>
  <si>
    <t>145</t>
  </si>
  <si>
    <t>DEPUTY COMMISSIONER TAWANG</t>
  </si>
  <si>
    <t>146</t>
  </si>
  <si>
    <t>DC West Kameng</t>
  </si>
  <si>
    <t>147</t>
  </si>
  <si>
    <t>DC East Kameng</t>
  </si>
  <si>
    <t>148</t>
  </si>
  <si>
    <t>DC PAPUMPARE</t>
  </si>
  <si>
    <t>149</t>
  </si>
  <si>
    <t>DC ITANAGAR CAPITAL COMPLEX</t>
  </si>
  <si>
    <t>150</t>
  </si>
  <si>
    <t>DC LOWER SUBANSIRI</t>
  </si>
  <si>
    <t>151</t>
  </si>
  <si>
    <t>D.C. KURUNG KUMEY</t>
  </si>
  <si>
    <t>152</t>
  </si>
  <si>
    <t>DEPUTY COMMISSIONER KRA DAADI</t>
  </si>
  <si>
    <t>153</t>
  </si>
  <si>
    <t>DC Upper Subansiri</t>
  </si>
  <si>
    <t>154</t>
  </si>
  <si>
    <t>DC Aalo</t>
  </si>
  <si>
    <t>155</t>
  </si>
  <si>
    <t>DC Siang</t>
  </si>
  <si>
    <t>156</t>
  </si>
  <si>
    <t>DC East Siang</t>
  </si>
  <si>
    <t>157</t>
  </si>
  <si>
    <t>DC Upper Siang District</t>
  </si>
  <si>
    <t>158</t>
  </si>
  <si>
    <t>DC Dibang Valley</t>
  </si>
  <si>
    <t>159</t>
  </si>
  <si>
    <t>DC Lower Dibang</t>
  </si>
  <si>
    <t>160</t>
  </si>
  <si>
    <t>DC LOHIT</t>
  </si>
  <si>
    <t>161</t>
  </si>
  <si>
    <t>Deputy Commissioner, Anjaw</t>
  </si>
  <si>
    <t>162</t>
  </si>
  <si>
    <t>DC NAMSAI</t>
  </si>
  <si>
    <t>163</t>
  </si>
  <si>
    <t>DEPUTY COMMISSIONER CHANGLANG</t>
  </si>
  <si>
    <t>164</t>
  </si>
  <si>
    <t>DC  Tirap District</t>
  </si>
  <si>
    <t>165</t>
  </si>
  <si>
    <t>DC Longding</t>
  </si>
  <si>
    <t>166</t>
  </si>
  <si>
    <t>DC South East</t>
  </si>
  <si>
    <t>167</t>
  </si>
  <si>
    <t>DY. COMMISSIONER SHAHDARA</t>
  </si>
  <si>
    <t>169</t>
  </si>
  <si>
    <t>Rural Development Department Bihar-1</t>
  </si>
  <si>
    <t>206</t>
  </si>
  <si>
    <t>CSC e-Governance Services India Limited</t>
  </si>
  <si>
    <t>207</t>
  </si>
  <si>
    <t>UTI Infrastructure Technology &amp; Services Limited</t>
  </si>
  <si>
    <t>208</t>
  </si>
  <si>
    <t>Tamil Nadu eGovernance Agency</t>
  </si>
  <si>
    <t>212</t>
  </si>
  <si>
    <t>Commissioner Nagaland</t>
  </si>
  <si>
    <t>213</t>
  </si>
  <si>
    <t>Special Secretary Home</t>
  </si>
  <si>
    <t>214</t>
  </si>
  <si>
    <t>Govt. of Mizoram</t>
  </si>
  <si>
    <t>217</t>
  </si>
  <si>
    <t>DIT Lakshadweep</t>
  </si>
  <si>
    <t>218</t>
  </si>
  <si>
    <t>General Administration Department</t>
  </si>
  <si>
    <t>219</t>
  </si>
  <si>
    <t>Social Welfare Department, Govt of Mizoram</t>
  </si>
  <si>
    <t>601</t>
  </si>
  <si>
    <t>Bank of Baroda</t>
  </si>
  <si>
    <t>602</t>
  </si>
  <si>
    <t>Bank Of India</t>
  </si>
  <si>
    <t>608</t>
  </si>
  <si>
    <t>State Bank of India</t>
  </si>
  <si>
    <t>610</t>
  </si>
  <si>
    <t>Union Bank</t>
  </si>
  <si>
    <t>614</t>
  </si>
  <si>
    <t>Punjab and Sind Bank</t>
  </si>
  <si>
    <t>618</t>
  </si>
  <si>
    <t>DENA BANK</t>
  </si>
  <si>
    <t>619</t>
  </si>
  <si>
    <t>Vijaya Bank</t>
  </si>
  <si>
    <t>620</t>
  </si>
  <si>
    <t>UCO BANK</t>
  </si>
  <si>
    <t>623</t>
  </si>
  <si>
    <t>Andhra Bank</t>
  </si>
  <si>
    <t>628</t>
  </si>
  <si>
    <t>KotakMahindra Bank</t>
  </si>
  <si>
    <t>629</t>
  </si>
  <si>
    <t>Lakshmi Vilas Bank</t>
  </si>
  <si>
    <t>630</t>
  </si>
  <si>
    <t>Bandhan Bank Ltd</t>
  </si>
  <si>
    <t>631</t>
  </si>
  <si>
    <t xml:space="preserve">Catholic Syrian Bank   </t>
  </si>
  <si>
    <t>632</t>
  </si>
  <si>
    <t xml:space="preserve">City Union Bank Limited        </t>
  </si>
  <si>
    <t>633</t>
  </si>
  <si>
    <t>DCB Bank</t>
  </si>
  <si>
    <t>634</t>
  </si>
  <si>
    <t>Federal Bank</t>
  </si>
  <si>
    <t>635</t>
  </si>
  <si>
    <t>HDFC Bank Limited</t>
  </si>
  <si>
    <t>636</t>
  </si>
  <si>
    <t>ICICI Bank Limited</t>
  </si>
  <si>
    <t>637</t>
  </si>
  <si>
    <t>IDFC BANK LIMITED</t>
  </si>
  <si>
    <t>638</t>
  </si>
  <si>
    <t>IndusInd Bank</t>
  </si>
  <si>
    <t>639</t>
  </si>
  <si>
    <t>Karnataka Bank</t>
  </si>
  <si>
    <t>640</t>
  </si>
  <si>
    <t xml:space="preserve">Karur Vysya Bank </t>
  </si>
  <si>
    <t>641</t>
  </si>
  <si>
    <t>The Nainital Bank Ltd</t>
  </si>
  <si>
    <t>642</t>
  </si>
  <si>
    <t>RBL Bank Limited</t>
  </si>
  <si>
    <t>643</t>
  </si>
  <si>
    <t>South Indian Bank</t>
  </si>
  <si>
    <t>644</t>
  </si>
  <si>
    <t>Tamil Nadu Mercantile Bank</t>
  </si>
  <si>
    <t>645</t>
  </si>
  <si>
    <t>Dhanlaxmi Bank</t>
  </si>
  <si>
    <t>646</t>
  </si>
  <si>
    <t>YES Bank Limited</t>
  </si>
  <si>
    <t>647</t>
  </si>
  <si>
    <t>Axis Bank Ltd</t>
  </si>
  <si>
    <t>648</t>
  </si>
  <si>
    <t>Bank of Baroda_New_648</t>
  </si>
  <si>
    <t>649</t>
  </si>
  <si>
    <t>Bank of India_New_649</t>
  </si>
  <si>
    <t>650</t>
  </si>
  <si>
    <t>Central Bank of India_New_650</t>
  </si>
  <si>
    <t>651</t>
  </si>
  <si>
    <t>Indian Bank_New_651</t>
  </si>
  <si>
    <t>652</t>
  </si>
  <si>
    <t>ORIENTAL BANK OF COMMERCE_NEW_652</t>
  </si>
  <si>
    <t>653</t>
  </si>
  <si>
    <t>Punjab National Bank_NEW_653</t>
  </si>
  <si>
    <t>654</t>
  </si>
  <si>
    <t>STATE BANK OF INDIA_New_654</t>
  </si>
  <si>
    <t>655</t>
  </si>
  <si>
    <t>United Bank Of India_New_655</t>
  </si>
  <si>
    <t>656</t>
  </si>
  <si>
    <t>Union Bank Of India_New_656</t>
  </si>
  <si>
    <t>657</t>
  </si>
  <si>
    <t>Canara Bank_New_657</t>
  </si>
  <si>
    <t>658</t>
  </si>
  <si>
    <t>Syndicate Bank_New_658</t>
  </si>
  <si>
    <t>659</t>
  </si>
  <si>
    <t>INDIAN OVERSEAS BANK_NEW_659</t>
  </si>
  <si>
    <t>660</t>
  </si>
  <si>
    <t>Punjab &amp; Sind Bank_New_660</t>
  </si>
  <si>
    <t>661</t>
  </si>
  <si>
    <t>ALLAHABAD BANK_NEW_661</t>
  </si>
  <si>
    <t>662</t>
  </si>
  <si>
    <t>BANK OF MAHARASHTRA_NEW_662</t>
  </si>
  <si>
    <t>664</t>
  </si>
  <si>
    <t>Dena Bank_New_664</t>
  </si>
  <si>
    <t>667</t>
  </si>
  <si>
    <t>IDBI Bank Ltd_New_667</t>
  </si>
  <si>
    <t>670</t>
  </si>
  <si>
    <t>BARODA UTTAR PRADESH GRAMIN BANK</t>
  </si>
  <si>
    <t>671</t>
  </si>
  <si>
    <t>Baroda Rajasthan Kshetriya Gramin Bank</t>
  </si>
  <si>
    <t>804</t>
  </si>
  <si>
    <t>Indiapost</t>
  </si>
  <si>
    <t>805</t>
  </si>
  <si>
    <t>Delhi-NW DC</t>
  </si>
  <si>
    <t>806</t>
  </si>
  <si>
    <t>Delhi SW DC</t>
  </si>
  <si>
    <t>808</t>
  </si>
  <si>
    <t>Delhi - Central DC</t>
  </si>
  <si>
    <t>812</t>
  </si>
  <si>
    <t>Delhi - NE DC</t>
  </si>
  <si>
    <t>813</t>
  </si>
  <si>
    <t>Delhi - East DC</t>
  </si>
  <si>
    <t>814</t>
  </si>
  <si>
    <t>NSDL e-Governance Infrastructure Limited</t>
  </si>
  <si>
    <t>815</t>
  </si>
  <si>
    <t>Department of Information Technology Govt of Jharkhand</t>
  </si>
  <si>
    <t>816</t>
  </si>
  <si>
    <t>Information Technology &amp; Communication Department</t>
  </si>
  <si>
    <t>818</t>
  </si>
  <si>
    <t>Information Technology Electronics and Communication Department, Govt of Telangana</t>
  </si>
  <si>
    <t>820</t>
  </si>
  <si>
    <t xml:space="preserve">Madhya Pradesh State Electronics Development Corporation Ltd.  </t>
  </si>
  <si>
    <t>821</t>
  </si>
  <si>
    <t>Atalji Janasnehi Directorate, Government of Karnataka</t>
  </si>
  <si>
    <t>826</t>
  </si>
  <si>
    <t>Directorate of Social welfare, A&amp;N Islands</t>
  </si>
  <si>
    <t>830</t>
  </si>
  <si>
    <t>Social Welfare Deptt.,Govt of Bihar</t>
  </si>
  <si>
    <t>840</t>
  </si>
  <si>
    <t>Women &amp; Child Development, Govt. of Gujarat</t>
  </si>
  <si>
    <t>841</t>
  </si>
  <si>
    <t>Education Department, Govt. of Gujarat</t>
  </si>
  <si>
    <t>842</t>
  </si>
  <si>
    <t>Department of WCD, Haryana</t>
  </si>
  <si>
    <t>843</t>
  </si>
  <si>
    <t>Directorate of Secondary Education, Haryana</t>
  </si>
  <si>
    <t>844</t>
  </si>
  <si>
    <t>Directorate of Woman and Child Development, Government of Himachal Pradesh</t>
  </si>
  <si>
    <t>846</t>
  </si>
  <si>
    <t>Women and Child Development Govt. of Jharkhand</t>
  </si>
  <si>
    <t>852</t>
  </si>
  <si>
    <t>WCD Govt. of MP</t>
  </si>
  <si>
    <t>854</t>
  </si>
  <si>
    <t>Women &amp; Child  Devlopment, Maharashtra</t>
  </si>
  <si>
    <t>856</t>
  </si>
  <si>
    <t>wcddelhi</t>
  </si>
  <si>
    <t>862</t>
  </si>
  <si>
    <t>WCD, Govt. of Rajasthan</t>
  </si>
  <si>
    <t>867</t>
  </si>
  <si>
    <t>Deptt. Of School Education, Serva Shiksha Abhiyan,Govt. Of Telangana</t>
  </si>
  <si>
    <t>868</t>
  </si>
  <si>
    <t>Directorate of Social Welfare &amp; Social Education, Govt. of Tripura</t>
  </si>
  <si>
    <t>951</t>
  </si>
  <si>
    <t>U.P. Development Systems Corporation Ltd</t>
  </si>
  <si>
    <t>952</t>
  </si>
  <si>
    <t>Director General Health Services,Health Deptt, Haryana</t>
  </si>
  <si>
    <t>953</t>
  </si>
  <si>
    <t>U P Electronics Corporation Limited</t>
  </si>
  <si>
    <t>955</t>
  </si>
  <si>
    <t>Director Health and Family Welfare, UT</t>
  </si>
  <si>
    <t>957</t>
  </si>
  <si>
    <t>Directorate of Public Health and Family Welfare, Govt of Andhra Pradesh</t>
  </si>
  <si>
    <t>964</t>
  </si>
  <si>
    <t xml:space="preserve"> Chief Registrar Births &amp; Deaths -cum-Director Health Services </t>
  </si>
  <si>
    <t>983</t>
  </si>
  <si>
    <t>BSNL Maharashtra Circle</t>
  </si>
  <si>
    <t>984</t>
  </si>
  <si>
    <t>State Project Director SSA J&amp;K</t>
  </si>
  <si>
    <t>985</t>
  </si>
  <si>
    <t>State Mission Director ICDS Social Welfare Department JK</t>
  </si>
  <si>
    <t>986</t>
  </si>
  <si>
    <t>Electronics &amp; Information Technology E&amp;IT Department Government of Chhattisgarh GoCG</t>
  </si>
  <si>
    <t>Grand Total</t>
  </si>
  <si>
    <t>EA_Code</t>
  </si>
  <si>
    <t>EA Name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</si>
  <si>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</si>
  <si>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</si>
  <si>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</si>
  <si>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</si>
  <si>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</si>
  <si>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</si>
  <si>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</si>
  <si>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</si>
  <si>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</si>
  <si>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</si>
  <si>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</si>
  <si>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</si>
  <si>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</si>
  <si>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</si>
  <si>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</si>
  <si>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</si>
  <si>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</si>
  <si>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</si>
  <si>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0101</t>
  </si>
  <si>
    <t>J &amp; K Bank</t>
  </si>
  <si>
    <t>0102</t>
  </si>
  <si>
    <t>Department of IT, Govt. of HP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</si>
  <si>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</si>
  <si>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</si>
  <si>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</si>
  <si>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</si>
  <si>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2059</t>
  </si>
  <si>
    <t>District Sukhmani Society Fatehgarh Sahib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</si>
  <si>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</si>
  <si>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</si>
  <si>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</si>
  <si>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</si>
  <si>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</si>
  <si>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</si>
  <si>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</si>
  <si>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</si>
  <si>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</si>
  <si>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</si>
  <si>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</si>
  <si>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</si>
  <si>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</si>
  <si>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</si>
  <si>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</si>
  <si>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</si>
  <si>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</si>
  <si>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</si>
  <si>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</si>
  <si>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</si>
  <si>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</si>
  <si>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</si>
  <si>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</si>
  <si>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</si>
  <si>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</si>
  <si>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</si>
  <si>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</si>
  <si>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</si>
  <si>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</si>
  <si>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</si>
  <si>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</si>
  <si>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</si>
  <si>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</si>
  <si>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</si>
  <si>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</si>
  <si>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</si>
  <si>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</si>
  <si>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</si>
  <si>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</si>
  <si>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</si>
  <si>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</si>
  <si>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</si>
  <si>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</si>
  <si>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</si>
  <si>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</si>
  <si>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</si>
  <si>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</si>
  <si>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</si>
  <si>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1042</t>
  </si>
  <si>
    <t>COMTECH INSTITUTE OFTECHNOLOGY</t>
  </si>
  <si>
    <t>1420</t>
  </si>
  <si>
    <t>MEGHA VINCOM PVT LTD</t>
  </si>
  <si>
    <t>2091</t>
  </si>
  <si>
    <t>Rajcomp Info Services Ltd</t>
  </si>
  <si>
    <t>1040</t>
  </si>
  <si>
    <t>Computer LAB</t>
  </si>
  <si>
    <t>1445</t>
  </si>
  <si>
    <t>Orion Security Solutions Private Ltd</t>
  </si>
  <si>
    <t>1488</t>
  </si>
  <si>
    <t>Sarvalabh Global Foundation</t>
  </si>
  <si>
    <t>0111</t>
  </si>
  <si>
    <t>Department of Economics Statistics  Monitoring and Evaluation DESME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</si>
  <si>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</si>
  <si>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</si>
  <si>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</si>
  <si>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</si>
  <si>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</si>
  <si>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</si>
  <si>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</si>
  <si>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</si>
  <si>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</si>
  <si>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</si>
  <si>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</si>
  <si>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</si>
  <si>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</si>
  <si>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</si>
  <si>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</si>
  <si>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</si>
  <si>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0124</t>
  </si>
  <si>
    <t xml:space="preserve">Gujarat Social Infrastructure Development Society </t>
  </si>
  <si>
    <t>2116</t>
  </si>
  <si>
    <t>E-Seva Society,Amreli</t>
  </si>
  <si>
    <t>2117</t>
  </si>
  <si>
    <t>Dist E-seva Society,Anand</t>
  </si>
  <si>
    <t>2121</t>
  </si>
  <si>
    <t>E-Seva Society Bhavnagar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</si>
  <si>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</si>
  <si>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</si>
  <si>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</si>
  <si>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</si>
  <si>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</si>
  <si>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</si>
  <si>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</si>
  <si>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</si>
  <si>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2128</t>
  </si>
  <si>
    <t>Seva Society Collector Kutch</t>
  </si>
  <si>
    <t>2129</t>
  </si>
  <si>
    <t>E Seva Society UID Kheda,Nadiad</t>
  </si>
  <si>
    <t>2141</t>
  </si>
  <si>
    <t>Municipal Corporation Ahmedabad</t>
  </si>
  <si>
    <t>2144</t>
  </si>
  <si>
    <t>Rajkot Municipal Corporation</t>
  </si>
  <si>
    <t>2145</t>
  </si>
  <si>
    <t>Mahanagar Seva Sadan Vadodara</t>
  </si>
  <si>
    <t>2170</t>
  </si>
  <si>
    <t>E-Seva Society Narmada Rajpipla</t>
  </si>
  <si>
    <t>0125</t>
  </si>
  <si>
    <t>UT of Daman and Diu</t>
  </si>
  <si>
    <t>0126</t>
  </si>
  <si>
    <t>Administration of DNH</t>
  </si>
  <si>
    <t>2006</t>
  </si>
  <si>
    <t>Mahaonline Limited</t>
  </si>
  <si>
    <t>0129</t>
  </si>
  <si>
    <t>Centre for e-Governance, GOK</t>
  </si>
  <si>
    <t>2086</t>
  </si>
  <si>
    <t>EDCS GOK</t>
  </si>
  <si>
    <t>0130</t>
  </si>
  <si>
    <t>Directorate of Planning, Statistics &amp; Evaluation-Govt of Goa</t>
  </si>
  <si>
    <t>0838</t>
  </si>
  <si>
    <t>Directorate of Women &amp; Child Department, Govt Of Goa</t>
  </si>
  <si>
    <t>2076</t>
  </si>
  <si>
    <t>M/s. Goa Electronics Ltd</t>
  </si>
  <si>
    <t>2003</t>
  </si>
  <si>
    <t>Akshaya</t>
  </si>
  <si>
    <t>0134</t>
  </si>
  <si>
    <t>Planning and Research Department</t>
  </si>
  <si>
    <t>1092</t>
  </si>
  <si>
    <t>India Computer Technology</t>
  </si>
  <si>
    <t>0138</t>
  </si>
  <si>
    <t>Department of IT, Chandigarh</t>
  </si>
  <si>
    <t>1239</t>
  </si>
  <si>
    <t>Chinar Construction Company Prime agency</t>
  </si>
  <si>
    <t>1355</t>
  </si>
  <si>
    <t>COMTECHINFO SOLUTIONS PVT.LTD</t>
  </si>
  <si>
    <t>1164</t>
  </si>
  <si>
    <t>SARADA SYSTEMS</t>
  </si>
  <si>
    <t>1178</t>
  </si>
  <si>
    <t>SREI INFRASTRUCTURE FINANCES L</t>
  </si>
  <si>
    <t>1358</t>
  </si>
  <si>
    <t>Bloom Solutions Pvt Ltd</t>
  </si>
  <si>
    <t>2543</t>
  </si>
  <si>
    <t>CIRCLE OFFICER TAWANG</t>
  </si>
  <si>
    <t>2314</t>
  </si>
  <si>
    <t>Deputy Director of School Education</t>
  </si>
  <si>
    <t>2465</t>
  </si>
  <si>
    <t>DEPUTY DIRECTOR OF SCHOOL EDUCATION SEPPA</t>
  </si>
  <si>
    <t>2289</t>
  </si>
  <si>
    <t>Circle Officer Toru</t>
  </si>
  <si>
    <t>2283</t>
  </si>
  <si>
    <t>Extra Assistant Commissioner Itanagar</t>
  </si>
  <si>
    <t>2284</t>
  </si>
  <si>
    <t>Extra Assistant Commissioner Naharlagun</t>
  </si>
  <si>
    <t>2560</t>
  </si>
  <si>
    <t>ADC ZIRO SADAR</t>
  </si>
  <si>
    <t>2507</t>
  </si>
  <si>
    <t>CO, SARLI</t>
  </si>
  <si>
    <t>2497</t>
  </si>
  <si>
    <t>Office of the CO Palin</t>
  </si>
  <si>
    <t>2441</t>
  </si>
  <si>
    <t>DDSE Daporijo</t>
  </si>
  <si>
    <t>2394</t>
  </si>
  <si>
    <t>DC office Aalo</t>
  </si>
  <si>
    <t>2492</t>
  </si>
  <si>
    <t>CO PANGIN</t>
  </si>
  <si>
    <t>2593</t>
  </si>
  <si>
    <t>EAC OFFICE KAYING/CO PAYUM</t>
  </si>
  <si>
    <t>2348</t>
  </si>
  <si>
    <t>DDSE Pasighat</t>
  </si>
  <si>
    <t>2382</t>
  </si>
  <si>
    <t>Extra Assistant Commissioner Yingkiong</t>
  </si>
  <si>
    <t>2365</t>
  </si>
  <si>
    <t>Deptt. Of Economics &amp; Statistics, Anini</t>
  </si>
  <si>
    <t>2272</t>
  </si>
  <si>
    <t>Circle Officer, Roing1</t>
  </si>
  <si>
    <t>2352</t>
  </si>
  <si>
    <t>DDSE Lohit</t>
  </si>
  <si>
    <t>2354</t>
  </si>
  <si>
    <t>CDPO Tezu ICDS</t>
  </si>
  <si>
    <t>2356</t>
  </si>
  <si>
    <t>DFCSO, Tezu</t>
  </si>
  <si>
    <t>2347</t>
  </si>
  <si>
    <t>DFCSO Anjaw</t>
  </si>
  <si>
    <t>2335</t>
  </si>
  <si>
    <t>EAC LEKANG</t>
  </si>
  <si>
    <t>2339</t>
  </si>
  <si>
    <t>DSO STAT NAMSAI</t>
  </si>
  <si>
    <t>2417</t>
  </si>
  <si>
    <t>2430</t>
  </si>
  <si>
    <t>ADDITIONAL DEPUTY COMMISSIONER  BORDUMSA</t>
  </si>
  <si>
    <t>2431</t>
  </si>
  <si>
    <t>EXTRA ASSISTANT COMMISSIONER DIYUN</t>
  </si>
  <si>
    <t>2362</t>
  </si>
  <si>
    <t>Deptt Of Economics &amp; Statistics Tirap</t>
  </si>
  <si>
    <t>2376</t>
  </si>
  <si>
    <t>Deputy Commissioner, Longding</t>
  </si>
  <si>
    <t>0166</t>
  </si>
  <si>
    <t>D C South East</t>
  </si>
  <si>
    <t>0167</t>
  </si>
  <si>
    <t>DC SHAHDARA</t>
  </si>
  <si>
    <t>0169</t>
  </si>
  <si>
    <t>Rural Development Department, Bihar</t>
  </si>
  <si>
    <t>1062</t>
  </si>
  <si>
    <t>Emdee Digitronics Pvt.Ltd.</t>
  </si>
  <si>
    <t>1124</t>
  </si>
  <si>
    <t>MKS Enterprises</t>
  </si>
  <si>
    <t>1129</t>
  </si>
  <si>
    <t>Nevaeh Technology Pvt. Ltd.</t>
  </si>
  <si>
    <t>2189</t>
  </si>
  <si>
    <t>CSC SPV</t>
  </si>
  <si>
    <t>2706</t>
  </si>
  <si>
    <t>CSC e Gov</t>
  </si>
  <si>
    <t>1446</t>
  </si>
  <si>
    <t>Janta Silikon Consortium</t>
  </si>
  <si>
    <t>1506</t>
  </si>
  <si>
    <t>Sant Naval Institute of Information Technology</t>
  </si>
  <si>
    <t>1561</t>
  </si>
  <si>
    <t>Citizencenter Technologies Pvt Ltd</t>
  </si>
  <si>
    <t>2192</t>
  </si>
  <si>
    <t>Electronics Corporation of Tamil Nadu Limited</t>
  </si>
  <si>
    <t>2193</t>
  </si>
  <si>
    <t>TAMILNADU ARASU CABLE TV CORPORATION LTD</t>
  </si>
  <si>
    <t>2214</t>
  </si>
  <si>
    <t>DC Kohima</t>
  </si>
  <si>
    <t>2217</t>
  </si>
  <si>
    <t>SDO Dhansiripar</t>
  </si>
  <si>
    <t>2218</t>
  </si>
  <si>
    <t>ADC Medziphema</t>
  </si>
  <si>
    <t>2219</t>
  </si>
  <si>
    <t>DC Mokokchung</t>
  </si>
  <si>
    <t>2224</t>
  </si>
  <si>
    <t>DC Tuensang</t>
  </si>
  <si>
    <t>2226</t>
  </si>
  <si>
    <t>SDO Angjangyang</t>
  </si>
  <si>
    <t>2228</t>
  </si>
  <si>
    <t>DC Longleng</t>
  </si>
  <si>
    <t>2229</t>
  </si>
  <si>
    <t>DC Kiphire</t>
  </si>
  <si>
    <t>2231</t>
  </si>
  <si>
    <t>ADC Tizit</t>
  </si>
  <si>
    <t>2232</t>
  </si>
  <si>
    <t>ADC Aboi</t>
  </si>
  <si>
    <t>2234</t>
  </si>
  <si>
    <t>SDO C Chen</t>
  </si>
  <si>
    <t>2235</t>
  </si>
  <si>
    <t>DC Zunheboto</t>
  </si>
  <si>
    <t>2239</t>
  </si>
  <si>
    <t>ADC Tening</t>
  </si>
  <si>
    <t>2240</t>
  </si>
  <si>
    <t>DC Wokha</t>
  </si>
  <si>
    <t>2241</t>
  </si>
  <si>
    <t>SDO C Ralan</t>
  </si>
  <si>
    <t>2244</t>
  </si>
  <si>
    <t>DC Dimapur</t>
  </si>
  <si>
    <t>2245</t>
  </si>
  <si>
    <t>ADC Niuland</t>
  </si>
  <si>
    <t>2246</t>
  </si>
  <si>
    <t>SDO Kuhuboto</t>
  </si>
  <si>
    <t>2249</t>
  </si>
  <si>
    <t>DC  Phek</t>
  </si>
  <si>
    <t>2250</t>
  </si>
  <si>
    <t>ADC Chozuba</t>
  </si>
  <si>
    <t>2256</t>
  </si>
  <si>
    <t>ADC Tamlu</t>
  </si>
  <si>
    <t>2257</t>
  </si>
  <si>
    <t>ADC Pungro</t>
  </si>
  <si>
    <t>2258</t>
  </si>
  <si>
    <t>DC Mon</t>
  </si>
  <si>
    <t>2260</t>
  </si>
  <si>
    <t>ADC Naginimora</t>
  </si>
  <si>
    <t>2266</t>
  </si>
  <si>
    <t>DC Peren</t>
  </si>
  <si>
    <t>2267</t>
  </si>
  <si>
    <t>SDO C Jalukie</t>
  </si>
  <si>
    <t>2268</t>
  </si>
  <si>
    <t>ADC Bhandari</t>
  </si>
  <si>
    <t>0213</t>
  </si>
  <si>
    <t>Special Secretary Home,Govt. of Manipur</t>
  </si>
  <si>
    <t>2009</t>
  </si>
  <si>
    <t>Manipur Electronics Dev Corp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</si>
  <si>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</si>
  <si>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</si>
  <si>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</si>
  <si>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</si>
  <si>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</si>
  <si>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</si>
  <si>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</si>
  <si>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</si>
  <si>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</si>
  <si>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</si>
  <si>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</si>
  <si>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</si>
  <si>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</si>
  <si>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</si>
  <si>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</si>
  <si>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</si>
  <si>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0217</t>
  </si>
  <si>
    <t>1020</t>
  </si>
  <si>
    <t>AVVAS INFOTECH PVT  LTD</t>
  </si>
  <si>
    <t>2512</t>
  </si>
  <si>
    <t>Aizawl Urban CDPO</t>
  </si>
  <si>
    <t>1469</t>
  </si>
  <si>
    <t>Twinstar Industries Ltd.</t>
  </si>
  <si>
    <t>1416</t>
  </si>
  <si>
    <t>Utility Forms Pvt Ltd</t>
  </si>
  <si>
    <t>1171</t>
  </si>
  <si>
    <t>Smart Chip Limited</t>
  </si>
  <si>
    <t>1119</t>
  </si>
  <si>
    <t>Matrix Processing House</t>
  </si>
  <si>
    <t>1025</t>
  </si>
  <si>
    <t>Blue Circle Instrument</t>
  </si>
  <si>
    <t>1088</t>
  </si>
  <si>
    <t>IAP COMPANY Pvt. Ltd</t>
  </si>
  <si>
    <t>1218</t>
  </si>
  <si>
    <t>Wipro Ltd</t>
  </si>
  <si>
    <t>1408</t>
  </si>
  <si>
    <t>Zephyr System Pvt.Ltd.</t>
  </si>
  <si>
    <t>1410</t>
  </si>
  <si>
    <t>Super Printers</t>
  </si>
  <si>
    <t>1465</t>
  </si>
  <si>
    <t>Apnatech Consultancy Services Pvt Ltd</t>
  </si>
  <si>
    <t>2079</t>
  </si>
  <si>
    <t>Make India Smart Private Limited</t>
  </si>
  <si>
    <t>0619</t>
  </si>
  <si>
    <t>1569</t>
  </si>
  <si>
    <t>TRANSACTION ANALYSTS INDIA PVT LTD</t>
  </si>
  <si>
    <t>0620</t>
  </si>
  <si>
    <t>2770</t>
  </si>
  <si>
    <t>Paschim Banga Gramin Bank</t>
  </si>
  <si>
    <t>2806</t>
  </si>
  <si>
    <t>Bihar Gramin Bank</t>
  </si>
  <si>
    <t>0623</t>
  </si>
  <si>
    <t>2739</t>
  </si>
  <si>
    <t xml:space="preserve">Chaitanya Godavari Grameen Bank </t>
  </si>
  <si>
    <t>0628</t>
  </si>
  <si>
    <t>Kotak Mahindra Bank</t>
  </si>
  <si>
    <t>0629</t>
  </si>
  <si>
    <t>0630</t>
  </si>
  <si>
    <t>0631</t>
  </si>
  <si>
    <t>CatholicSyrian Bank</t>
  </si>
  <si>
    <t>0632</t>
  </si>
  <si>
    <t xml:space="preserve">CityUnion Bank Limited  </t>
  </si>
  <si>
    <t>0633</t>
  </si>
  <si>
    <t>DCB Bank Ltd</t>
  </si>
  <si>
    <t>0634</t>
  </si>
  <si>
    <t>0635</t>
  </si>
  <si>
    <t>0636</t>
  </si>
  <si>
    <t>ICICI Bank Ltd</t>
  </si>
  <si>
    <t>0637</t>
  </si>
  <si>
    <t>0638</t>
  </si>
  <si>
    <t>IndusInd Bank Limited</t>
  </si>
  <si>
    <t>0639</t>
  </si>
  <si>
    <t>1300</t>
  </si>
  <si>
    <t>Transline Technologies P Ltd</t>
  </si>
  <si>
    <t>0640</t>
  </si>
  <si>
    <t xml:space="preserve">KarurVysya Bank  </t>
  </si>
  <si>
    <t>0641</t>
  </si>
  <si>
    <t>The Nainital Bank Limited</t>
  </si>
  <si>
    <t>0642</t>
  </si>
  <si>
    <t>0643</t>
  </si>
  <si>
    <t>0644</t>
  </si>
  <si>
    <t>0645</t>
  </si>
  <si>
    <t>0646</t>
  </si>
  <si>
    <t>0647</t>
  </si>
  <si>
    <t>0648</t>
  </si>
  <si>
    <t>2765</t>
  </si>
  <si>
    <t>BARODA GUJARAT GRAMIN BANK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</si>
  <si>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</si>
  <si>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</si>
  <si>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</si>
  <si>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</si>
  <si>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</si>
  <si>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</si>
  <si>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</si>
  <si>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</si>
  <si>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</si>
  <si>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</si>
  <si>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0650</t>
  </si>
  <si>
    <t>CENTRAL BANK OF INDIA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</si>
  <si>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</si>
  <si>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</si>
  <si>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</si>
  <si>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</si>
  <si>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</si>
  <si>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</si>
  <si>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0651</t>
  </si>
  <si>
    <t>Indian Bank</t>
  </si>
  <si>
    <t>0652</t>
  </si>
  <si>
    <t>Oriental Bank of Commerce</t>
  </si>
  <si>
    <t>0653</t>
  </si>
  <si>
    <t>Punjab National Bank</t>
  </si>
  <si>
    <t>0654</t>
  </si>
  <si>
    <t>2740</t>
  </si>
  <si>
    <t>Andhra Pradesh Grameena Vikas Bank</t>
  </si>
  <si>
    <t>2742</t>
  </si>
  <si>
    <t>CHHATTISGARH RAJYA  GRAMIN BANK</t>
  </si>
  <si>
    <t>2744</t>
  </si>
  <si>
    <t>Kaveri Grameena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</si>
  <si>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</si>
  <si>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</si>
  <si>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</si>
  <si>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</si>
  <si>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</si>
  <si>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</si>
  <si>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</si>
  <si>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</si>
  <si>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</si>
  <si>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</si>
  <si>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</si>
  <si>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</si>
  <si>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</si>
  <si>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</si>
  <si>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</si>
  <si>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</si>
  <si>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</si>
  <si>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</si>
  <si>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</si>
  <si>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</si>
  <si>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0655</t>
  </si>
  <si>
    <t>United Bank Of India</t>
  </si>
  <si>
    <t>2734</t>
  </si>
  <si>
    <t>Bangiya Gramin Vikash Bank</t>
  </si>
  <si>
    <t>0656</t>
  </si>
  <si>
    <t>Union Bank Of INDIA</t>
  </si>
  <si>
    <t>2897</t>
  </si>
  <si>
    <t>KASHI GOMTI SAMYUT GRAMIN BANK</t>
  </si>
  <si>
    <t>0657</t>
  </si>
  <si>
    <t>CANARA BANK</t>
  </si>
  <si>
    <t>2738</t>
  </si>
  <si>
    <t>PRAGATHI KRISHNA GRAMINA BANK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</si>
  <si>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</si>
  <si>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</si>
  <si>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</si>
  <si>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</si>
  <si>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</si>
  <si>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</si>
  <si>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</si>
  <si>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</si>
  <si>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0659</t>
  </si>
  <si>
    <t>Indian Overseas Bank</t>
  </si>
  <si>
    <t>0660</t>
  </si>
  <si>
    <t>Punjab &amp; Sindh Bank</t>
  </si>
  <si>
    <t>0661</t>
  </si>
  <si>
    <t>ALLAHABAD BANK</t>
  </si>
  <si>
    <t>0662</t>
  </si>
  <si>
    <t>Bank of Maharashtra</t>
  </si>
  <si>
    <t>2766</t>
  </si>
  <si>
    <t>Maharashtra Gramin Bank</t>
  </si>
  <si>
    <t>0664</t>
  </si>
  <si>
    <t>0667</t>
  </si>
  <si>
    <t>IDBI Bank Ltd</t>
  </si>
  <si>
    <t>0670</t>
  </si>
  <si>
    <t>Baroda UP Gramin Bank</t>
  </si>
  <si>
    <t>0671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</si>
  <si>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</si>
  <si>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</si>
  <si>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</si>
  <si>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</si>
  <si>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</si>
  <si>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</si>
  <si>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</si>
  <si>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</si>
  <si>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</si>
  <si>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</si>
  <si>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</si>
  <si>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</si>
  <si>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</si>
  <si>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</si>
  <si>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</si>
  <si>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</si>
  <si>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</si>
  <si>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</si>
  <si>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</si>
  <si>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</si>
  <si>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2718</t>
  </si>
  <si>
    <t>Department of Post J&amp;K Circle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</si>
  <si>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</si>
  <si>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</si>
  <si>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</si>
  <si>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</si>
  <si>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</si>
  <si>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</si>
  <si>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</si>
  <si>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</si>
  <si>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</si>
  <si>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</si>
  <si>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</si>
  <si>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</si>
  <si>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</si>
  <si>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</si>
  <si>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</si>
  <si>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</si>
  <si>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</si>
  <si>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</si>
  <si>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</si>
  <si>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</si>
  <si>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</si>
  <si>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</si>
  <si>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</si>
  <si>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</si>
  <si>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0805</t>
  </si>
  <si>
    <t>DC NORTH WEST</t>
  </si>
  <si>
    <t>0806</t>
  </si>
  <si>
    <t>DCSW</t>
  </si>
  <si>
    <t>0808</t>
  </si>
  <si>
    <t>Delhi Central DC</t>
  </si>
  <si>
    <t>0812</t>
  </si>
  <si>
    <t>DC NORTH-EAST</t>
  </si>
  <si>
    <t>0813</t>
  </si>
  <si>
    <t>East Delhi DC</t>
  </si>
  <si>
    <t>1477</t>
  </si>
  <si>
    <t>UT Computers Educational &amp; Welfare Soc</t>
  </si>
  <si>
    <t>1492</t>
  </si>
  <si>
    <t>IPS e Services Pvt Ltd</t>
  </si>
  <si>
    <t>1498</t>
  </si>
  <si>
    <t>Abha Systems And Consultancy</t>
  </si>
  <si>
    <t>1500</t>
  </si>
  <si>
    <t>Steel City Securities Limited</t>
  </si>
  <si>
    <t>1507</t>
  </si>
  <si>
    <t>BNK Capital Markets Limited</t>
  </si>
  <si>
    <t>1528</t>
  </si>
  <si>
    <t>SRM Education And Social Welfare Society</t>
  </si>
  <si>
    <t>1531</t>
  </si>
  <si>
    <t>M/s TAVASYA VENTURE PARTNERS PVT. LTD.</t>
  </si>
  <si>
    <t>1543</t>
  </si>
  <si>
    <t>M/s Highway Construction Company</t>
  </si>
  <si>
    <t>2017</t>
  </si>
  <si>
    <t>Karvy Data Management Services</t>
  </si>
  <si>
    <t>0815</t>
  </si>
  <si>
    <t>Department of Information Technology and e-Gov, Government of Jharkhand</t>
  </si>
  <si>
    <t>2052</t>
  </si>
  <si>
    <t>Directorate of ESD</t>
  </si>
  <si>
    <t>2081</t>
  </si>
  <si>
    <t>Electronic Service Delivery</t>
  </si>
  <si>
    <t>0820</t>
  </si>
  <si>
    <t>Madhya Pradesh State Electronics Development Corporation Ltd.</t>
  </si>
  <si>
    <t>1508</t>
  </si>
  <si>
    <t>AISECT Limited</t>
  </si>
  <si>
    <t>2090</t>
  </si>
  <si>
    <t>MPOnline Limited</t>
  </si>
  <si>
    <t>0821</t>
  </si>
  <si>
    <t>Atalji Janasnehi Directorate, GOK</t>
  </si>
  <si>
    <t>0826</t>
  </si>
  <si>
    <t xml:space="preserve"> Directorate of Social welfare, A&amp;N Islands</t>
  </si>
  <si>
    <t>0830</t>
  </si>
  <si>
    <t>0840</t>
  </si>
  <si>
    <t>Director ICDS, Women &amp; Child Development, Govt. of Gujarat</t>
  </si>
  <si>
    <t>2708</t>
  </si>
  <si>
    <t>Director of primary education,  Gujarat</t>
  </si>
  <si>
    <t>2709</t>
  </si>
  <si>
    <t>Commissioner of school,  Gujarat</t>
  </si>
  <si>
    <t>0842</t>
  </si>
  <si>
    <t>0843</t>
  </si>
  <si>
    <t>0844</t>
  </si>
  <si>
    <t>Director, Woman and Child Development, Govt. of Himachal Pradesh</t>
  </si>
  <si>
    <t>0846</t>
  </si>
  <si>
    <t>Women and Child Development</t>
  </si>
  <si>
    <t>0852</t>
  </si>
  <si>
    <t>0854</t>
  </si>
  <si>
    <t>0856</t>
  </si>
  <si>
    <t>Department of WCD GNCT of Delhi</t>
  </si>
  <si>
    <t>0862</t>
  </si>
  <si>
    <t>WCD Govt. of Rajasthan</t>
  </si>
  <si>
    <t>0867</t>
  </si>
  <si>
    <t>Enrolment Agency Sarva Shiksha Abhiyan</t>
  </si>
  <si>
    <t>0868</t>
  </si>
  <si>
    <t>1425</t>
  </si>
  <si>
    <t>APEX Services</t>
  </si>
  <si>
    <t>1545</t>
  </si>
  <si>
    <t>Squaria Global India Private Limited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</si>
  <si>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</si>
  <si>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</si>
  <si>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</si>
  <si>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</si>
  <si>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</si>
  <si>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</si>
  <si>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</si>
  <si>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</si>
  <si>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</si>
  <si>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</si>
  <si>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2703</t>
  </si>
  <si>
    <t>Path Darshan Sewa Sansthan</t>
  </si>
  <si>
    <t>2704</t>
  </si>
  <si>
    <t>Dharma Enterprises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</si>
  <si>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</si>
  <si>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</si>
  <si>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</si>
  <si>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</si>
  <si>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</si>
  <si>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</si>
  <si>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</si>
  <si>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</si>
  <si>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</si>
  <si>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</si>
  <si>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</si>
  <si>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</si>
  <si>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</si>
  <si>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</si>
  <si>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</si>
  <si>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</si>
  <si>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</si>
  <si>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</si>
  <si>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</si>
  <si>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</si>
  <si>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</si>
  <si>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</si>
  <si>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</si>
  <si>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</si>
  <si>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</si>
  <si>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</si>
  <si>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</si>
  <si>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</si>
  <si>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</si>
  <si>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</si>
  <si>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</si>
  <si>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</si>
  <si>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</si>
  <si>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</si>
  <si>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</si>
  <si>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</si>
  <si>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</si>
  <si>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</si>
  <si>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</si>
  <si>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</si>
  <si>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</si>
  <si>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</si>
  <si>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1215</t>
  </si>
  <si>
    <t>WEBEL TECHNOLOGY LIMITED</t>
  </si>
  <si>
    <t>1439</t>
  </si>
  <si>
    <t>M/s Sanish Choudhary</t>
  </si>
  <si>
    <t>1494</t>
  </si>
  <si>
    <t>Pho-com-net Pvt. Ltd.</t>
  </si>
  <si>
    <t>1541</t>
  </si>
  <si>
    <t>Youth Infosolutions Pvt. Ltd.</t>
  </si>
  <si>
    <t>2080</t>
  </si>
  <si>
    <t>Nekton IT India Pvt Ltd.</t>
  </si>
  <si>
    <t>0955</t>
  </si>
  <si>
    <t>State Health Society</t>
  </si>
  <si>
    <t>0957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</si>
  <si>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</si>
  <si>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</si>
  <si>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</si>
  <si>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</si>
  <si>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</si>
  <si>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</si>
  <si>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</si>
  <si>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</si>
  <si>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</si>
  <si>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</si>
  <si>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</si>
  <si>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</si>
  <si>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2200</t>
  </si>
  <si>
    <t xml:space="preserve">District Registrar Births &amp; De rths cum Chief Medical Officer, Lahaul spiti 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</si>
  <si>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</si>
  <si>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</si>
  <si>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</si>
  <si>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</si>
  <si>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</si>
  <si>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</si>
  <si>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</si>
  <si>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</si>
  <si>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</si>
  <si>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</si>
  <si>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0983</t>
  </si>
  <si>
    <t>0984</t>
  </si>
  <si>
    <t>State Project Director SSA  Department of Education JK</t>
  </si>
  <si>
    <t>0985</t>
  </si>
  <si>
    <t>State Mission Director ICDS Social Welfare Department, J&amp;K</t>
  </si>
  <si>
    <t>2084</t>
  </si>
  <si>
    <t>CHIPS</t>
  </si>
  <si>
    <t>Aadhaar_Generated</t>
  </si>
  <si>
    <t>Ph-II</t>
  </si>
  <si>
    <t>Ph-III</t>
  </si>
  <si>
    <t>CELC Ph-III</t>
  </si>
  <si>
    <t xml:space="preserve">Chief Registrar Births &amp; Deaths -cum-Director Health Services </t>
  </si>
  <si>
    <t>Sl. No.</t>
  </si>
  <si>
    <t>No. of Aadhaar generated count for Phase III</t>
  </si>
  <si>
    <t>No. of Aadhaar generated for CEL enrolled on or after 1st Jan 2017</t>
  </si>
  <si>
    <t>No. of Aadhaar generated count for Phase II</t>
  </si>
  <si>
    <t>Total amount for Payment (Col.3x40+Col.4x50-Col.5x23)</t>
  </si>
  <si>
    <t>Balance amount to be withheld for DMS pendency</t>
  </si>
  <si>
    <t>Amount to be withheld in current  release [actual amount for withholding or 10% of payment due(Col.6), whichever is less)</t>
  </si>
  <si>
    <t>Balance amount to be withheld for DMS pendency from future releases (Col.7-Col.8)</t>
  </si>
  <si>
    <t>Actual Gross to be booked (Col.6-Col.8)</t>
  </si>
  <si>
    <t>Total penalty as per revised policy for enforcing process guidelines w.e.f. 01.04.2018</t>
  </si>
  <si>
    <t>Penalty as per new policy for enforcing process guidelines w.e.f. 01.04.2018 ( Penalty of max 10% of Gross Amount or actual whichever is less)</t>
  </si>
  <si>
    <t xml:space="preserve">  </t>
  </si>
  <si>
    <t>Adjustment on account of mismatch of EA during the period April-2017 &amp; May-2017</t>
  </si>
  <si>
    <t xml:space="preserve">No adjustment for the following Registrars could be made this month due to zero Aadhaar generation </t>
  </si>
  <si>
    <t>Reg-ID</t>
  </si>
  <si>
    <t>Phase -3</t>
  </si>
  <si>
    <t>Phase-2</t>
  </si>
  <si>
    <t>Phase-3</t>
  </si>
  <si>
    <t>CELC</t>
  </si>
  <si>
    <t>Amount</t>
  </si>
  <si>
    <t>Delhi - ND DC</t>
  </si>
  <si>
    <t>Delhi - North DC</t>
  </si>
  <si>
    <t>Delhi- South DC</t>
  </si>
  <si>
    <t>Delhi Urban Shelter Improvemen</t>
  </si>
  <si>
    <t>Delhi- West DC</t>
  </si>
  <si>
    <t>Govt of Andhra Pradesh</t>
  </si>
  <si>
    <t>Govt of Madhya Pradesh</t>
  </si>
  <si>
    <t>Jharkhand</t>
  </si>
  <si>
    <t>Life Insurance Corporation</t>
  </si>
  <si>
    <t>Mission Convergence - GNCT Del</t>
  </si>
  <si>
    <t>Principal Revenue Commissioner</t>
  </si>
  <si>
    <t>Total</t>
  </si>
  <si>
    <t>Eastern Railway</t>
  </si>
  <si>
    <t>South East Central Railway</t>
  </si>
  <si>
    <t>Recovery outstanding as on July, 2018</t>
  </si>
  <si>
    <t>National Cooperative Consumers Federation Of India Limited</t>
  </si>
  <si>
    <t>1</t>
  </si>
  <si>
    <t>2</t>
  </si>
  <si>
    <t>3</t>
  </si>
  <si>
    <t>1A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</si>
  <si>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</si>
  <si>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</si>
  <si>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</si>
  <si>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</si>
  <si>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</si>
  <si>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</si>
  <si>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</si>
  <si>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</si>
  <si>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</si>
  <si>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</si>
  <si>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</si>
  <si>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</si>
  <si>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</si>
  <si>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</si>
  <si>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</si>
  <si>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Ok</t>
  </si>
  <si>
    <t>Adjustment on account of miscalculation in respect of  penalty for the month of May &amp; July -2018</t>
  </si>
  <si>
    <t>May' 2018</t>
  </si>
  <si>
    <t>July' 2018</t>
  </si>
  <si>
    <t>Actual Amount to be considered for penalty</t>
  </si>
  <si>
    <t>Due penalty being 10% of Gross Amount</t>
  </si>
  <si>
    <t>Drawn</t>
  </si>
  <si>
    <t>Difference to be adjusted</t>
  </si>
  <si>
    <t>Due penalty</t>
  </si>
  <si>
    <t>Total Difference to be adjusted</t>
  </si>
  <si>
    <t>BSNL Gujarat Telecom Circle</t>
  </si>
  <si>
    <t>Canara Bank</t>
  </si>
  <si>
    <t>Corporation Bank</t>
  </si>
  <si>
    <t>Directorate of Health Services, A&amp;N Islands</t>
  </si>
  <si>
    <t>IDBI Bank ltd</t>
  </si>
  <si>
    <t xml:space="preserve">RURAL DEVELOPMENT AND PANCHAYAT RAJ Government of Karnataka </t>
  </si>
  <si>
    <t>School Education &amp; Sports, UP</t>
  </si>
  <si>
    <t>Adjustment done in August'18 Sanction</t>
  </si>
  <si>
    <t>Balance to be adjusted from future releases</t>
  </si>
  <si>
    <t>Total recovery  (Col.11+Col.13+Col.14)</t>
  </si>
  <si>
    <t xml:space="preserve">Recovery in current release
</t>
  </si>
  <si>
    <t>1. RO Bengaluru letter no. R-11013/349/2017/ROB/Vol.IV/6375 dated 05.09.2018 received through email dated 07.09.2018</t>
  </si>
  <si>
    <t>Registrar Name &amp; Code</t>
  </si>
  <si>
    <t>EA Name &amp; Code</t>
  </si>
  <si>
    <t>@Rs.50,000/-</t>
  </si>
  <si>
    <t>Amount of penalty</t>
  </si>
  <si>
    <t>Union Bank of India</t>
  </si>
  <si>
    <t>PKGB Bank</t>
  </si>
  <si>
    <t>The Federal Bank Ltd.</t>
  </si>
  <si>
    <t>TACTV Coimbatore South</t>
  </si>
  <si>
    <t>AJSK Mahagaon Nadakacheri</t>
  </si>
  <si>
    <t>Govt. of Kerala</t>
  </si>
  <si>
    <t>Akshaya Goolikkadavu Palakkad</t>
  </si>
  <si>
    <t>SBI Muddebihal Branch</t>
  </si>
  <si>
    <t>2. RO Delhi letter no. A-22011/11/2011/Part-2UIDAI (RO-Delih) dated 14.09.2018</t>
  </si>
  <si>
    <t>CSC e-Gov.</t>
  </si>
  <si>
    <t>CSC-SPV (2189)</t>
  </si>
  <si>
    <t>RISL (2091)</t>
  </si>
  <si>
    <t>AISECT</t>
  </si>
  <si>
    <t>MPSEDC</t>
  </si>
  <si>
    <t>3. RO Guwahati letter no. UIDAI/RO-Ghy/Blacklist of EA/12/2017/1071 dated 14.09.2018</t>
  </si>
  <si>
    <t>Syndicate Bank_New</t>
  </si>
  <si>
    <t>@1,00,000/-</t>
  </si>
  <si>
    <t>CPMG-AP</t>
  </si>
  <si>
    <t>CSC e-Gov</t>
  </si>
  <si>
    <t>CSC-SPV</t>
  </si>
  <si>
    <t>Information Technology &amp; Communication Department, Andhra Pradesh</t>
  </si>
  <si>
    <t>Dte of ESD</t>
  </si>
  <si>
    <t>Chaitanya Gramina Godavari Bank</t>
  </si>
  <si>
    <t>Sarada Systems</t>
  </si>
  <si>
    <t>Bloom Solutions</t>
  </si>
  <si>
    <t>ICT (1092)</t>
  </si>
  <si>
    <t>Computer Lab</t>
  </si>
  <si>
    <t>SREI Infrastructure</t>
  </si>
  <si>
    <t>Sahaj (1178)</t>
  </si>
  <si>
    <t>Information Technology Electronics &amp; Communication Department, Telangana</t>
  </si>
  <si>
    <t>ESD</t>
  </si>
  <si>
    <t>Punjab National Bank_New</t>
  </si>
  <si>
    <t>5. RO Ranchi Letter no. UIDAI/RO/RNC/MRB/2018-19/2418 dated 06.09.2018</t>
  </si>
  <si>
    <t>Central Bank of India</t>
  </si>
  <si>
    <t>CSC-206</t>
  </si>
  <si>
    <t>Oriental Bank of Commerce-652</t>
  </si>
  <si>
    <t>RDDBihar[169]</t>
  </si>
  <si>
    <t>RDDBihar</t>
  </si>
  <si>
    <t>Allahabad Bank [661]</t>
  </si>
  <si>
    <t>Allahabad Bank</t>
  </si>
  <si>
    <t>6. RO Mumbai Letter no. UIDAI/Mum-8/113/2017-Enrol-IV-2156 dated 18.09.2018</t>
  </si>
  <si>
    <t>CSC e-Governance Services India Limited_206</t>
  </si>
  <si>
    <t>Dena bank_New_664</t>
  </si>
  <si>
    <t>Dena Bank</t>
  </si>
  <si>
    <t>Education Department, Govt. of Gujarat_841</t>
  </si>
  <si>
    <t>Director of primary education,  Gujarat_2708</t>
  </si>
  <si>
    <t>YES Bank Limited_646</t>
  </si>
  <si>
    <t>7. RO Chandigarh vide letter no. UIDAI/RO/Chd./Reconciliation(Pt.)/2017/4276 dated 11.09.2018 received through email dated 13.09.2018, reported 'Nil' cases.</t>
  </si>
  <si>
    <t>8. RO Lucknow vide letter no.  A-11016/18/2018/UIDAI/Lko/3215 dated 02.08.2018 received through email dated 29.08.2018, reported 'Nil' cases.</t>
  </si>
  <si>
    <t>@Rs.1,00,000/-</t>
  </si>
  <si>
    <t>Blr</t>
  </si>
  <si>
    <t>Delhi</t>
  </si>
  <si>
    <t>Ghy</t>
  </si>
  <si>
    <t>Hyd</t>
  </si>
  <si>
    <t>RNC</t>
  </si>
  <si>
    <t>Mum</t>
  </si>
  <si>
    <t>11-20 days  
(no. of packets)</t>
  </si>
  <si>
    <t>More than 21 days
(no. of packets)</t>
  </si>
  <si>
    <t>Packets synched not uploaded beyond 30 days from the date of enrolment
(Total no. of lost packets )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</si>
  <si>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</si>
  <si>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</si>
  <si>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</si>
  <si>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</si>
  <si>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</si>
  <si>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>DOE-1</t>
  </si>
  <si>
    <t xml:space="preserve">Total  Un-Parliamentary Language/Abusive Language in Resident Demographics enrolment Count </t>
  </si>
  <si>
    <t xml:space="preserve">Total Non-Human photo Error Count </t>
  </si>
  <si>
    <t>DOE-2</t>
  </si>
  <si>
    <t>Operator/Supervisor Bio Missing Cases</t>
  </si>
  <si>
    <t>Overcharging the Resident/ Found Corrupt In OBD Survey/ Running Un-Authorized Centres</t>
  </si>
  <si>
    <t>Total Penalty as per revised methodology</t>
  </si>
  <si>
    <t>Rate of Penalty ----&gt;</t>
  </si>
  <si>
    <t>Director School Education UT Chandigarh</t>
  </si>
  <si>
    <t>Integrated Child Development Services , Government of Tamil Nadu</t>
  </si>
  <si>
    <t>State Project Director SSA RMSA HP</t>
  </si>
  <si>
    <t>4.RO Hyderabad minutes of SRC meeting dated 12.09.2018 received through email dated 14.09.2018</t>
  </si>
  <si>
    <t>Balance recovery (Col.15-Col.16)</t>
  </si>
  <si>
    <t>Net payment (Col.10-Col.16)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</si>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</sst>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102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5" fontId="0" fillId="2" borderId="1" xfId="1" applyNumberFormat="1" applyFont="1" applyFill="1" applyBorder="1"/>
    <xf numFmtId="0" fontId="0" fillId="0" borderId="0" xfId="0" applyFont="1"/>
    <xf numFmtId="0" fontId="0" fillId="0" borderId="1" xfId="0" applyBorder="1"/>
    <xf numFmtId="0" fontId="0" fillId="0" borderId="1" xfId="0" applyNumberFormat="1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49" fontId="0" fillId="2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49" fontId="4" fillId="4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5" fillId="0" borderId="1" xfId="0" applyNumberFormat="1" applyFont="1" applyBorder="1"/>
    <xf numFmtId="0" fontId="5" fillId="0" borderId="1" xfId="0" applyFont="1" applyBorder="1"/>
    <xf numFmtId="165" fontId="5" fillId="3" borderId="1" xfId="1" applyNumberFormat="1" applyFont="1" applyFill="1" applyBorder="1"/>
    <xf numFmtId="0" fontId="5" fillId="0" borderId="0" xfId="0" applyFont="1" applyAlignment="1">
      <alignment horizontal="center"/>
    </xf>
    <xf numFmtId="165" fontId="5" fillId="0" borderId="0" xfId="1" applyNumberFormat="1" applyFont="1"/>
    <xf numFmtId="49" fontId="6" fillId="4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7" xfId="0" applyFont="1" applyBorder="1"/>
    <xf numFmtId="0" fontId="7" fillId="0" borderId="7" xfId="0" applyFont="1" applyBorder="1"/>
    <xf numFmtId="165" fontId="5" fillId="0" borderId="0" xfId="0" applyNumberFormat="1" applyFont="1"/>
    <xf numFmtId="0" fontId="5" fillId="0" borderId="0" xfId="0" applyFont="1" applyBorder="1" applyAlignment="1">
      <alignment vertical="top"/>
    </xf>
    <xf numFmtId="17" fontId="7" fillId="0" borderId="0" xfId="0" applyNumberFormat="1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left"/>
    </xf>
    <xf numFmtId="0" fontId="5" fillId="0" borderId="1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7" fillId="0" borderId="20" xfId="0" applyFont="1" applyBorder="1" applyAlignment="1">
      <alignment vertical="top" wrapText="1"/>
    </xf>
    <xf numFmtId="0" fontId="5" fillId="0" borderId="20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>
      <alignment horizontal="center"/>
    </xf>
    <xf numFmtId="0" fontId="7" fillId="0" borderId="7" xfId="0" applyFont="1" applyBorder="1" applyAlignme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quotePrefix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7" fillId="0" borderId="1" xfId="0" applyFont="1" applyBorder="1"/>
    <xf numFmtId="0" fontId="0" fillId="0" borderId="0" xfId="0" applyAlignment="1">
      <alignment horizontal="center" vertical="center"/>
    </xf>
    <xf numFmtId="0" fontId="8" fillId="5" borderId="1" xfId="14" applyBorder="1" applyAlignment="1">
      <alignment horizontal="center" vertical="center"/>
    </xf>
    <xf numFmtId="0" fontId="5" fillId="6" borderId="1" xfId="0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7" fontId="7" fillId="0" borderId="8" xfId="0" applyNumberFormat="1" applyFont="1" applyBorder="1" applyAlignment="1">
      <alignment horizontal="center" vertical="top"/>
    </xf>
    <xf numFmtId="17" fontId="7" fillId="0" borderId="9" xfId="0" applyNumberFormat="1" applyFont="1" applyBorder="1" applyAlignment="1">
      <alignment horizontal="center" vertical="top"/>
    </xf>
    <xf numFmtId="17" fontId="7" fillId="0" borderId="10" xfId="0" applyNumberFormat="1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</cellXfs>
  <cellStyles count="15">
    <cellStyle name="Bad" xfId="14" builtinId="27"/>
    <cellStyle name="Comma 2" xfId="1"/>
    <cellStyle name="Comma 2 2" xfId="12"/>
    <cellStyle name="Comma 3" xfId="1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0"/>
    <cellStyle name="Title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ok%20Bisht/Payment%20to%20Registrars/Payment%20Sanctions/2018-19/Payment/07.%20July-2018/Master%20file%20July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hase-III"/>
      <sheetName val="CELC-Phase-III"/>
      <sheetName val="Calculation"/>
      <sheetName val="Adjt. for mismatch of EA"/>
      <sheetName val="RO Wise"/>
      <sheetName val="Reg-EA Wise"/>
      <sheetName val="Registrar Wise"/>
      <sheetName val="Deficiency Report Penalty-New"/>
      <sheetName val="Pmt. Sheet"/>
      <sheetName val="Pmt. Not affected"/>
    </sheetNames>
    <sheetDataSet>
      <sheetData sheetId="0" refreshError="1"/>
      <sheetData sheetId="1" refreshError="1"/>
      <sheetData sheetId="2">
        <row r="3">
          <cell r="C3">
            <v>661</v>
          </cell>
          <cell r="D3" t="str">
            <v>ALLAHABAD BANK_NEW_661</v>
          </cell>
          <cell r="E3">
            <v>55089</v>
          </cell>
          <cell r="F3">
            <v>865</v>
          </cell>
          <cell r="G3">
            <v>2734555</v>
          </cell>
          <cell r="H3">
            <v>0</v>
          </cell>
          <cell r="I3">
            <v>1485720</v>
          </cell>
          <cell r="J3">
            <v>273456</v>
          </cell>
          <cell r="K3">
            <v>1212264</v>
          </cell>
        </row>
        <row r="4">
          <cell r="C4">
            <v>623</v>
          </cell>
          <cell r="D4" t="str">
            <v>Andhra Bank</v>
          </cell>
          <cell r="E4">
            <v>13040</v>
          </cell>
          <cell r="F4">
            <v>0</v>
          </cell>
          <cell r="G4">
            <v>652000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821</v>
          </cell>
          <cell r="D5" t="str">
            <v>Atalji Janasnehi Directorate, Government of Karnataka</v>
          </cell>
          <cell r="E5">
            <v>26809</v>
          </cell>
          <cell r="F5">
            <v>0</v>
          </cell>
          <cell r="G5">
            <v>1340450</v>
          </cell>
          <cell r="H5">
            <v>0</v>
          </cell>
          <cell r="I5">
            <v>1216100</v>
          </cell>
          <cell r="J5">
            <v>134045</v>
          </cell>
          <cell r="K5">
            <v>1082055</v>
          </cell>
        </row>
        <row r="6">
          <cell r="C6">
            <v>647</v>
          </cell>
          <cell r="D6" t="str">
            <v>Axis Bank Ltd</v>
          </cell>
          <cell r="E6">
            <v>6423</v>
          </cell>
          <cell r="F6">
            <v>0</v>
          </cell>
          <cell r="G6">
            <v>321150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630</v>
          </cell>
          <cell r="D7" t="str">
            <v>Bandhan Bank Ltd</v>
          </cell>
          <cell r="E7">
            <v>1010</v>
          </cell>
          <cell r="F7">
            <v>0</v>
          </cell>
          <cell r="G7">
            <v>50500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601</v>
          </cell>
          <cell r="D8" t="str">
            <v>Bank of Baroda</v>
          </cell>
          <cell r="E8">
            <v>357</v>
          </cell>
          <cell r="F8">
            <v>0</v>
          </cell>
          <cell r="G8">
            <v>17850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648</v>
          </cell>
          <cell r="D9" t="str">
            <v>Bank of Baroda_New_648</v>
          </cell>
          <cell r="E9">
            <v>3794</v>
          </cell>
          <cell r="F9">
            <v>0</v>
          </cell>
          <cell r="G9">
            <v>189700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602</v>
          </cell>
          <cell r="D10" t="str">
            <v>Bank Of India</v>
          </cell>
          <cell r="E10">
            <v>5</v>
          </cell>
          <cell r="F10">
            <v>1</v>
          </cell>
          <cell r="G10">
            <v>227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649</v>
          </cell>
          <cell r="D11" t="str">
            <v>Bank of India_New_649</v>
          </cell>
          <cell r="E11">
            <v>49330</v>
          </cell>
          <cell r="F11">
            <v>0</v>
          </cell>
          <cell r="G11">
            <v>2466500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662</v>
          </cell>
          <cell r="D12" t="str">
            <v>BANK OF MAHARASHTRA_NEW_662</v>
          </cell>
          <cell r="E12">
            <v>10656</v>
          </cell>
          <cell r="F12">
            <v>0</v>
          </cell>
          <cell r="G12">
            <v>532800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671</v>
          </cell>
          <cell r="D13" t="str">
            <v>Baroda Rajasthan Kshetriya Gramin Bank</v>
          </cell>
          <cell r="E13">
            <v>7885</v>
          </cell>
          <cell r="F13">
            <v>0</v>
          </cell>
          <cell r="G13">
            <v>394250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670</v>
          </cell>
          <cell r="D14" t="str">
            <v>BARODA UTTAR PRADESH GRAMIN BANK</v>
          </cell>
          <cell r="E14">
            <v>16722</v>
          </cell>
          <cell r="F14">
            <v>0</v>
          </cell>
          <cell r="G14">
            <v>836100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983</v>
          </cell>
          <cell r="D15" t="str">
            <v>BSNL Maharashtra Circle</v>
          </cell>
          <cell r="E15">
            <v>1</v>
          </cell>
          <cell r="F15">
            <v>0</v>
          </cell>
          <cell r="G15">
            <v>50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611</v>
          </cell>
          <cell r="D16" t="str">
            <v>Canara Bank</v>
          </cell>
          <cell r="E16">
            <v>2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657</v>
          </cell>
          <cell r="D17" t="str">
            <v>Canara Bank_New_657</v>
          </cell>
          <cell r="E17">
            <v>12502</v>
          </cell>
          <cell r="F17">
            <v>0</v>
          </cell>
          <cell r="G17">
            <v>625100</v>
          </cell>
          <cell r="H17">
            <v>0</v>
          </cell>
          <cell r="I17">
            <v>4012187</v>
          </cell>
          <cell r="J17">
            <v>62510</v>
          </cell>
          <cell r="K17">
            <v>3949677</v>
          </cell>
        </row>
        <row r="18">
          <cell r="C18">
            <v>631</v>
          </cell>
          <cell r="D18" t="str">
            <v xml:space="preserve">Catholic Syrian Bank   </v>
          </cell>
          <cell r="E18">
            <v>80</v>
          </cell>
          <cell r="F18">
            <v>0</v>
          </cell>
          <cell r="G18">
            <v>4000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650</v>
          </cell>
          <cell r="D19" t="str">
            <v>Central Bank of India_New_650</v>
          </cell>
          <cell r="E19">
            <v>48793</v>
          </cell>
          <cell r="F19">
            <v>0</v>
          </cell>
          <cell r="G19">
            <v>2439650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964</v>
          </cell>
          <cell r="D20" t="str">
            <v xml:space="preserve">Chief Registrar Births &amp; Deaths -cum-Director Health Services </v>
          </cell>
          <cell r="E20">
            <v>3433</v>
          </cell>
          <cell r="F20">
            <v>3433</v>
          </cell>
          <cell r="G20">
            <v>92691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632</v>
          </cell>
          <cell r="D21" t="str">
            <v xml:space="preserve">City Union Bank Limited        </v>
          </cell>
          <cell r="E21">
            <v>4034</v>
          </cell>
          <cell r="F21">
            <v>0</v>
          </cell>
          <cell r="G21">
            <v>201700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135</v>
          </cell>
          <cell r="D22" t="str">
            <v>Civil Supplies - A&amp;N Islands</v>
          </cell>
          <cell r="E22">
            <v>229</v>
          </cell>
          <cell r="F22">
            <v>0</v>
          </cell>
          <cell r="G22">
            <v>11450</v>
          </cell>
          <cell r="H22">
            <v>0</v>
          </cell>
          <cell r="I22">
            <v>45754</v>
          </cell>
          <cell r="J22">
            <v>1145</v>
          </cell>
          <cell r="K22">
            <v>44609</v>
          </cell>
        </row>
        <row r="23">
          <cell r="C23">
            <v>212</v>
          </cell>
          <cell r="D23" t="str">
            <v>Commissioner Nagaland</v>
          </cell>
          <cell r="E23">
            <v>5122</v>
          </cell>
          <cell r="F23">
            <v>428</v>
          </cell>
          <cell r="G23">
            <v>246256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604</v>
          </cell>
          <cell r="D24" t="str">
            <v>Corporation Bank</v>
          </cell>
          <cell r="E24">
            <v>2</v>
          </cell>
          <cell r="F24">
            <v>0</v>
          </cell>
          <cell r="G24">
            <v>100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206</v>
          </cell>
          <cell r="D25" t="str">
            <v>CSC e-Governance Services India Limited</v>
          </cell>
          <cell r="E25">
            <v>1257276</v>
          </cell>
          <cell r="F25">
            <v>8191</v>
          </cell>
          <cell r="G25">
            <v>62675407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151</v>
          </cell>
          <cell r="D26" t="str">
            <v>D.C. KURUNG KUMEY</v>
          </cell>
          <cell r="E26">
            <v>620</v>
          </cell>
          <cell r="F26">
            <v>0</v>
          </cell>
          <cell r="G26">
            <v>31000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164</v>
          </cell>
          <cell r="D27" t="str">
            <v>DC  Tirap District</v>
          </cell>
          <cell r="E27">
            <v>1282</v>
          </cell>
          <cell r="F27">
            <v>0</v>
          </cell>
          <cell r="G27">
            <v>64100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>
            <v>154</v>
          </cell>
          <cell r="D28" t="str">
            <v>DC Aalo</v>
          </cell>
          <cell r="E28">
            <v>1660</v>
          </cell>
          <cell r="F28">
            <v>0</v>
          </cell>
          <cell r="G28">
            <v>83000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158</v>
          </cell>
          <cell r="D29" t="str">
            <v>DC Dibang Valley</v>
          </cell>
          <cell r="E29">
            <v>37</v>
          </cell>
          <cell r="F29">
            <v>0</v>
          </cell>
          <cell r="G29">
            <v>1850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147</v>
          </cell>
          <cell r="D30" t="str">
            <v>DC East Kameng</v>
          </cell>
          <cell r="E30">
            <v>545</v>
          </cell>
          <cell r="F30">
            <v>0</v>
          </cell>
          <cell r="G30">
            <v>27250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156</v>
          </cell>
          <cell r="D31" t="str">
            <v>DC East Siang</v>
          </cell>
          <cell r="E31">
            <v>299</v>
          </cell>
          <cell r="F31">
            <v>0</v>
          </cell>
          <cell r="G31">
            <v>14950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149</v>
          </cell>
          <cell r="D32" t="str">
            <v>DC ITANAGAR CAPITAL COMPLEX</v>
          </cell>
          <cell r="E32">
            <v>1249</v>
          </cell>
          <cell r="F32">
            <v>0</v>
          </cell>
          <cell r="G32">
            <v>62450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160</v>
          </cell>
          <cell r="D33" t="str">
            <v>DC LOHIT</v>
          </cell>
          <cell r="E33">
            <v>369</v>
          </cell>
          <cell r="F33">
            <v>0</v>
          </cell>
          <cell r="G33">
            <v>18450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165</v>
          </cell>
          <cell r="D34" t="str">
            <v>DC Longding</v>
          </cell>
          <cell r="E34">
            <v>285</v>
          </cell>
          <cell r="F34">
            <v>0</v>
          </cell>
          <cell r="G34">
            <v>14250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159</v>
          </cell>
          <cell r="D35" t="str">
            <v>DC Lower Dibang</v>
          </cell>
          <cell r="E35">
            <v>530</v>
          </cell>
          <cell r="F35">
            <v>11</v>
          </cell>
          <cell r="G35">
            <v>26247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>
            <v>150</v>
          </cell>
          <cell r="D36" t="str">
            <v>DC LOWER SUBANSIRI</v>
          </cell>
          <cell r="E36">
            <v>182</v>
          </cell>
          <cell r="F36">
            <v>0</v>
          </cell>
          <cell r="G36">
            <v>9100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162</v>
          </cell>
          <cell r="D37" t="str">
            <v>DC NAMSAI</v>
          </cell>
          <cell r="E37">
            <v>413</v>
          </cell>
          <cell r="F37">
            <v>0</v>
          </cell>
          <cell r="G37">
            <v>20650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148</v>
          </cell>
          <cell r="D38" t="str">
            <v>DC PAPUMPARE</v>
          </cell>
          <cell r="E38">
            <v>3928</v>
          </cell>
          <cell r="F38">
            <v>0</v>
          </cell>
          <cell r="G38">
            <v>196400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155</v>
          </cell>
          <cell r="D39" t="str">
            <v>DC Siang</v>
          </cell>
          <cell r="E39">
            <v>178</v>
          </cell>
          <cell r="F39">
            <v>0</v>
          </cell>
          <cell r="G39">
            <v>8900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166</v>
          </cell>
          <cell r="D40" t="str">
            <v>DC South East</v>
          </cell>
          <cell r="E40">
            <v>708</v>
          </cell>
          <cell r="F40">
            <v>0</v>
          </cell>
          <cell r="G40">
            <v>35400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>
            <v>157</v>
          </cell>
          <cell r="D41" t="str">
            <v>DC Upper Siang District</v>
          </cell>
          <cell r="E41">
            <v>301</v>
          </cell>
          <cell r="F41">
            <v>0</v>
          </cell>
          <cell r="G41">
            <v>15050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>
            <v>153</v>
          </cell>
          <cell r="D42" t="str">
            <v>DC Upper Subansiri</v>
          </cell>
          <cell r="E42">
            <v>684</v>
          </cell>
          <cell r="F42">
            <v>0</v>
          </cell>
          <cell r="G42">
            <v>34200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C43">
            <v>146</v>
          </cell>
          <cell r="D43" t="str">
            <v>DC West Kameng</v>
          </cell>
          <cell r="E43">
            <v>783</v>
          </cell>
          <cell r="F43">
            <v>0</v>
          </cell>
          <cell r="G43">
            <v>39150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633</v>
          </cell>
          <cell r="D44" t="str">
            <v>DCB Bank</v>
          </cell>
          <cell r="E44">
            <v>622</v>
          </cell>
          <cell r="F44">
            <v>0</v>
          </cell>
          <cell r="G44">
            <v>31100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C45">
            <v>808</v>
          </cell>
          <cell r="D45" t="str">
            <v>Delhi - Central DC</v>
          </cell>
          <cell r="E45">
            <v>1263</v>
          </cell>
          <cell r="F45">
            <v>0</v>
          </cell>
          <cell r="G45">
            <v>63150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813</v>
          </cell>
          <cell r="D46" t="str">
            <v>Delhi - East DC</v>
          </cell>
          <cell r="E46">
            <v>417</v>
          </cell>
          <cell r="F46">
            <v>0</v>
          </cell>
          <cell r="G46">
            <v>20850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812</v>
          </cell>
          <cell r="D47" t="str">
            <v>Delhi - NE DC</v>
          </cell>
          <cell r="E47">
            <v>729</v>
          </cell>
          <cell r="F47">
            <v>0</v>
          </cell>
          <cell r="G47">
            <v>36450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806</v>
          </cell>
          <cell r="D48" t="str">
            <v>Delhi SW DC</v>
          </cell>
          <cell r="E48">
            <v>579</v>
          </cell>
          <cell r="F48">
            <v>21</v>
          </cell>
          <cell r="G48">
            <v>28467</v>
          </cell>
          <cell r="H48">
            <v>-300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805</v>
          </cell>
          <cell r="D49" t="str">
            <v>Delhi-NW DC</v>
          </cell>
          <cell r="E49">
            <v>1284</v>
          </cell>
          <cell r="F49">
            <v>0</v>
          </cell>
          <cell r="G49">
            <v>64200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618</v>
          </cell>
          <cell r="D50" t="str">
            <v>DENA BANK</v>
          </cell>
          <cell r="E50">
            <v>1248</v>
          </cell>
          <cell r="F50">
            <v>20</v>
          </cell>
          <cell r="G50">
            <v>61940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C51">
            <v>664</v>
          </cell>
          <cell r="D51" t="str">
            <v>Dena Bank_New_664</v>
          </cell>
          <cell r="E51">
            <v>26929</v>
          </cell>
          <cell r="F51">
            <v>0</v>
          </cell>
          <cell r="G51">
            <v>1346450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815</v>
          </cell>
          <cell r="D52" t="str">
            <v>Department of Information Technology Govt of Jharkhand</v>
          </cell>
          <cell r="E52">
            <v>14087</v>
          </cell>
          <cell r="F52">
            <v>0</v>
          </cell>
          <cell r="G52">
            <v>704350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>
            <v>842</v>
          </cell>
          <cell r="D53" t="str">
            <v>Department of WCD, Haryana</v>
          </cell>
          <cell r="E53">
            <v>80</v>
          </cell>
          <cell r="F53">
            <v>80</v>
          </cell>
          <cell r="G53">
            <v>2160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108</v>
          </cell>
          <cell r="D54" t="str">
            <v>Dept of ITC Govt of Rajasthan</v>
          </cell>
          <cell r="E54">
            <v>306891</v>
          </cell>
          <cell r="F54">
            <v>0</v>
          </cell>
          <cell r="G54">
            <v>15344550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867</v>
          </cell>
          <cell r="D55" t="str">
            <v>Deptt. Of School Education, Serva Shiksha Abhiyan,Govt. Of Telangana</v>
          </cell>
          <cell r="E55">
            <v>165</v>
          </cell>
          <cell r="F55">
            <v>0</v>
          </cell>
          <cell r="G55">
            <v>8250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163</v>
          </cell>
          <cell r="D56" t="str">
            <v>DEPUTY COMMISSIONER CHANGLANG</v>
          </cell>
          <cell r="E56">
            <v>1825</v>
          </cell>
          <cell r="F56">
            <v>0</v>
          </cell>
          <cell r="G56">
            <v>91250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>
            <v>152</v>
          </cell>
          <cell r="D57" t="str">
            <v>DEPUTY COMMISSIONER KRA DAADI</v>
          </cell>
          <cell r="E57">
            <v>66</v>
          </cell>
          <cell r="F57">
            <v>0</v>
          </cell>
          <cell r="G57">
            <v>3300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>
            <v>145</v>
          </cell>
          <cell r="D58" t="str">
            <v>DEPUTY COMMISSIONER TAWANG</v>
          </cell>
          <cell r="E58">
            <v>306</v>
          </cell>
          <cell r="F58">
            <v>0</v>
          </cell>
          <cell r="G58">
            <v>15300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C59">
            <v>161</v>
          </cell>
          <cell r="D59" t="str">
            <v>Deputy Commissioner, Anjaw</v>
          </cell>
          <cell r="E59">
            <v>145</v>
          </cell>
          <cell r="F59">
            <v>0</v>
          </cell>
          <cell r="G59">
            <v>7250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>
            <v>645</v>
          </cell>
          <cell r="D60" t="str">
            <v>Dhanlaxmi Bank</v>
          </cell>
          <cell r="E60">
            <v>40</v>
          </cell>
          <cell r="F60">
            <v>0</v>
          </cell>
          <cell r="G60">
            <v>2000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952</v>
          </cell>
          <cell r="D61" t="str">
            <v>Director General Health Services,Health Deptt, Haryana</v>
          </cell>
          <cell r="E61">
            <v>15259</v>
          </cell>
          <cell r="F61">
            <v>15259</v>
          </cell>
          <cell r="G61">
            <v>411993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955</v>
          </cell>
          <cell r="D62" t="str">
            <v>Director Health and Family Welfare, UT</v>
          </cell>
          <cell r="E62">
            <v>2088</v>
          </cell>
          <cell r="F62">
            <v>2088</v>
          </cell>
          <cell r="G62">
            <v>56376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C63">
            <v>956</v>
          </cell>
          <cell r="D63" t="str">
            <v>Directorate of Health Services, A&amp;N Islands</v>
          </cell>
          <cell r="E63">
            <v>1</v>
          </cell>
          <cell r="F63">
            <v>1</v>
          </cell>
          <cell r="G63">
            <v>27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>
            <v>957</v>
          </cell>
          <cell r="D64" t="str">
            <v>Directorate of Public Health and Family Welfare, Govt of Andhra Pradesh</v>
          </cell>
          <cell r="E64">
            <v>422</v>
          </cell>
          <cell r="F64">
            <v>422</v>
          </cell>
          <cell r="G64">
            <v>11394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C65">
            <v>843</v>
          </cell>
          <cell r="D65" t="str">
            <v>Directorate of Secondary Education, Haryana</v>
          </cell>
          <cell r="E65">
            <v>151</v>
          </cell>
          <cell r="F65">
            <v>0</v>
          </cell>
          <cell r="G65">
            <v>7550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>
            <v>868</v>
          </cell>
          <cell r="D66" t="str">
            <v>Directorate of Social Welfare &amp; Social Education, Govt. of Tripura</v>
          </cell>
          <cell r="E66">
            <v>5422</v>
          </cell>
          <cell r="F66">
            <v>5422</v>
          </cell>
          <cell r="G66">
            <v>146394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>
            <v>826</v>
          </cell>
          <cell r="D67" t="str">
            <v>Directorate of Social welfare, A&amp;N Islands</v>
          </cell>
          <cell r="E67">
            <v>262</v>
          </cell>
          <cell r="F67">
            <v>0</v>
          </cell>
          <cell r="G67">
            <v>13100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>
            <v>844</v>
          </cell>
          <cell r="D68" t="str">
            <v>Directorate of Woman and Child Development, Government of Himachal Pradesh</v>
          </cell>
          <cell r="E68">
            <v>557</v>
          </cell>
          <cell r="F68">
            <v>557</v>
          </cell>
          <cell r="G68">
            <v>15039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C69">
            <v>217</v>
          </cell>
          <cell r="D69" t="str">
            <v>DIT Lakshadweep</v>
          </cell>
          <cell r="E69">
            <v>121</v>
          </cell>
          <cell r="F69">
            <v>0</v>
          </cell>
          <cell r="G69">
            <v>6050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>
            <v>167</v>
          </cell>
          <cell r="D70" t="str">
            <v>DY. COMMISSIONER SHAHDARA</v>
          </cell>
          <cell r="E70">
            <v>500</v>
          </cell>
          <cell r="F70">
            <v>0</v>
          </cell>
          <cell r="G70">
            <v>25000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C71">
            <v>921</v>
          </cell>
          <cell r="D71" t="str">
            <v>Eastern Railway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94552</v>
          </cell>
          <cell r="J71">
            <v>0</v>
          </cell>
          <cell r="K71">
            <v>94552</v>
          </cell>
        </row>
        <row r="72">
          <cell r="C72">
            <v>841</v>
          </cell>
          <cell r="D72" t="str">
            <v>Education Department, Govt. of Gujarat</v>
          </cell>
          <cell r="E72">
            <v>5324</v>
          </cell>
          <cell r="F72">
            <v>0</v>
          </cell>
          <cell r="G72">
            <v>266200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C73">
            <v>986</v>
          </cell>
          <cell r="D73" t="str">
            <v>Electronics &amp; Information Technology E&amp;IT Department Government of Chhattisgarh GoCG</v>
          </cell>
          <cell r="E73">
            <v>68484</v>
          </cell>
          <cell r="F73">
            <v>330</v>
          </cell>
          <cell r="G73">
            <v>3416610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>
            <v>106</v>
          </cell>
          <cell r="D74" t="str">
            <v>FCR Govt of Haryana</v>
          </cell>
          <cell r="E74">
            <v>31465</v>
          </cell>
          <cell r="F74">
            <v>1614</v>
          </cell>
          <cell r="G74">
            <v>1536128</v>
          </cell>
          <cell r="H74">
            <v>0</v>
          </cell>
          <cell r="I74">
            <v>60318</v>
          </cell>
          <cell r="J74">
            <v>60318</v>
          </cell>
          <cell r="K74">
            <v>0</v>
          </cell>
        </row>
        <row r="75">
          <cell r="C75">
            <v>103</v>
          </cell>
          <cell r="D75" t="str">
            <v>FCS Govt of Punjab</v>
          </cell>
          <cell r="E75">
            <v>35523</v>
          </cell>
          <cell r="F75">
            <v>13826</v>
          </cell>
          <cell r="G75">
            <v>1458152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>
            <v>634</v>
          </cell>
          <cell r="D76" t="str">
            <v>Federal Bank</v>
          </cell>
          <cell r="E76">
            <v>4432</v>
          </cell>
          <cell r="F76">
            <v>0</v>
          </cell>
          <cell r="G76">
            <v>221600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>
            <v>218</v>
          </cell>
          <cell r="D77" t="str">
            <v>General Administration Department</v>
          </cell>
          <cell r="E77">
            <v>29568</v>
          </cell>
          <cell r="F77">
            <v>0</v>
          </cell>
          <cell r="G77">
            <v>1478400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>
            <v>130</v>
          </cell>
          <cell r="D78" t="str">
            <v>Govt of Goa</v>
          </cell>
          <cell r="E78">
            <v>1723</v>
          </cell>
          <cell r="F78">
            <v>407</v>
          </cell>
          <cell r="G78">
            <v>76789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C79">
            <v>124</v>
          </cell>
          <cell r="D79" t="str">
            <v>Govt of Gujarat</v>
          </cell>
          <cell r="E79">
            <v>90512</v>
          </cell>
          <cell r="F79">
            <v>0</v>
          </cell>
          <cell r="G79">
            <v>4525600</v>
          </cell>
          <cell r="H79">
            <v>0</v>
          </cell>
          <cell r="I79">
            <v>19768202</v>
          </cell>
          <cell r="J79">
            <v>452560</v>
          </cell>
          <cell r="K79">
            <v>19315642</v>
          </cell>
        </row>
        <row r="80">
          <cell r="C80">
            <v>102</v>
          </cell>
          <cell r="D80" t="str">
            <v>Govt of Himachal Pradesh</v>
          </cell>
          <cell r="E80">
            <v>3545</v>
          </cell>
          <cell r="F80">
            <v>1242</v>
          </cell>
          <cell r="G80">
            <v>148684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C81">
            <v>129</v>
          </cell>
          <cell r="D81" t="str">
            <v xml:space="preserve">Govt of Karnataka </v>
          </cell>
          <cell r="E81">
            <v>41203</v>
          </cell>
          <cell r="F81">
            <v>1560</v>
          </cell>
          <cell r="G81">
            <v>2024270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132</v>
          </cell>
          <cell r="D82" t="str">
            <v>Govt of Kerala</v>
          </cell>
          <cell r="E82">
            <v>123266</v>
          </cell>
          <cell r="F82">
            <v>17087</v>
          </cell>
          <cell r="G82">
            <v>5770299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>
            <v>127</v>
          </cell>
          <cell r="D83" t="str">
            <v>Govt of Maharashtra</v>
          </cell>
          <cell r="E83">
            <v>194171</v>
          </cell>
          <cell r="F83">
            <v>0</v>
          </cell>
          <cell r="G83">
            <v>9708550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C84">
            <v>111</v>
          </cell>
          <cell r="D84" t="str">
            <v>Govt of Sikkim - Dept of Econo</v>
          </cell>
          <cell r="E84">
            <v>1338</v>
          </cell>
          <cell r="F84">
            <v>1059</v>
          </cell>
          <cell r="G84">
            <v>42543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C85">
            <v>138</v>
          </cell>
          <cell r="D85" t="str">
            <v>Govt of UT of Chandigarh</v>
          </cell>
          <cell r="E85">
            <v>1212</v>
          </cell>
          <cell r="F85">
            <v>0</v>
          </cell>
          <cell r="G85">
            <v>60600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214</v>
          </cell>
          <cell r="D86" t="str">
            <v>Govt. of Mizoram</v>
          </cell>
          <cell r="E86">
            <v>8453</v>
          </cell>
          <cell r="F86">
            <v>2101</v>
          </cell>
          <cell r="G86">
            <v>374327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635</v>
          </cell>
          <cell r="D87" t="str">
            <v>HDFC Bank Limited</v>
          </cell>
          <cell r="E87">
            <v>11134</v>
          </cell>
          <cell r="F87">
            <v>0</v>
          </cell>
          <cell r="G87">
            <v>556700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C88">
            <v>636</v>
          </cell>
          <cell r="D88" t="str">
            <v>ICICI Bank Limited</v>
          </cell>
          <cell r="E88">
            <v>1961</v>
          </cell>
          <cell r="F88">
            <v>0</v>
          </cell>
          <cell r="G88">
            <v>98050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C89">
            <v>667</v>
          </cell>
          <cell r="D89" t="str">
            <v>IDBI Bank Ltd_New_667</v>
          </cell>
          <cell r="E89">
            <v>712</v>
          </cell>
          <cell r="F89">
            <v>0</v>
          </cell>
          <cell r="G89">
            <v>35600</v>
          </cell>
          <cell r="H89">
            <v>0</v>
          </cell>
          <cell r="I89">
            <v>296931</v>
          </cell>
          <cell r="J89">
            <v>3560</v>
          </cell>
          <cell r="K89">
            <v>293371</v>
          </cell>
        </row>
        <row r="90">
          <cell r="C90">
            <v>637</v>
          </cell>
          <cell r="D90" t="str">
            <v>IDFC BANK LIMITED</v>
          </cell>
          <cell r="E90">
            <v>654</v>
          </cell>
          <cell r="F90">
            <v>0</v>
          </cell>
          <cell r="G90">
            <v>32700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C91">
            <v>651</v>
          </cell>
          <cell r="D91" t="str">
            <v>Indian Bank_New_651</v>
          </cell>
          <cell r="E91">
            <v>18295</v>
          </cell>
          <cell r="F91">
            <v>0</v>
          </cell>
          <cell r="G91">
            <v>914750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C92">
            <v>659</v>
          </cell>
          <cell r="D92" t="str">
            <v>INDIAN OVERSEAS BANK_NEW_659</v>
          </cell>
          <cell r="E92">
            <v>4011</v>
          </cell>
          <cell r="F92">
            <v>0</v>
          </cell>
          <cell r="G92">
            <v>200550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C93">
            <v>804</v>
          </cell>
          <cell r="D93" t="str">
            <v>Indiapost</v>
          </cell>
          <cell r="E93">
            <v>70975</v>
          </cell>
          <cell r="F93">
            <v>43</v>
          </cell>
          <cell r="G93">
            <v>3547761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C94">
            <v>638</v>
          </cell>
          <cell r="D94" t="str">
            <v>IndusInd Bank</v>
          </cell>
          <cell r="E94">
            <v>1281</v>
          </cell>
          <cell r="F94">
            <v>0</v>
          </cell>
          <cell r="G94">
            <v>64050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C95">
            <v>816</v>
          </cell>
          <cell r="D95" t="str">
            <v>Information Technology &amp; Communication Department, AP</v>
          </cell>
          <cell r="E95">
            <v>49802</v>
          </cell>
          <cell r="F95">
            <v>0</v>
          </cell>
          <cell r="G95">
            <v>2490100</v>
          </cell>
          <cell r="H95">
            <v>0</v>
          </cell>
          <cell r="I95">
            <v>1489577</v>
          </cell>
          <cell r="J95">
            <v>249010</v>
          </cell>
          <cell r="K95">
            <v>1240567</v>
          </cell>
        </row>
        <row r="96">
          <cell r="C96">
            <v>818</v>
          </cell>
          <cell r="D96" t="str">
            <v>Information Technology Electronics and Communication Department, Govt of Telangana</v>
          </cell>
          <cell r="E96">
            <v>39702</v>
          </cell>
          <cell r="F96">
            <v>0</v>
          </cell>
          <cell r="G96">
            <v>1985100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C97">
            <v>101</v>
          </cell>
          <cell r="D97" t="str">
            <v>Jammu and Kashmir Bank</v>
          </cell>
          <cell r="E97">
            <v>3046</v>
          </cell>
          <cell r="F97">
            <v>0</v>
          </cell>
          <cell r="G97">
            <v>152300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C98">
            <v>639</v>
          </cell>
          <cell r="D98" t="str">
            <v>Karnataka Bank</v>
          </cell>
          <cell r="E98">
            <v>239</v>
          </cell>
          <cell r="F98">
            <v>0</v>
          </cell>
          <cell r="G98">
            <v>11950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C99">
            <v>640</v>
          </cell>
          <cell r="D99" t="str">
            <v xml:space="preserve">Karur Vysya Bank </v>
          </cell>
          <cell r="E99">
            <v>3410</v>
          </cell>
          <cell r="F99">
            <v>0</v>
          </cell>
          <cell r="G99">
            <v>170500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C100">
            <v>628</v>
          </cell>
          <cell r="D100" t="str">
            <v>KotakMahindra Bank</v>
          </cell>
          <cell r="E100">
            <v>7724</v>
          </cell>
          <cell r="F100">
            <v>0</v>
          </cell>
          <cell r="G100">
            <v>386200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C101">
            <v>629</v>
          </cell>
          <cell r="D101" t="str">
            <v>Lakshmi Vilas Bank</v>
          </cell>
          <cell r="E101">
            <v>100</v>
          </cell>
          <cell r="F101">
            <v>0</v>
          </cell>
          <cell r="G101">
            <v>5000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C102">
            <v>820</v>
          </cell>
          <cell r="D102" t="str">
            <v xml:space="preserve">Madhya Pradesh State Electronics Development Corporation Ltd.  </v>
          </cell>
          <cell r="E102">
            <v>169664</v>
          </cell>
          <cell r="F102">
            <v>2742</v>
          </cell>
          <cell r="G102">
            <v>8420134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C103">
            <v>954</v>
          </cell>
          <cell r="D103" t="str">
            <v>National Cooperative Consumers Federation Of India Limited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C104">
            <v>814</v>
          </cell>
          <cell r="D104" t="str">
            <v>NSDL e-Governance Infrastructure Limited</v>
          </cell>
          <cell r="E104">
            <v>20151</v>
          </cell>
          <cell r="F104">
            <v>2</v>
          </cell>
          <cell r="G104">
            <v>1007504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C105">
            <v>143</v>
          </cell>
          <cell r="D105" t="str">
            <v xml:space="preserve">Odisha Computer Application Center </v>
          </cell>
          <cell r="E105">
            <v>34854</v>
          </cell>
          <cell r="F105">
            <v>126</v>
          </cell>
          <cell r="G105">
            <v>1739802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C106">
            <v>652</v>
          </cell>
          <cell r="D106" t="str">
            <v>ORIENTAL BANK OF COMMERCE_NEW_652</v>
          </cell>
          <cell r="E106">
            <v>16412</v>
          </cell>
          <cell r="F106">
            <v>0</v>
          </cell>
          <cell r="G106">
            <v>820600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C107">
            <v>660</v>
          </cell>
          <cell r="D107" t="str">
            <v>Punjab &amp; Sind Bank_New_660</v>
          </cell>
          <cell r="E107">
            <v>2682</v>
          </cell>
          <cell r="F107">
            <v>0</v>
          </cell>
          <cell r="G107">
            <v>134100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C108">
            <v>614</v>
          </cell>
          <cell r="D108" t="str">
            <v>Punjab and Sind Bank</v>
          </cell>
          <cell r="E108">
            <v>170</v>
          </cell>
          <cell r="F108">
            <v>0</v>
          </cell>
          <cell r="G108">
            <v>8500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C109">
            <v>607</v>
          </cell>
          <cell r="D109" t="str">
            <v>Punjab National Bank</v>
          </cell>
          <cell r="E109">
            <v>1</v>
          </cell>
          <cell r="F109">
            <v>0</v>
          </cell>
          <cell r="G109">
            <v>50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>
            <v>653</v>
          </cell>
          <cell r="D110" t="str">
            <v>Punjab National Bank_NEW_653</v>
          </cell>
          <cell r="E110">
            <v>74617</v>
          </cell>
          <cell r="F110">
            <v>0</v>
          </cell>
          <cell r="G110">
            <v>3730850</v>
          </cell>
          <cell r="H110">
            <v>0</v>
          </cell>
          <cell r="I110">
            <v>1965111</v>
          </cell>
          <cell r="J110">
            <v>373085</v>
          </cell>
          <cell r="K110">
            <v>1592026</v>
          </cell>
        </row>
        <row r="111">
          <cell r="C111">
            <v>642</v>
          </cell>
          <cell r="D111" t="str">
            <v>RBL Bank Limited</v>
          </cell>
          <cell r="E111">
            <v>123</v>
          </cell>
          <cell r="F111">
            <v>0</v>
          </cell>
          <cell r="G111">
            <v>6150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C112">
            <v>116</v>
          </cell>
          <cell r="D112" t="str">
            <v>RDD Govt of Tripura</v>
          </cell>
          <cell r="E112">
            <v>5351</v>
          </cell>
          <cell r="F112">
            <v>394</v>
          </cell>
          <cell r="G112">
            <v>258488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C113">
            <v>169</v>
          </cell>
          <cell r="D113" t="str">
            <v>Rural Development Department Bihar-1</v>
          </cell>
          <cell r="E113">
            <v>98550</v>
          </cell>
          <cell r="F113">
            <v>1</v>
          </cell>
          <cell r="G113">
            <v>4927477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C114">
            <v>110</v>
          </cell>
          <cell r="D114" t="str">
            <v>Rural Development Dept, Govt. of Bihar</v>
          </cell>
          <cell r="E114">
            <v>3476</v>
          </cell>
          <cell r="F114">
            <v>188</v>
          </cell>
          <cell r="G114">
            <v>169476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C115">
            <v>141</v>
          </cell>
          <cell r="D115" t="str">
            <v>Secretery IT,J&amp;K</v>
          </cell>
          <cell r="E115">
            <v>29595</v>
          </cell>
          <cell r="F115">
            <v>0</v>
          </cell>
          <cell r="G115">
            <v>1479750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C116">
            <v>219</v>
          </cell>
          <cell r="D116" t="str">
            <v>Social Welfare Department, Govt of Mizoram</v>
          </cell>
          <cell r="E116">
            <v>2329</v>
          </cell>
          <cell r="F116">
            <v>2329</v>
          </cell>
          <cell r="G116">
            <v>62883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C117">
            <v>830</v>
          </cell>
          <cell r="D117" t="str">
            <v>Social Welfare Deptt.,Govt of Bihar</v>
          </cell>
          <cell r="E117">
            <v>6251</v>
          </cell>
          <cell r="F117">
            <v>6251</v>
          </cell>
          <cell r="G117">
            <v>168777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C118">
            <v>928</v>
          </cell>
          <cell r="D118" t="str">
            <v>South East Central Railway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12572</v>
          </cell>
          <cell r="J118">
            <v>0</v>
          </cell>
          <cell r="K118">
            <v>12572</v>
          </cell>
        </row>
        <row r="119">
          <cell r="C119">
            <v>643</v>
          </cell>
          <cell r="D119" t="str">
            <v>South Indian Bank</v>
          </cell>
          <cell r="E119">
            <v>3573</v>
          </cell>
          <cell r="F119">
            <v>0</v>
          </cell>
          <cell r="G119">
            <v>178650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C120">
            <v>213</v>
          </cell>
          <cell r="D120" t="str">
            <v>Special Secretary Home</v>
          </cell>
          <cell r="E120">
            <v>6473</v>
          </cell>
          <cell r="F120">
            <v>3168</v>
          </cell>
          <cell r="G120">
            <v>250786</v>
          </cell>
          <cell r="H120">
            <v>0</v>
          </cell>
          <cell r="I120">
            <v>35645</v>
          </cell>
          <cell r="J120">
            <v>25079</v>
          </cell>
          <cell r="K120">
            <v>10566</v>
          </cell>
        </row>
        <row r="121">
          <cell r="C121">
            <v>608</v>
          </cell>
          <cell r="D121" t="str">
            <v>State Bank of India</v>
          </cell>
          <cell r="E121">
            <v>44</v>
          </cell>
          <cell r="F121">
            <v>0</v>
          </cell>
          <cell r="G121">
            <v>2200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C122">
            <v>654</v>
          </cell>
          <cell r="D122" t="str">
            <v>STATE BANK OF INDIA_New_654</v>
          </cell>
          <cell r="E122">
            <v>229201</v>
          </cell>
          <cell r="F122">
            <v>0</v>
          </cell>
          <cell r="G122">
            <v>11460050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C123">
            <v>985</v>
          </cell>
          <cell r="D123" t="str">
            <v>State Mission Director ICDS Social Welfare Department JK</v>
          </cell>
          <cell r="E123">
            <v>30360</v>
          </cell>
          <cell r="F123">
            <v>30360</v>
          </cell>
          <cell r="G123">
            <v>819720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C124">
            <v>984</v>
          </cell>
          <cell r="D124" t="str">
            <v>State Project Director SSA J&amp;K</v>
          </cell>
          <cell r="E124">
            <v>1327</v>
          </cell>
          <cell r="F124">
            <v>0</v>
          </cell>
          <cell r="G124">
            <v>66350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C125">
            <v>658</v>
          </cell>
          <cell r="D125" t="str">
            <v>Syndicate Bank_New_658</v>
          </cell>
          <cell r="E125">
            <v>57173</v>
          </cell>
          <cell r="F125">
            <v>0</v>
          </cell>
          <cell r="G125">
            <v>2858650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C126">
            <v>208</v>
          </cell>
          <cell r="D126" t="str">
            <v>Tamil Nadu eGovernance Agency</v>
          </cell>
          <cell r="E126">
            <v>91621</v>
          </cell>
          <cell r="F126">
            <v>54</v>
          </cell>
          <cell r="G126">
            <v>4579808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C127">
            <v>644</v>
          </cell>
          <cell r="D127" t="str">
            <v>Tamil Nadu Mercantile Bank</v>
          </cell>
          <cell r="E127">
            <v>15</v>
          </cell>
          <cell r="F127">
            <v>0</v>
          </cell>
          <cell r="G127">
            <v>750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C128">
            <v>641</v>
          </cell>
          <cell r="D128" t="str">
            <v>The Nainital Bank Ltd</v>
          </cell>
          <cell r="E128">
            <v>2115</v>
          </cell>
          <cell r="F128">
            <v>0</v>
          </cell>
          <cell r="G128">
            <v>105750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C129">
            <v>953</v>
          </cell>
          <cell r="D129" t="str">
            <v>U P Electronics Corporation Limited</v>
          </cell>
          <cell r="E129">
            <v>7144</v>
          </cell>
          <cell r="F129">
            <v>0</v>
          </cell>
          <cell r="G129">
            <v>357200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C130">
            <v>951</v>
          </cell>
          <cell r="D130" t="str">
            <v>U.P. Development Systems Corporation Ltd</v>
          </cell>
          <cell r="E130">
            <v>87761</v>
          </cell>
          <cell r="F130">
            <v>134</v>
          </cell>
          <cell r="G130">
            <v>4384968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C131">
            <v>620</v>
          </cell>
          <cell r="D131" t="str">
            <v>UCO BANK</v>
          </cell>
          <cell r="E131">
            <v>1390</v>
          </cell>
          <cell r="F131">
            <v>0</v>
          </cell>
          <cell r="G131">
            <v>69500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C132">
            <v>610</v>
          </cell>
          <cell r="D132" t="str">
            <v>Union Bank</v>
          </cell>
          <cell r="E132">
            <v>11</v>
          </cell>
          <cell r="F132">
            <v>0</v>
          </cell>
          <cell r="G132">
            <v>550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C133">
            <v>656</v>
          </cell>
          <cell r="D133" t="str">
            <v>Union Bank Of India_New_656</v>
          </cell>
          <cell r="E133">
            <v>28890</v>
          </cell>
          <cell r="F133">
            <v>0</v>
          </cell>
          <cell r="G133">
            <v>1444500</v>
          </cell>
          <cell r="H133">
            <v>0</v>
          </cell>
          <cell r="I133">
            <v>663983</v>
          </cell>
          <cell r="J133">
            <v>144450</v>
          </cell>
          <cell r="K133">
            <v>519533</v>
          </cell>
        </row>
        <row r="134">
          <cell r="C134">
            <v>655</v>
          </cell>
          <cell r="D134" t="str">
            <v>United Bank Of India_New_655</v>
          </cell>
          <cell r="E134">
            <v>922</v>
          </cell>
          <cell r="F134">
            <v>0</v>
          </cell>
          <cell r="G134">
            <v>46100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C135">
            <v>126</v>
          </cell>
          <cell r="D135" t="str">
            <v>UT Govt. Of Dadra &amp; Nagar Haveli</v>
          </cell>
          <cell r="E135">
            <v>2098</v>
          </cell>
          <cell r="F135">
            <v>287</v>
          </cell>
          <cell r="G135">
            <v>98299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C136">
            <v>125</v>
          </cell>
          <cell r="D136" t="str">
            <v>UT Of Daman and Diu</v>
          </cell>
          <cell r="E136">
            <v>437</v>
          </cell>
          <cell r="F136">
            <v>140</v>
          </cell>
          <cell r="G136">
            <v>18630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C137">
            <v>134</v>
          </cell>
          <cell r="D137" t="str">
            <v>UT of Puducherry</v>
          </cell>
          <cell r="E137">
            <v>5140</v>
          </cell>
          <cell r="F137">
            <v>2385</v>
          </cell>
          <cell r="G137">
            <v>202145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C138">
            <v>207</v>
          </cell>
          <cell r="D138" t="str">
            <v>UTI Infrastructure Technology &amp; Services Limited</v>
          </cell>
          <cell r="E138">
            <v>1242</v>
          </cell>
          <cell r="F138">
            <v>0</v>
          </cell>
          <cell r="G138">
            <v>62100</v>
          </cell>
          <cell r="H138">
            <v>0</v>
          </cell>
          <cell r="I138">
            <v>822588</v>
          </cell>
          <cell r="J138">
            <v>6210</v>
          </cell>
          <cell r="K138">
            <v>816378</v>
          </cell>
        </row>
        <row r="139">
          <cell r="C139">
            <v>619</v>
          </cell>
          <cell r="D139" t="str">
            <v>Vijaya Bank</v>
          </cell>
          <cell r="E139">
            <v>8083</v>
          </cell>
          <cell r="F139">
            <v>0</v>
          </cell>
          <cell r="G139">
            <v>404150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C140">
            <v>852</v>
          </cell>
          <cell r="D140" t="str">
            <v>WCD Govt. of MP</v>
          </cell>
          <cell r="E140">
            <v>27813</v>
          </cell>
          <cell r="F140">
            <v>27813</v>
          </cell>
          <cell r="G140">
            <v>750951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C141">
            <v>862</v>
          </cell>
          <cell r="D141" t="str">
            <v>WCD, Govt. of Rajasthan</v>
          </cell>
          <cell r="E141">
            <v>3</v>
          </cell>
          <cell r="F141">
            <v>3</v>
          </cell>
          <cell r="G141">
            <v>81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C142">
            <v>856</v>
          </cell>
          <cell r="D142" t="str">
            <v>wcddelhi</v>
          </cell>
          <cell r="E142">
            <v>18086</v>
          </cell>
          <cell r="F142">
            <v>18086</v>
          </cell>
          <cell r="G142">
            <v>488322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C143">
            <v>854</v>
          </cell>
          <cell r="D143" t="str">
            <v>Women &amp; Child  Devlopment, Maharashtra</v>
          </cell>
          <cell r="E143">
            <v>9635</v>
          </cell>
          <cell r="F143">
            <v>9635</v>
          </cell>
          <cell r="G143">
            <v>260145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C144">
            <v>840</v>
          </cell>
          <cell r="D144" t="str">
            <v>Women &amp; Child Development, Govt. of Gujarat</v>
          </cell>
          <cell r="E144">
            <v>27025</v>
          </cell>
          <cell r="F144">
            <v>27025</v>
          </cell>
          <cell r="G144">
            <v>729675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>
            <v>846</v>
          </cell>
          <cell r="D145" t="str">
            <v>Women and Child Development Govt. of Jharkhand</v>
          </cell>
          <cell r="E145">
            <v>13744</v>
          </cell>
          <cell r="F145">
            <v>13744</v>
          </cell>
          <cell r="G145">
            <v>371088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C146">
            <v>646</v>
          </cell>
          <cell r="D146" t="str">
            <v>YES Bank Limited</v>
          </cell>
          <cell r="E146">
            <v>7177</v>
          </cell>
          <cell r="F146">
            <v>0</v>
          </cell>
          <cell r="G146">
            <v>358850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"/>
  <sheetViews>
    <sheetView showGridLines="0" workbookViewId="0"/>
  </sheetViews>
  <sheetFormatPr defaultRowHeight="15"/>
  <cols>
    <col min="1" max="1" width="11.140625" style="8" bestFit="1" customWidth="1"/>
    <col min="2" max="2" width="30.85546875" style="12" bestFit="1" customWidth="1"/>
    <col min="3" max="3" width="8.85546875" style="8" bestFit="1" customWidth="1"/>
    <col min="4" max="4" width="32.85546875" style="12" bestFit="1" customWidth="1"/>
    <col min="5" max="5" width="20.42578125" bestFit="1" customWidth="1"/>
    <col min="6" max="16384" width="9.140625" style="4"/>
  </cols>
  <sheetData>
    <row r="1" spans="1:5">
      <c r="A1" s="1" t="s">
        <v>0</v>
      </c>
      <c r="B1" s="2" t="s">
        <v>1</v>
      </c>
      <c r="C1" s="1" t="s">
        <v>280</v>
      </c>
      <c r="D1" s="2" t="s">
        <v>281</v>
      </c>
      <c r="E1" s="11" t="s">
        <v>979</v>
      </c>
    </row>
    <row r="2" spans="1:5">
      <c r="A2" s="5" t="s">
        <v>93</v>
      </c>
      <c r="B2" s="5" t="s">
        <v>94</v>
      </c>
      <c r="C2" s="5" t="s">
        <v>624</v>
      </c>
      <c r="D2" s="5" t="s">
        <v>625</v>
      </c>
      <c r="E2" s="5">
        <v>1</v>
      </c>
    </row>
    <row r="3" spans="1:5">
      <c r="A3" s="5" t="s">
        <v>121</v>
      </c>
      <c r="B3" s="5" t="s">
        <v>122</v>
      </c>
      <c r="C3" s="5" t="s">
        <v>626</v>
      </c>
      <c r="D3" s="5" t="s">
        <v>627</v>
      </c>
      <c r="E3" s="5">
        <v>3</v>
      </c>
    </row>
    <row r="4" spans="1:5">
      <c r="A4" s="80" t="s">
        <v>279</v>
      </c>
      <c r="B4" s="80"/>
      <c r="C4" s="80"/>
      <c r="D4" s="80"/>
      <c r="E4" s="7">
        <f>SUM(E2:E3)</f>
        <v>4</v>
      </c>
    </row>
  </sheetData>
  <mergeCells count="1">
    <mergeCell ref="A4:D4"/>
  </mergeCells>
  <pageMargins left="0.7" right="0.7" top="0.75" bottom="0.75" header="0.3" footer="0.3"/>
  <pageSetup scale="88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R151"/>
  <sheetViews>
    <sheetView zoomScale="85" zoomScaleNormal="85" workbookViewId="0"/>
  </sheetViews>
  <sheetFormatPr defaultColWidth="9.7109375" defaultRowHeight="16.5"/>
  <cols>
    <col min="1" max="1" width="9.140625" style="15" customWidth="1"/>
    <col min="2" max="2" width="82.7109375" style="15" customWidth="1"/>
    <col min="3" max="3" width="10" style="15" customWidth="1"/>
    <col min="4" max="4" width="10.140625" style="15" customWidth="1"/>
    <col min="5" max="5" width="20.42578125" style="15" customWidth="1"/>
    <col min="6" max="11" width="8.42578125" style="15" customWidth="1"/>
    <col min="12" max="12" width="16.5703125" style="15" customWidth="1"/>
    <col min="13" max="15" width="8.42578125" style="15" customWidth="1"/>
    <col min="16" max="16" width="23.5703125" style="15" customWidth="1"/>
    <col min="17" max="16384" width="9.7109375" style="15"/>
  </cols>
  <sheetData>
    <row r="2" spans="1:18" ht="132">
      <c r="A2" s="75" t="s">
        <v>998</v>
      </c>
      <c r="B2" s="75" t="s">
        <v>1</v>
      </c>
      <c r="C2" s="25" t="s">
        <v>1121</v>
      </c>
      <c r="D2" s="25" t="s">
        <v>1122</v>
      </c>
      <c r="E2" s="25" t="s">
        <v>1123</v>
      </c>
      <c r="F2" s="25" t="s">
        <v>1124</v>
      </c>
      <c r="G2" s="25" t="s">
        <v>1125</v>
      </c>
      <c r="H2" s="25" t="s">
        <v>1126</v>
      </c>
      <c r="I2" s="25" t="s">
        <v>1127</v>
      </c>
      <c r="J2" s="25" t="s">
        <v>1128</v>
      </c>
      <c r="K2" s="25" t="s">
        <v>1129</v>
      </c>
      <c r="L2" s="25" t="s">
        <v>1130</v>
      </c>
      <c r="M2" s="25" t="s">
        <v>1131</v>
      </c>
      <c r="N2" s="25" t="s">
        <v>1132</v>
      </c>
      <c r="O2" s="25" t="s">
        <v>1133</v>
      </c>
      <c r="P2" s="25" t="s">
        <v>1134</v>
      </c>
      <c r="Q2" s="101" t="s">
        <v>1135</v>
      </c>
    </row>
    <row r="3" spans="1:18" s="76" customFormat="1" ht="15">
      <c r="B3" s="77" t="s">
        <v>1136</v>
      </c>
      <c r="C3" s="77">
        <v>25</v>
      </c>
      <c r="D3" s="77">
        <v>50</v>
      </c>
      <c r="E3" s="77">
        <v>50</v>
      </c>
      <c r="F3" s="77">
        <v>25</v>
      </c>
      <c r="G3" s="77">
        <v>10000</v>
      </c>
      <c r="H3" s="77">
        <v>25</v>
      </c>
      <c r="I3" s="77">
        <v>25</v>
      </c>
      <c r="J3" s="77">
        <v>10000</v>
      </c>
      <c r="K3" s="77">
        <v>10000</v>
      </c>
      <c r="L3" s="77">
        <v>1000</v>
      </c>
      <c r="M3" s="77">
        <v>10000</v>
      </c>
      <c r="N3" s="77">
        <v>25</v>
      </c>
      <c r="O3" s="77">
        <v>100000</v>
      </c>
      <c r="P3" s="77">
        <v>50000</v>
      </c>
      <c r="Q3" s="101"/>
    </row>
    <row r="4" spans="1:18">
      <c r="A4" s="43">
        <v>964</v>
      </c>
      <c r="B4" s="28" t="s">
        <v>270</v>
      </c>
      <c r="C4" s="73">
        <v>0</v>
      </c>
      <c r="D4" s="73">
        <v>0</v>
      </c>
      <c r="E4" s="73">
        <v>0</v>
      </c>
      <c r="F4" s="73">
        <v>138</v>
      </c>
      <c r="G4" s="73">
        <v>0</v>
      </c>
      <c r="H4" s="73">
        <v>0</v>
      </c>
      <c r="I4" s="73">
        <v>0</v>
      </c>
      <c r="J4" s="73">
        <v>3</v>
      </c>
      <c r="K4" s="73">
        <v>1</v>
      </c>
      <c r="L4" s="73">
        <v>0</v>
      </c>
      <c r="M4" s="73">
        <v>17</v>
      </c>
      <c r="N4" s="73">
        <v>59</v>
      </c>
      <c r="O4" s="73">
        <v>0</v>
      </c>
      <c r="P4" s="73">
        <v>0</v>
      </c>
      <c r="Q4" s="17">
        <f>+C4*$C$3+D4*$D$3+E4*$E$3+F4*$F$3+G4*$G$3+H4*$H$3+I4*$I$3+J4*$J$3+K4*$K$3+L4*$L$3+M4*$M$3+N4*$N$3+O4*$O$3+P4*$P$3</f>
        <v>214925</v>
      </c>
      <c r="R4" s="15" t="s">
        <v>1039</v>
      </c>
    </row>
    <row r="5" spans="1:18">
      <c r="A5" s="43">
        <v>661</v>
      </c>
      <c r="B5" s="28" t="s">
        <v>196</v>
      </c>
      <c r="C5" s="73">
        <v>0</v>
      </c>
      <c r="D5" s="73">
        <v>1744</v>
      </c>
      <c r="E5" s="73">
        <v>1020</v>
      </c>
      <c r="F5" s="73">
        <v>822</v>
      </c>
      <c r="G5" s="73">
        <v>0</v>
      </c>
      <c r="H5" s="73">
        <v>20</v>
      </c>
      <c r="I5" s="73">
        <v>23</v>
      </c>
      <c r="J5" s="73">
        <v>0</v>
      </c>
      <c r="K5" s="73">
        <v>18</v>
      </c>
      <c r="L5" s="73">
        <v>0</v>
      </c>
      <c r="M5" s="73">
        <v>0</v>
      </c>
      <c r="N5" s="73">
        <v>426</v>
      </c>
      <c r="O5" s="73">
        <v>0</v>
      </c>
      <c r="P5" s="73">
        <v>3</v>
      </c>
      <c r="Q5" s="17">
        <f t="shared" ref="Q5:Q68" si="0">+C5*$C$3+D5*$D$3+E5*$E$3+F5*$F$3+G5*$G$3+H5*$H$3+I5*$I$3+J5*$J$3+K5*$K$3+L5*$L$3+M5*$M$3+N5*$N$3+O5*$O$3+P5*$P$3</f>
        <v>500475</v>
      </c>
      <c r="R5" s="15" t="s">
        <v>1039</v>
      </c>
    </row>
    <row r="6" spans="1:18">
      <c r="A6" s="43">
        <v>623</v>
      </c>
      <c r="B6" s="28" t="s">
        <v>128</v>
      </c>
      <c r="C6" s="73">
        <v>0</v>
      </c>
      <c r="D6" s="73">
        <v>127</v>
      </c>
      <c r="E6" s="73">
        <v>462</v>
      </c>
      <c r="F6" s="73">
        <v>100</v>
      </c>
      <c r="G6" s="73">
        <v>0</v>
      </c>
      <c r="H6" s="73">
        <v>4</v>
      </c>
      <c r="I6" s="73">
        <v>3</v>
      </c>
      <c r="J6" s="73">
        <v>0</v>
      </c>
      <c r="K6" s="73">
        <v>20</v>
      </c>
      <c r="L6" s="73">
        <v>0</v>
      </c>
      <c r="M6" s="73">
        <v>0</v>
      </c>
      <c r="N6" s="73">
        <v>628</v>
      </c>
      <c r="O6" s="73">
        <v>0</v>
      </c>
      <c r="P6" s="73">
        <v>3</v>
      </c>
      <c r="Q6" s="17">
        <f t="shared" si="0"/>
        <v>397825</v>
      </c>
      <c r="R6" s="15" t="s">
        <v>1039</v>
      </c>
    </row>
    <row r="7" spans="1:18">
      <c r="A7" s="43">
        <v>821</v>
      </c>
      <c r="B7" s="28" t="s">
        <v>230</v>
      </c>
      <c r="C7" s="73">
        <v>0</v>
      </c>
      <c r="D7" s="73">
        <v>102</v>
      </c>
      <c r="E7" s="73">
        <v>378</v>
      </c>
      <c r="F7" s="73">
        <v>188</v>
      </c>
      <c r="G7" s="73">
        <v>0</v>
      </c>
      <c r="H7" s="73">
        <v>8</v>
      </c>
      <c r="I7" s="73">
        <v>22</v>
      </c>
      <c r="J7" s="73">
        <v>0</v>
      </c>
      <c r="K7" s="73">
        <v>9</v>
      </c>
      <c r="L7" s="73">
        <v>0</v>
      </c>
      <c r="M7" s="73">
        <v>0</v>
      </c>
      <c r="N7" s="73">
        <v>172</v>
      </c>
      <c r="O7" s="73">
        <v>0</v>
      </c>
      <c r="P7" s="73">
        <v>1</v>
      </c>
      <c r="Q7" s="17">
        <f t="shared" si="0"/>
        <v>173750</v>
      </c>
      <c r="R7" s="15" t="s">
        <v>1039</v>
      </c>
    </row>
    <row r="8" spans="1:18">
      <c r="A8" s="43">
        <v>647</v>
      </c>
      <c r="B8" s="28" t="s">
        <v>168</v>
      </c>
      <c r="C8" s="73">
        <v>0</v>
      </c>
      <c r="D8" s="73">
        <v>14</v>
      </c>
      <c r="E8" s="73">
        <v>88</v>
      </c>
      <c r="F8" s="73">
        <v>394</v>
      </c>
      <c r="G8" s="73">
        <v>0</v>
      </c>
      <c r="H8" s="73">
        <v>75</v>
      </c>
      <c r="I8" s="73">
        <v>61</v>
      </c>
      <c r="J8" s="73">
        <v>3</v>
      </c>
      <c r="K8" s="73">
        <v>4</v>
      </c>
      <c r="L8" s="73">
        <v>0</v>
      </c>
      <c r="M8" s="73">
        <v>0</v>
      </c>
      <c r="N8" s="73">
        <v>123</v>
      </c>
      <c r="O8" s="73">
        <v>0</v>
      </c>
      <c r="P8" s="73">
        <v>0</v>
      </c>
      <c r="Q8" s="17">
        <f t="shared" si="0"/>
        <v>91425</v>
      </c>
      <c r="R8" s="15" t="s">
        <v>1039</v>
      </c>
    </row>
    <row r="9" spans="1:18">
      <c r="A9" s="43">
        <v>630</v>
      </c>
      <c r="B9" s="28" t="s">
        <v>134</v>
      </c>
      <c r="C9" s="73">
        <v>0</v>
      </c>
      <c r="D9" s="73">
        <v>0</v>
      </c>
      <c r="E9" s="73">
        <v>32</v>
      </c>
      <c r="F9" s="73">
        <v>37</v>
      </c>
      <c r="G9" s="73">
        <v>0</v>
      </c>
      <c r="H9" s="73">
        <v>8</v>
      </c>
      <c r="I9" s="73">
        <v>3</v>
      </c>
      <c r="J9" s="73">
        <v>0</v>
      </c>
      <c r="K9" s="73">
        <v>6</v>
      </c>
      <c r="L9" s="73">
        <v>0</v>
      </c>
      <c r="M9" s="73">
        <v>0</v>
      </c>
      <c r="N9" s="73">
        <v>40</v>
      </c>
      <c r="O9" s="73">
        <v>0</v>
      </c>
      <c r="P9" s="73">
        <v>0</v>
      </c>
      <c r="Q9" s="17">
        <f t="shared" si="0"/>
        <v>63800</v>
      </c>
      <c r="R9" s="15" t="s">
        <v>1039</v>
      </c>
    </row>
    <row r="10" spans="1:18">
      <c r="A10" s="43">
        <v>601</v>
      </c>
      <c r="B10" s="28" t="s">
        <v>112</v>
      </c>
      <c r="C10" s="73">
        <v>0</v>
      </c>
      <c r="D10" s="73">
        <v>369</v>
      </c>
      <c r="E10" s="73">
        <v>272</v>
      </c>
      <c r="F10" s="73">
        <v>6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25</v>
      </c>
      <c r="O10" s="73">
        <v>0</v>
      </c>
      <c r="P10" s="73">
        <v>0</v>
      </c>
      <c r="Q10" s="17">
        <f t="shared" si="0"/>
        <v>32825</v>
      </c>
      <c r="R10" s="15" t="s">
        <v>1039</v>
      </c>
    </row>
    <row r="11" spans="1:18">
      <c r="A11" s="43">
        <v>648</v>
      </c>
      <c r="B11" s="28" t="s">
        <v>170</v>
      </c>
      <c r="C11" s="73">
        <v>0</v>
      </c>
      <c r="D11" s="73">
        <v>5</v>
      </c>
      <c r="E11" s="73">
        <v>135</v>
      </c>
      <c r="F11" s="73">
        <v>156</v>
      </c>
      <c r="G11" s="73">
        <v>0</v>
      </c>
      <c r="H11" s="73">
        <v>10</v>
      </c>
      <c r="I11" s="73">
        <v>15</v>
      </c>
      <c r="J11" s="73">
        <v>0</v>
      </c>
      <c r="K11" s="73">
        <v>8</v>
      </c>
      <c r="L11" s="73">
        <v>0</v>
      </c>
      <c r="M11" s="73">
        <v>0</v>
      </c>
      <c r="N11" s="73">
        <v>53</v>
      </c>
      <c r="O11" s="73">
        <v>0</v>
      </c>
      <c r="P11" s="73">
        <v>0</v>
      </c>
      <c r="Q11" s="17">
        <f t="shared" si="0"/>
        <v>92850</v>
      </c>
      <c r="R11" s="15" t="s">
        <v>1039</v>
      </c>
    </row>
    <row r="12" spans="1:18">
      <c r="A12" s="43">
        <v>602</v>
      </c>
      <c r="B12" s="28" t="s">
        <v>114</v>
      </c>
      <c r="C12" s="73">
        <v>0</v>
      </c>
      <c r="D12" s="73">
        <v>29</v>
      </c>
      <c r="E12" s="73">
        <v>290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17">
        <f t="shared" si="0"/>
        <v>15950</v>
      </c>
      <c r="R12" s="15" t="s">
        <v>1039</v>
      </c>
    </row>
    <row r="13" spans="1:18">
      <c r="A13" s="43">
        <v>649</v>
      </c>
      <c r="B13" s="28" t="s">
        <v>172</v>
      </c>
      <c r="C13" s="73">
        <v>0</v>
      </c>
      <c r="D13" s="73">
        <v>949</v>
      </c>
      <c r="E13" s="73">
        <v>876</v>
      </c>
      <c r="F13" s="73">
        <v>642</v>
      </c>
      <c r="G13" s="73">
        <v>0</v>
      </c>
      <c r="H13" s="73">
        <v>36</v>
      </c>
      <c r="I13" s="73">
        <v>20</v>
      </c>
      <c r="J13" s="73">
        <v>0</v>
      </c>
      <c r="K13" s="73">
        <v>7</v>
      </c>
      <c r="L13" s="73">
        <v>0</v>
      </c>
      <c r="M13" s="73">
        <v>0</v>
      </c>
      <c r="N13" s="73">
        <v>428</v>
      </c>
      <c r="O13" s="73">
        <v>0</v>
      </c>
      <c r="P13" s="73">
        <v>1</v>
      </c>
      <c r="Q13" s="17">
        <f t="shared" si="0"/>
        <v>239400</v>
      </c>
      <c r="R13" s="15" t="s">
        <v>1039</v>
      </c>
    </row>
    <row r="14" spans="1:18">
      <c r="A14" s="43">
        <v>662</v>
      </c>
      <c r="B14" s="28" t="s">
        <v>198</v>
      </c>
      <c r="C14" s="73">
        <v>0</v>
      </c>
      <c r="D14" s="73">
        <v>93</v>
      </c>
      <c r="E14" s="73">
        <v>148</v>
      </c>
      <c r="F14" s="73">
        <v>135</v>
      </c>
      <c r="G14" s="73">
        <v>0</v>
      </c>
      <c r="H14" s="73">
        <v>10</v>
      </c>
      <c r="I14" s="73">
        <v>18</v>
      </c>
      <c r="J14" s="73">
        <v>0</v>
      </c>
      <c r="K14" s="73">
        <v>4</v>
      </c>
      <c r="L14" s="73">
        <v>0</v>
      </c>
      <c r="M14" s="73">
        <v>0</v>
      </c>
      <c r="N14" s="73">
        <v>136</v>
      </c>
      <c r="O14" s="73">
        <v>1</v>
      </c>
      <c r="P14" s="73">
        <v>0</v>
      </c>
      <c r="Q14" s="17">
        <f t="shared" si="0"/>
        <v>159525</v>
      </c>
      <c r="R14" s="15" t="s">
        <v>1039</v>
      </c>
    </row>
    <row r="15" spans="1:18">
      <c r="A15" s="43">
        <v>671</v>
      </c>
      <c r="B15" s="28" t="s">
        <v>206</v>
      </c>
      <c r="C15" s="73">
        <v>0</v>
      </c>
      <c r="D15" s="73">
        <v>120</v>
      </c>
      <c r="E15" s="73">
        <v>201</v>
      </c>
      <c r="F15" s="73">
        <v>211</v>
      </c>
      <c r="G15" s="73">
        <v>0</v>
      </c>
      <c r="H15" s="73">
        <v>18</v>
      </c>
      <c r="I15" s="73">
        <v>10</v>
      </c>
      <c r="J15" s="73">
        <v>0</v>
      </c>
      <c r="K15" s="73">
        <v>2</v>
      </c>
      <c r="L15" s="73">
        <v>0</v>
      </c>
      <c r="M15" s="73">
        <v>0</v>
      </c>
      <c r="N15" s="73">
        <v>113</v>
      </c>
      <c r="O15" s="73">
        <v>0</v>
      </c>
      <c r="P15" s="73">
        <v>0</v>
      </c>
      <c r="Q15" s="17">
        <f t="shared" si="0"/>
        <v>44850</v>
      </c>
      <c r="R15" s="15" t="s">
        <v>1039</v>
      </c>
    </row>
    <row r="16" spans="1:18">
      <c r="A16" s="43">
        <v>670</v>
      </c>
      <c r="B16" s="28" t="s">
        <v>204</v>
      </c>
      <c r="C16" s="73">
        <v>0</v>
      </c>
      <c r="D16" s="73">
        <v>15</v>
      </c>
      <c r="E16" s="73">
        <v>33</v>
      </c>
      <c r="F16" s="73">
        <v>460</v>
      </c>
      <c r="G16" s="73">
        <v>0</v>
      </c>
      <c r="H16" s="73">
        <v>7</v>
      </c>
      <c r="I16" s="73">
        <v>10</v>
      </c>
      <c r="J16" s="73">
        <v>0</v>
      </c>
      <c r="K16" s="73">
        <v>5</v>
      </c>
      <c r="L16" s="73">
        <v>0</v>
      </c>
      <c r="M16" s="73">
        <v>0</v>
      </c>
      <c r="N16" s="73">
        <v>218</v>
      </c>
      <c r="O16" s="73">
        <v>0</v>
      </c>
      <c r="P16" s="73">
        <v>0</v>
      </c>
      <c r="Q16" s="17">
        <f t="shared" si="0"/>
        <v>69775</v>
      </c>
      <c r="R16" s="15" t="s">
        <v>1039</v>
      </c>
    </row>
    <row r="17" spans="1:18">
      <c r="A17" s="43">
        <v>987</v>
      </c>
      <c r="B17" s="28" t="s">
        <v>1049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17">
        <f t="shared" si="0"/>
        <v>0</v>
      </c>
      <c r="R17" s="15" t="e">
        <v>#N/A</v>
      </c>
    </row>
    <row r="18" spans="1:18">
      <c r="A18" s="43">
        <v>983</v>
      </c>
      <c r="B18" s="28" t="s">
        <v>272</v>
      </c>
      <c r="C18" s="73">
        <v>0</v>
      </c>
      <c r="D18" s="73">
        <v>0</v>
      </c>
      <c r="E18" s="73">
        <v>0</v>
      </c>
      <c r="F18" s="73">
        <v>0</v>
      </c>
      <c r="G18" s="73">
        <v>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17">
        <f t="shared" si="0"/>
        <v>10000</v>
      </c>
      <c r="R18" s="15" t="s">
        <v>1039</v>
      </c>
    </row>
    <row r="19" spans="1:18">
      <c r="A19" s="43">
        <v>657</v>
      </c>
      <c r="B19" s="28" t="s">
        <v>188</v>
      </c>
      <c r="C19" s="73">
        <v>0</v>
      </c>
      <c r="D19" s="73">
        <v>12</v>
      </c>
      <c r="E19" s="73">
        <v>129</v>
      </c>
      <c r="F19" s="73">
        <v>167</v>
      </c>
      <c r="G19" s="73">
        <v>0</v>
      </c>
      <c r="H19" s="73">
        <v>35</v>
      </c>
      <c r="I19" s="73">
        <v>34</v>
      </c>
      <c r="J19" s="73">
        <v>0</v>
      </c>
      <c r="K19" s="73">
        <v>15</v>
      </c>
      <c r="L19" s="73">
        <v>0</v>
      </c>
      <c r="M19" s="73">
        <v>0</v>
      </c>
      <c r="N19" s="73">
        <v>563</v>
      </c>
      <c r="O19" s="73">
        <v>0</v>
      </c>
      <c r="P19" s="73">
        <v>1</v>
      </c>
      <c r="Q19" s="17">
        <f t="shared" si="0"/>
        <v>227025</v>
      </c>
      <c r="R19" s="15" t="s">
        <v>1039</v>
      </c>
    </row>
    <row r="20" spans="1:18">
      <c r="A20" s="43">
        <v>631</v>
      </c>
      <c r="B20" s="28" t="s">
        <v>136</v>
      </c>
      <c r="C20" s="73">
        <v>0</v>
      </c>
      <c r="D20" s="73">
        <v>0</v>
      </c>
      <c r="E20" s="73">
        <v>2</v>
      </c>
      <c r="F20" s="73">
        <v>1</v>
      </c>
      <c r="G20" s="73">
        <v>0</v>
      </c>
      <c r="H20" s="73">
        <v>0</v>
      </c>
      <c r="I20" s="73">
        <v>0</v>
      </c>
      <c r="J20" s="73">
        <v>0</v>
      </c>
      <c r="K20" s="73">
        <v>1</v>
      </c>
      <c r="L20" s="73">
        <v>0</v>
      </c>
      <c r="M20" s="73">
        <v>0</v>
      </c>
      <c r="N20" s="73">
        <v>2</v>
      </c>
      <c r="O20" s="73">
        <v>0</v>
      </c>
      <c r="P20" s="73">
        <v>0</v>
      </c>
      <c r="Q20" s="17">
        <f t="shared" si="0"/>
        <v>10175</v>
      </c>
      <c r="R20" s="15" t="s">
        <v>1039</v>
      </c>
    </row>
    <row r="21" spans="1:18">
      <c r="A21" s="43">
        <v>650</v>
      </c>
      <c r="B21" s="28" t="s">
        <v>174</v>
      </c>
      <c r="C21" s="73">
        <v>0</v>
      </c>
      <c r="D21" s="73">
        <v>1854</v>
      </c>
      <c r="E21" s="73">
        <v>4058</v>
      </c>
      <c r="F21" s="73">
        <v>641</v>
      </c>
      <c r="G21" s="73">
        <v>0</v>
      </c>
      <c r="H21" s="73">
        <v>31</v>
      </c>
      <c r="I21" s="73">
        <v>31</v>
      </c>
      <c r="J21" s="73">
        <v>0</v>
      </c>
      <c r="K21" s="73">
        <v>16</v>
      </c>
      <c r="L21" s="73">
        <v>0</v>
      </c>
      <c r="M21" s="73">
        <v>0</v>
      </c>
      <c r="N21" s="73">
        <v>342</v>
      </c>
      <c r="O21" s="73">
        <v>0</v>
      </c>
      <c r="P21" s="73">
        <v>6</v>
      </c>
      <c r="Q21" s="17">
        <f t="shared" si="0"/>
        <v>781725</v>
      </c>
      <c r="R21" s="15" t="s">
        <v>1039</v>
      </c>
    </row>
    <row r="22" spans="1:18">
      <c r="A22" s="43">
        <v>632</v>
      </c>
      <c r="B22" s="28" t="s">
        <v>138</v>
      </c>
      <c r="C22" s="73">
        <v>0</v>
      </c>
      <c r="D22" s="73">
        <v>94</v>
      </c>
      <c r="E22" s="73">
        <v>62</v>
      </c>
      <c r="F22" s="73">
        <v>17</v>
      </c>
      <c r="G22" s="73">
        <v>0</v>
      </c>
      <c r="H22" s="73">
        <v>1</v>
      </c>
      <c r="I22" s="73">
        <v>2</v>
      </c>
      <c r="J22" s="73">
        <v>0</v>
      </c>
      <c r="K22" s="73">
        <v>6</v>
      </c>
      <c r="L22" s="73">
        <v>0</v>
      </c>
      <c r="M22" s="73">
        <v>0</v>
      </c>
      <c r="N22" s="73">
        <v>225</v>
      </c>
      <c r="O22" s="73">
        <v>0</v>
      </c>
      <c r="P22" s="73">
        <v>0</v>
      </c>
      <c r="Q22" s="17">
        <f t="shared" si="0"/>
        <v>73925</v>
      </c>
      <c r="R22" s="15" t="s">
        <v>1039</v>
      </c>
    </row>
    <row r="23" spans="1:18">
      <c r="A23" s="43">
        <v>135</v>
      </c>
      <c r="B23" s="28" t="s">
        <v>38</v>
      </c>
      <c r="C23" s="73">
        <v>0</v>
      </c>
      <c r="D23" s="73">
        <v>0</v>
      </c>
      <c r="E23" s="73">
        <v>443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2</v>
      </c>
      <c r="O23" s="73">
        <v>0</v>
      </c>
      <c r="P23" s="73">
        <v>0</v>
      </c>
      <c r="Q23" s="17">
        <f t="shared" si="0"/>
        <v>22200</v>
      </c>
      <c r="R23" s="15" t="s">
        <v>1039</v>
      </c>
    </row>
    <row r="24" spans="1:18">
      <c r="A24" s="43">
        <v>212</v>
      </c>
      <c r="B24" s="28" t="s">
        <v>100</v>
      </c>
      <c r="C24" s="73">
        <v>0</v>
      </c>
      <c r="D24" s="73">
        <v>37</v>
      </c>
      <c r="E24" s="73">
        <v>57</v>
      </c>
      <c r="F24" s="73">
        <v>42</v>
      </c>
      <c r="G24" s="73">
        <v>0</v>
      </c>
      <c r="H24" s="73">
        <v>5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24</v>
      </c>
      <c r="O24" s="73">
        <v>0</v>
      </c>
      <c r="P24" s="73">
        <v>0</v>
      </c>
      <c r="Q24" s="17">
        <f t="shared" si="0"/>
        <v>6475</v>
      </c>
      <c r="R24" s="15" t="s">
        <v>1039</v>
      </c>
    </row>
    <row r="25" spans="1:18">
      <c r="A25" s="43">
        <v>604</v>
      </c>
      <c r="B25" s="28" t="s">
        <v>1051</v>
      </c>
      <c r="C25" s="73">
        <v>0</v>
      </c>
      <c r="D25" s="73">
        <v>0</v>
      </c>
      <c r="E25" s="73">
        <v>2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17">
        <f t="shared" si="0"/>
        <v>100</v>
      </c>
      <c r="R25" s="15" t="e">
        <v>#N/A</v>
      </c>
    </row>
    <row r="26" spans="1:18">
      <c r="A26" s="43">
        <v>206</v>
      </c>
      <c r="B26" s="28" t="s">
        <v>94</v>
      </c>
      <c r="C26" s="73">
        <v>1</v>
      </c>
      <c r="D26" s="73">
        <v>36701</v>
      </c>
      <c r="E26" s="73">
        <v>13844</v>
      </c>
      <c r="F26" s="73">
        <v>13008</v>
      </c>
      <c r="G26" s="73">
        <v>2</v>
      </c>
      <c r="H26" s="73">
        <v>356</v>
      </c>
      <c r="I26" s="73">
        <v>221</v>
      </c>
      <c r="J26" s="73">
        <v>3</v>
      </c>
      <c r="K26" s="73">
        <v>279</v>
      </c>
      <c r="L26" s="73">
        <v>0</v>
      </c>
      <c r="M26" s="73">
        <v>2</v>
      </c>
      <c r="N26" s="73">
        <v>10447</v>
      </c>
      <c r="O26" s="73">
        <v>2</v>
      </c>
      <c r="P26" s="73">
        <v>67</v>
      </c>
      <c r="Q26" s="17">
        <f t="shared" si="0"/>
        <v>9538075</v>
      </c>
      <c r="R26" s="15" t="s">
        <v>1039</v>
      </c>
    </row>
    <row r="27" spans="1:18">
      <c r="A27" s="43">
        <v>151</v>
      </c>
      <c r="B27" s="28" t="s">
        <v>58</v>
      </c>
      <c r="C27" s="73">
        <v>0</v>
      </c>
      <c r="D27" s="73">
        <v>14</v>
      </c>
      <c r="E27" s="73">
        <v>4</v>
      </c>
      <c r="F27" s="73">
        <v>17</v>
      </c>
      <c r="G27" s="73">
        <v>0</v>
      </c>
      <c r="H27" s="73">
        <v>1</v>
      </c>
      <c r="I27" s="73">
        <v>0</v>
      </c>
      <c r="J27" s="73">
        <v>0</v>
      </c>
      <c r="K27" s="73">
        <v>1</v>
      </c>
      <c r="L27" s="73">
        <v>0</v>
      </c>
      <c r="M27" s="73">
        <v>0</v>
      </c>
      <c r="N27" s="73">
        <v>3</v>
      </c>
      <c r="O27" s="73">
        <v>0</v>
      </c>
      <c r="P27" s="73">
        <v>0</v>
      </c>
      <c r="Q27" s="17">
        <f t="shared" si="0"/>
        <v>11425</v>
      </c>
      <c r="R27" s="15" t="s">
        <v>1039</v>
      </c>
    </row>
    <row r="28" spans="1:18">
      <c r="A28" s="43">
        <v>164</v>
      </c>
      <c r="B28" s="28" t="s">
        <v>84</v>
      </c>
      <c r="C28" s="73">
        <v>0</v>
      </c>
      <c r="D28" s="73">
        <v>43</v>
      </c>
      <c r="E28" s="73">
        <v>2</v>
      </c>
      <c r="F28" s="73">
        <v>10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5</v>
      </c>
      <c r="O28" s="73">
        <v>0</v>
      </c>
      <c r="P28" s="73">
        <v>0</v>
      </c>
      <c r="Q28" s="17">
        <f t="shared" si="0"/>
        <v>2625</v>
      </c>
      <c r="R28" s="15" t="s">
        <v>1039</v>
      </c>
    </row>
    <row r="29" spans="1:18">
      <c r="A29" s="43">
        <v>154</v>
      </c>
      <c r="B29" s="28" t="s">
        <v>64</v>
      </c>
      <c r="C29" s="73">
        <v>0</v>
      </c>
      <c r="D29" s="73">
        <v>3</v>
      </c>
      <c r="E29" s="73">
        <v>115</v>
      </c>
      <c r="F29" s="73">
        <v>8</v>
      </c>
      <c r="G29" s="73">
        <v>0</v>
      </c>
      <c r="H29" s="73">
        <v>0</v>
      </c>
      <c r="I29" s="73">
        <v>0</v>
      </c>
      <c r="J29" s="73">
        <v>0</v>
      </c>
      <c r="K29" s="73">
        <v>1</v>
      </c>
      <c r="L29" s="73">
        <v>0</v>
      </c>
      <c r="M29" s="73">
        <v>0</v>
      </c>
      <c r="N29" s="73">
        <v>13</v>
      </c>
      <c r="O29" s="73">
        <v>0</v>
      </c>
      <c r="P29" s="73">
        <v>0</v>
      </c>
      <c r="Q29" s="17">
        <f t="shared" si="0"/>
        <v>16425</v>
      </c>
      <c r="R29" s="15" t="s">
        <v>1039</v>
      </c>
    </row>
    <row r="30" spans="1:18">
      <c r="A30" s="43">
        <v>158</v>
      </c>
      <c r="B30" s="28" t="s">
        <v>72</v>
      </c>
      <c r="C30" s="73">
        <v>0</v>
      </c>
      <c r="D30" s="73">
        <v>2</v>
      </c>
      <c r="E30" s="73">
        <v>2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17">
        <f t="shared" si="0"/>
        <v>200</v>
      </c>
      <c r="R30" s="15" t="s">
        <v>1039</v>
      </c>
    </row>
    <row r="31" spans="1:18">
      <c r="A31" s="43">
        <v>147</v>
      </c>
      <c r="B31" s="28" t="s">
        <v>50</v>
      </c>
      <c r="C31" s="73">
        <v>0</v>
      </c>
      <c r="D31" s="73">
        <v>1</v>
      </c>
      <c r="E31" s="73">
        <v>0</v>
      </c>
      <c r="F31" s="73">
        <v>4</v>
      </c>
      <c r="G31" s="73">
        <v>0</v>
      </c>
      <c r="H31" s="73">
        <v>0</v>
      </c>
      <c r="I31" s="73">
        <v>1</v>
      </c>
      <c r="J31" s="73">
        <v>0</v>
      </c>
      <c r="K31" s="73">
        <v>0</v>
      </c>
      <c r="L31" s="73">
        <v>0</v>
      </c>
      <c r="M31" s="73">
        <v>0</v>
      </c>
      <c r="N31" s="73">
        <v>1</v>
      </c>
      <c r="O31" s="73">
        <v>0</v>
      </c>
      <c r="P31" s="73">
        <v>0</v>
      </c>
      <c r="Q31" s="17">
        <f t="shared" si="0"/>
        <v>200</v>
      </c>
      <c r="R31" s="15" t="s">
        <v>1039</v>
      </c>
    </row>
    <row r="32" spans="1:18">
      <c r="A32" s="43">
        <v>156</v>
      </c>
      <c r="B32" s="28" t="s">
        <v>68</v>
      </c>
      <c r="C32" s="73">
        <v>0</v>
      </c>
      <c r="D32" s="73">
        <v>1</v>
      </c>
      <c r="E32" s="73">
        <v>27</v>
      </c>
      <c r="F32" s="73">
        <v>3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1</v>
      </c>
      <c r="O32" s="73">
        <v>0</v>
      </c>
      <c r="P32" s="73">
        <v>0</v>
      </c>
      <c r="Q32" s="17">
        <f t="shared" si="0"/>
        <v>1500</v>
      </c>
      <c r="R32" s="15" t="s">
        <v>1039</v>
      </c>
    </row>
    <row r="33" spans="1:18">
      <c r="A33" s="43">
        <v>149</v>
      </c>
      <c r="B33" s="28" t="s">
        <v>54</v>
      </c>
      <c r="C33" s="73">
        <v>0</v>
      </c>
      <c r="D33" s="73">
        <v>0</v>
      </c>
      <c r="E33" s="73">
        <v>0</v>
      </c>
      <c r="F33" s="73">
        <v>4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3</v>
      </c>
      <c r="O33" s="73">
        <v>0</v>
      </c>
      <c r="P33" s="73">
        <v>0</v>
      </c>
      <c r="Q33" s="17">
        <f t="shared" si="0"/>
        <v>175</v>
      </c>
      <c r="R33" s="15" t="s">
        <v>1039</v>
      </c>
    </row>
    <row r="34" spans="1:18">
      <c r="A34" s="43">
        <v>160</v>
      </c>
      <c r="B34" s="28" t="s">
        <v>76</v>
      </c>
      <c r="C34" s="73">
        <v>0</v>
      </c>
      <c r="D34" s="73">
        <v>0</v>
      </c>
      <c r="E34" s="73">
        <v>15</v>
      </c>
      <c r="F34" s="73">
        <v>1</v>
      </c>
      <c r="G34" s="73">
        <v>0</v>
      </c>
      <c r="H34" s="73">
        <v>0</v>
      </c>
      <c r="I34" s="73">
        <v>1</v>
      </c>
      <c r="J34" s="73">
        <v>0</v>
      </c>
      <c r="K34" s="73">
        <v>2</v>
      </c>
      <c r="L34" s="73">
        <v>0</v>
      </c>
      <c r="M34" s="73">
        <v>0</v>
      </c>
      <c r="N34" s="73">
        <v>5</v>
      </c>
      <c r="O34" s="73">
        <v>0</v>
      </c>
      <c r="P34" s="73">
        <v>0</v>
      </c>
      <c r="Q34" s="17">
        <f t="shared" si="0"/>
        <v>20925</v>
      </c>
      <c r="R34" s="15" t="s">
        <v>1039</v>
      </c>
    </row>
    <row r="35" spans="1:18">
      <c r="A35" s="43">
        <v>165</v>
      </c>
      <c r="B35" s="28" t="s">
        <v>86</v>
      </c>
      <c r="C35" s="73">
        <v>0</v>
      </c>
      <c r="D35" s="73">
        <v>1</v>
      </c>
      <c r="E35" s="73">
        <v>0</v>
      </c>
      <c r="F35" s="73">
        <v>3</v>
      </c>
      <c r="G35" s="73">
        <v>0</v>
      </c>
      <c r="H35" s="73">
        <v>0</v>
      </c>
      <c r="I35" s="73">
        <v>2</v>
      </c>
      <c r="J35" s="73">
        <v>0</v>
      </c>
      <c r="K35" s="73">
        <v>0</v>
      </c>
      <c r="L35" s="73">
        <v>0</v>
      </c>
      <c r="M35" s="73">
        <v>0</v>
      </c>
      <c r="N35" s="73">
        <v>4</v>
      </c>
      <c r="O35" s="73">
        <v>0</v>
      </c>
      <c r="P35" s="73">
        <v>0</v>
      </c>
      <c r="Q35" s="17">
        <f t="shared" si="0"/>
        <v>275</v>
      </c>
      <c r="R35" s="15" t="s">
        <v>1039</v>
      </c>
    </row>
    <row r="36" spans="1:18">
      <c r="A36" s="43">
        <v>159</v>
      </c>
      <c r="B36" s="28" t="s">
        <v>74</v>
      </c>
      <c r="C36" s="73">
        <v>0</v>
      </c>
      <c r="D36" s="73">
        <v>0</v>
      </c>
      <c r="E36" s="73">
        <v>10</v>
      </c>
      <c r="F36" s="73">
        <v>7</v>
      </c>
      <c r="G36" s="73">
        <v>0</v>
      </c>
      <c r="H36" s="73">
        <v>0</v>
      </c>
      <c r="I36" s="73">
        <v>0</v>
      </c>
      <c r="J36" s="73">
        <v>1</v>
      </c>
      <c r="K36" s="73">
        <v>0</v>
      </c>
      <c r="L36" s="73">
        <v>0</v>
      </c>
      <c r="M36" s="73">
        <v>0</v>
      </c>
      <c r="N36" s="73">
        <v>3</v>
      </c>
      <c r="O36" s="73">
        <v>0</v>
      </c>
      <c r="P36" s="73">
        <v>0</v>
      </c>
      <c r="Q36" s="17">
        <f t="shared" si="0"/>
        <v>10750</v>
      </c>
      <c r="R36" s="15" t="s">
        <v>1039</v>
      </c>
    </row>
    <row r="37" spans="1:18">
      <c r="A37" s="43">
        <v>150</v>
      </c>
      <c r="B37" s="28" t="s">
        <v>56</v>
      </c>
      <c r="C37" s="73">
        <v>0</v>
      </c>
      <c r="D37" s="73">
        <v>43</v>
      </c>
      <c r="E37" s="73">
        <v>0</v>
      </c>
      <c r="F37" s="73">
        <v>1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17">
        <f t="shared" si="0"/>
        <v>2175</v>
      </c>
      <c r="R37" s="15" t="s">
        <v>1039</v>
      </c>
    </row>
    <row r="38" spans="1:18">
      <c r="A38" s="43">
        <v>162</v>
      </c>
      <c r="B38" s="28" t="s">
        <v>80</v>
      </c>
      <c r="C38" s="73">
        <v>0</v>
      </c>
      <c r="D38" s="73">
        <v>0</v>
      </c>
      <c r="E38" s="73">
        <v>0</v>
      </c>
      <c r="F38" s="73">
        <v>2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2</v>
      </c>
      <c r="O38" s="73">
        <v>0</v>
      </c>
      <c r="P38" s="73">
        <v>0</v>
      </c>
      <c r="Q38" s="17">
        <f t="shared" si="0"/>
        <v>100</v>
      </c>
      <c r="R38" s="15" t="s">
        <v>1039</v>
      </c>
    </row>
    <row r="39" spans="1:18">
      <c r="A39" s="43">
        <v>148</v>
      </c>
      <c r="B39" s="28" t="s">
        <v>52</v>
      </c>
      <c r="C39" s="73">
        <v>0</v>
      </c>
      <c r="D39" s="73">
        <v>0</v>
      </c>
      <c r="E39" s="73">
        <v>16</v>
      </c>
      <c r="F39" s="73">
        <v>15</v>
      </c>
      <c r="G39" s="73">
        <v>0</v>
      </c>
      <c r="H39" s="73">
        <v>0</v>
      </c>
      <c r="I39" s="73">
        <v>1</v>
      </c>
      <c r="J39" s="73">
        <v>0</v>
      </c>
      <c r="K39" s="73">
        <v>0</v>
      </c>
      <c r="L39" s="73">
        <v>0</v>
      </c>
      <c r="M39" s="73">
        <v>0</v>
      </c>
      <c r="N39" s="73">
        <v>12</v>
      </c>
      <c r="O39" s="73">
        <v>0</v>
      </c>
      <c r="P39" s="73">
        <v>0</v>
      </c>
      <c r="Q39" s="17">
        <f t="shared" si="0"/>
        <v>1500</v>
      </c>
      <c r="R39" s="15" t="s">
        <v>1039</v>
      </c>
    </row>
    <row r="40" spans="1:18">
      <c r="A40" s="43">
        <v>155</v>
      </c>
      <c r="B40" s="28" t="s">
        <v>66</v>
      </c>
      <c r="C40" s="73">
        <v>0</v>
      </c>
      <c r="D40" s="73">
        <v>0</v>
      </c>
      <c r="E40" s="73">
        <v>6</v>
      </c>
      <c r="F40" s="73">
        <v>1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1</v>
      </c>
      <c r="O40" s="73">
        <v>0</v>
      </c>
      <c r="P40" s="73">
        <v>0</v>
      </c>
      <c r="Q40" s="17">
        <f t="shared" si="0"/>
        <v>350</v>
      </c>
      <c r="R40" s="15" t="s">
        <v>1039</v>
      </c>
    </row>
    <row r="41" spans="1:18">
      <c r="A41" s="43">
        <v>166</v>
      </c>
      <c r="B41" s="28" t="s">
        <v>88</v>
      </c>
      <c r="C41" s="73">
        <v>0</v>
      </c>
      <c r="D41" s="73">
        <v>0</v>
      </c>
      <c r="E41" s="73">
        <v>0</v>
      </c>
      <c r="F41" s="73">
        <v>5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5</v>
      </c>
      <c r="O41" s="73">
        <v>0</v>
      </c>
      <c r="P41" s="73">
        <v>0</v>
      </c>
      <c r="Q41" s="17">
        <f t="shared" si="0"/>
        <v>250</v>
      </c>
      <c r="R41" s="15" t="s">
        <v>1039</v>
      </c>
    </row>
    <row r="42" spans="1:18">
      <c r="A42" s="43">
        <v>157</v>
      </c>
      <c r="B42" s="28" t="s">
        <v>70</v>
      </c>
      <c r="C42" s="73">
        <v>0</v>
      </c>
      <c r="D42" s="73">
        <v>57</v>
      </c>
      <c r="E42" s="73">
        <v>0</v>
      </c>
      <c r="F42" s="73">
        <v>9</v>
      </c>
      <c r="G42" s="73">
        <v>0</v>
      </c>
      <c r="H42" s="73">
        <v>0</v>
      </c>
      <c r="I42" s="73">
        <v>1</v>
      </c>
      <c r="J42" s="73">
        <v>0</v>
      </c>
      <c r="K42" s="73">
        <v>0</v>
      </c>
      <c r="L42" s="73">
        <v>0</v>
      </c>
      <c r="M42" s="73">
        <v>0</v>
      </c>
      <c r="N42" s="73">
        <v>7</v>
      </c>
      <c r="O42" s="73">
        <v>0</v>
      </c>
      <c r="P42" s="73">
        <v>0</v>
      </c>
      <c r="Q42" s="17">
        <f t="shared" si="0"/>
        <v>3275</v>
      </c>
      <c r="R42" s="15" t="s">
        <v>1039</v>
      </c>
    </row>
    <row r="43" spans="1:18">
      <c r="A43" s="43">
        <v>153</v>
      </c>
      <c r="B43" s="28" t="s">
        <v>62</v>
      </c>
      <c r="C43" s="73">
        <v>0</v>
      </c>
      <c r="D43" s="73">
        <v>0</v>
      </c>
      <c r="E43" s="73">
        <v>0</v>
      </c>
      <c r="F43" s="73">
        <v>8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17">
        <f t="shared" si="0"/>
        <v>200</v>
      </c>
      <c r="R43" s="15" t="s">
        <v>1039</v>
      </c>
    </row>
    <row r="44" spans="1:18">
      <c r="A44" s="43">
        <v>146</v>
      </c>
      <c r="B44" s="28" t="s">
        <v>48</v>
      </c>
      <c r="C44" s="73">
        <v>0</v>
      </c>
      <c r="D44" s="73">
        <v>292</v>
      </c>
      <c r="E44" s="73">
        <v>4</v>
      </c>
      <c r="F44" s="73">
        <v>6</v>
      </c>
      <c r="G44" s="73">
        <v>0</v>
      </c>
      <c r="H44" s="73">
        <v>2</v>
      </c>
      <c r="I44" s="73">
        <v>3</v>
      </c>
      <c r="J44" s="73">
        <v>0</v>
      </c>
      <c r="K44" s="73">
        <v>0</v>
      </c>
      <c r="L44" s="73">
        <v>0</v>
      </c>
      <c r="M44" s="73">
        <v>0</v>
      </c>
      <c r="N44" s="73">
        <v>7</v>
      </c>
      <c r="O44" s="73">
        <v>0</v>
      </c>
      <c r="P44" s="73">
        <v>0</v>
      </c>
      <c r="Q44" s="17">
        <f t="shared" si="0"/>
        <v>15250</v>
      </c>
      <c r="R44" s="15" t="s">
        <v>1039</v>
      </c>
    </row>
    <row r="45" spans="1:18">
      <c r="A45" s="43">
        <v>633</v>
      </c>
      <c r="B45" s="28" t="s">
        <v>140</v>
      </c>
      <c r="C45" s="73">
        <v>0</v>
      </c>
      <c r="D45" s="73">
        <v>0</v>
      </c>
      <c r="E45" s="73">
        <v>14</v>
      </c>
      <c r="F45" s="73">
        <v>3</v>
      </c>
      <c r="G45" s="73">
        <v>0</v>
      </c>
      <c r="H45" s="73">
        <v>2</v>
      </c>
      <c r="I45" s="73">
        <v>1</v>
      </c>
      <c r="J45" s="73">
        <v>0</v>
      </c>
      <c r="K45" s="73">
        <v>0</v>
      </c>
      <c r="L45" s="73">
        <v>0</v>
      </c>
      <c r="M45" s="73">
        <v>0</v>
      </c>
      <c r="N45" s="73">
        <v>11</v>
      </c>
      <c r="O45" s="73">
        <v>0</v>
      </c>
      <c r="P45" s="73">
        <v>0</v>
      </c>
      <c r="Q45" s="17">
        <f t="shared" si="0"/>
        <v>1125</v>
      </c>
      <c r="R45" s="15" t="s">
        <v>1039</v>
      </c>
    </row>
    <row r="46" spans="1:18">
      <c r="A46" s="43">
        <v>808</v>
      </c>
      <c r="B46" s="28" t="s">
        <v>214</v>
      </c>
      <c r="C46" s="73">
        <v>0</v>
      </c>
      <c r="D46" s="73">
        <v>0</v>
      </c>
      <c r="E46" s="73">
        <v>0</v>
      </c>
      <c r="F46" s="73">
        <v>18</v>
      </c>
      <c r="G46" s="73">
        <v>0</v>
      </c>
      <c r="H46" s="73">
        <v>0</v>
      </c>
      <c r="I46" s="73">
        <v>1</v>
      </c>
      <c r="J46" s="73">
        <v>0</v>
      </c>
      <c r="K46" s="73">
        <v>0</v>
      </c>
      <c r="L46" s="73">
        <v>0</v>
      </c>
      <c r="M46" s="73">
        <v>0</v>
      </c>
      <c r="N46" s="73">
        <v>12</v>
      </c>
      <c r="O46" s="73">
        <v>0</v>
      </c>
      <c r="P46" s="73">
        <v>0</v>
      </c>
      <c r="Q46" s="17">
        <f t="shared" si="0"/>
        <v>775</v>
      </c>
      <c r="R46" s="15" t="s">
        <v>1039</v>
      </c>
    </row>
    <row r="47" spans="1:18">
      <c r="A47" s="43">
        <v>813</v>
      </c>
      <c r="B47" s="28" t="s">
        <v>218</v>
      </c>
      <c r="C47" s="73">
        <v>0</v>
      </c>
      <c r="D47" s="73">
        <v>0</v>
      </c>
      <c r="E47" s="73">
        <v>40</v>
      </c>
      <c r="F47" s="73">
        <v>6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4</v>
      </c>
      <c r="O47" s="73">
        <v>0</v>
      </c>
      <c r="P47" s="73">
        <v>0</v>
      </c>
      <c r="Q47" s="17">
        <f t="shared" si="0"/>
        <v>2250</v>
      </c>
      <c r="R47" s="15" t="s">
        <v>1039</v>
      </c>
    </row>
    <row r="48" spans="1:18">
      <c r="A48" s="43">
        <v>812</v>
      </c>
      <c r="B48" s="28" t="s">
        <v>216</v>
      </c>
      <c r="C48" s="73">
        <v>0</v>
      </c>
      <c r="D48" s="73">
        <v>0</v>
      </c>
      <c r="E48" s="73">
        <v>1</v>
      </c>
      <c r="F48" s="73">
        <v>12</v>
      </c>
      <c r="G48" s="73">
        <v>0</v>
      </c>
      <c r="H48" s="73">
        <v>2</v>
      </c>
      <c r="I48" s="73">
        <v>0</v>
      </c>
      <c r="J48" s="73">
        <v>0</v>
      </c>
      <c r="K48" s="73">
        <v>1</v>
      </c>
      <c r="L48" s="73">
        <v>0</v>
      </c>
      <c r="M48" s="73">
        <v>0</v>
      </c>
      <c r="N48" s="73">
        <v>8</v>
      </c>
      <c r="O48" s="73">
        <v>0</v>
      </c>
      <c r="P48" s="73">
        <v>0</v>
      </c>
      <c r="Q48" s="17">
        <f t="shared" si="0"/>
        <v>10600</v>
      </c>
      <c r="R48" s="15" t="s">
        <v>1039</v>
      </c>
    </row>
    <row r="49" spans="1:18">
      <c r="A49" s="43">
        <v>806</v>
      </c>
      <c r="B49" s="28" t="s">
        <v>212</v>
      </c>
      <c r="C49" s="73">
        <v>0</v>
      </c>
      <c r="D49" s="73">
        <v>26</v>
      </c>
      <c r="E49" s="73">
        <v>224</v>
      </c>
      <c r="F49" s="73">
        <v>9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8</v>
      </c>
      <c r="O49" s="73">
        <v>0</v>
      </c>
      <c r="P49" s="73">
        <v>0</v>
      </c>
      <c r="Q49" s="17">
        <f t="shared" si="0"/>
        <v>12925</v>
      </c>
      <c r="R49" s="15" t="s">
        <v>1039</v>
      </c>
    </row>
    <row r="50" spans="1:18">
      <c r="A50" s="43">
        <v>805</v>
      </c>
      <c r="B50" s="28" t="s">
        <v>210</v>
      </c>
      <c r="C50" s="73">
        <v>0</v>
      </c>
      <c r="D50" s="73">
        <v>0</v>
      </c>
      <c r="E50" s="73">
        <v>8</v>
      </c>
      <c r="F50" s="73">
        <v>5</v>
      </c>
      <c r="G50" s="73">
        <v>0</v>
      </c>
      <c r="H50" s="73">
        <v>0</v>
      </c>
      <c r="I50" s="73">
        <v>0</v>
      </c>
      <c r="J50" s="73">
        <v>0</v>
      </c>
      <c r="K50" s="73">
        <v>1</v>
      </c>
      <c r="L50" s="73">
        <v>0</v>
      </c>
      <c r="M50" s="73">
        <v>0</v>
      </c>
      <c r="N50" s="73">
        <v>11</v>
      </c>
      <c r="O50" s="73">
        <v>0</v>
      </c>
      <c r="P50" s="73">
        <v>0</v>
      </c>
      <c r="Q50" s="17">
        <f t="shared" si="0"/>
        <v>10800</v>
      </c>
      <c r="R50" s="15" t="s">
        <v>1039</v>
      </c>
    </row>
    <row r="51" spans="1:18">
      <c r="A51" s="43">
        <v>618</v>
      </c>
      <c r="B51" s="28" t="s">
        <v>122</v>
      </c>
      <c r="C51" s="73">
        <v>0</v>
      </c>
      <c r="D51" s="73">
        <v>1039</v>
      </c>
      <c r="E51" s="73">
        <v>163</v>
      </c>
      <c r="F51" s="73">
        <v>8</v>
      </c>
      <c r="G51" s="73">
        <v>0</v>
      </c>
      <c r="H51" s="73">
        <v>0</v>
      </c>
      <c r="I51" s="73">
        <v>0</v>
      </c>
      <c r="J51" s="73">
        <v>0</v>
      </c>
      <c r="K51" s="73">
        <v>9</v>
      </c>
      <c r="L51" s="73">
        <v>0</v>
      </c>
      <c r="M51" s="73">
        <v>0</v>
      </c>
      <c r="N51" s="73">
        <v>28</v>
      </c>
      <c r="O51" s="73">
        <v>0</v>
      </c>
      <c r="P51" s="73">
        <v>0</v>
      </c>
      <c r="Q51" s="17">
        <f t="shared" si="0"/>
        <v>151000</v>
      </c>
      <c r="R51" s="15" t="s">
        <v>1039</v>
      </c>
    </row>
    <row r="52" spans="1:18">
      <c r="A52" s="43">
        <v>664</v>
      </c>
      <c r="B52" s="28" t="s">
        <v>200</v>
      </c>
      <c r="C52" s="73">
        <v>0</v>
      </c>
      <c r="D52" s="73">
        <v>341</v>
      </c>
      <c r="E52" s="73">
        <v>318</v>
      </c>
      <c r="F52" s="73">
        <v>462</v>
      </c>
      <c r="G52" s="73">
        <v>0</v>
      </c>
      <c r="H52" s="73">
        <v>21</v>
      </c>
      <c r="I52" s="73">
        <v>15</v>
      </c>
      <c r="J52" s="73">
        <v>0</v>
      </c>
      <c r="K52" s="73">
        <v>14</v>
      </c>
      <c r="L52" s="73">
        <v>0</v>
      </c>
      <c r="M52" s="73">
        <v>1</v>
      </c>
      <c r="N52" s="73">
        <v>383</v>
      </c>
      <c r="O52" s="73">
        <v>0</v>
      </c>
      <c r="P52" s="73">
        <v>2</v>
      </c>
      <c r="Q52" s="17">
        <f t="shared" si="0"/>
        <v>304975</v>
      </c>
      <c r="R52" s="15" t="s">
        <v>1039</v>
      </c>
    </row>
    <row r="53" spans="1:18">
      <c r="A53" s="43">
        <v>815</v>
      </c>
      <c r="B53" s="28" t="s">
        <v>222</v>
      </c>
      <c r="C53" s="73">
        <v>0</v>
      </c>
      <c r="D53" s="73">
        <v>134</v>
      </c>
      <c r="E53" s="73">
        <v>188</v>
      </c>
      <c r="F53" s="73">
        <v>587</v>
      </c>
      <c r="G53" s="73">
        <v>0</v>
      </c>
      <c r="H53" s="73">
        <v>9</v>
      </c>
      <c r="I53" s="73">
        <v>5</v>
      </c>
      <c r="J53" s="73">
        <v>0</v>
      </c>
      <c r="K53" s="73">
        <v>1</v>
      </c>
      <c r="L53" s="73">
        <v>0</v>
      </c>
      <c r="M53" s="73">
        <v>0</v>
      </c>
      <c r="N53" s="73">
        <v>225</v>
      </c>
      <c r="O53" s="73">
        <v>0</v>
      </c>
      <c r="P53" s="73">
        <v>0</v>
      </c>
      <c r="Q53" s="17">
        <f t="shared" si="0"/>
        <v>46750</v>
      </c>
      <c r="R53" s="15" t="s">
        <v>1039</v>
      </c>
    </row>
    <row r="54" spans="1:18">
      <c r="A54" s="43">
        <v>842</v>
      </c>
      <c r="B54" s="28" t="s">
        <v>240</v>
      </c>
      <c r="C54" s="73">
        <v>0</v>
      </c>
      <c r="D54" s="73">
        <v>0</v>
      </c>
      <c r="E54" s="73">
        <v>0</v>
      </c>
      <c r="F54" s="73">
        <v>59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1</v>
      </c>
      <c r="N54" s="73">
        <v>1</v>
      </c>
      <c r="O54" s="73">
        <v>0</v>
      </c>
      <c r="P54" s="73">
        <v>0</v>
      </c>
      <c r="Q54" s="17">
        <f t="shared" si="0"/>
        <v>11500</v>
      </c>
      <c r="R54" s="15" t="s">
        <v>1039</v>
      </c>
    </row>
    <row r="55" spans="1:18">
      <c r="A55" s="43">
        <v>108</v>
      </c>
      <c r="B55" s="28" t="s">
        <v>14</v>
      </c>
      <c r="C55" s="73">
        <v>0</v>
      </c>
      <c r="D55" s="73">
        <v>1278</v>
      </c>
      <c r="E55" s="73">
        <v>2648</v>
      </c>
      <c r="F55" s="73">
        <v>4387</v>
      </c>
      <c r="G55" s="73">
        <v>1</v>
      </c>
      <c r="H55" s="73">
        <v>144</v>
      </c>
      <c r="I55" s="73">
        <v>130</v>
      </c>
      <c r="J55" s="73">
        <v>3</v>
      </c>
      <c r="K55" s="73">
        <v>91</v>
      </c>
      <c r="L55" s="73">
        <v>0</v>
      </c>
      <c r="M55" s="73">
        <v>0</v>
      </c>
      <c r="N55" s="73">
        <v>3991</v>
      </c>
      <c r="O55" s="73">
        <v>0</v>
      </c>
      <c r="P55" s="73">
        <v>2</v>
      </c>
      <c r="Q55" s="17">
        <f t="shared" si="0"/>
        <v>1462600</v>
      </c>
      <c r="R55" s="15" t="s">
        <v>1039</v>
      </c>
    </row>
    <row r="56" spans="1:18">
      <c r="A56" s="43">
        <v>867</v>
      </c>
      <c r="B56" s="28" t="s">
        <v>256</v>
      </c>
      <c r="C56" s="73">
        <v>0</v>
      </c>
      <c r="D56" s="73">
        <v>6</v>
      </c>
      <c r="E56" s="73">
        <v>44</v>
      </c>
      <c r="F56" s="73">
        <v>2</v>
      </c>
      <c r="G56" s="73">
        <v>0</v>
      </c>
      <c r="H56" s="73">
        <v>5</v>
      </c>
      <c r="I56" s="73">
        <v>21</v>
      </c>
      <c r="J56" s="73">
        <v>0</v>
      </c>
      <c r="K56" s="73">
        <v>0</v>
      </c>
      <c r="L56" s="73">
        <v>0</v>
      </c>
      <c r="M56" s="73">
        <v>0</v>
      </c>
      <c r="N56" s="73">
        <v>6</v>
      </c>
      <c r="O56" s="73">
        <v>0</v>
      </c>
      <c r="P56" s="73">
        <v>0</v>
      </c>
      <c r="Q56" s="17">
        <f t="shared" si="0"/>
        <v>3350</v>
      </c>
      <c r="R56" s="15" t="s">
        <v>1039</v>
      </c>
    </row>
    <row r="57" spans="1:18">
      <c r="A57" s="43">
        <v>163</v>
      </c>
      <c r="B57" s="28" t="s">
        <v>82</v>
      </c>
      <c r="C57" s="73">
        <v>0</v>
      </c>
      <c r="D57" s="73">
        <v>0</v>
      </c>
      <c r="E57" s="73">
        <v>64</v>
      </c>
      <c r="F57" s="73">
        <v>4</v>
      </c>
      <c r="G57" s="73">
        <v>0</v>
      </c>
      <c r="H57" s="73">
        <v>0</v>
      </c>
      <c r="I57" s="73">
        <v>0</v>
      </c>
      <c r="J57" s="73">
        <v>0</v>
      </c>
      <c r="K57" s="73">
        <v>2</v>
      </c>
      <c r="L57" s="73">
        <v>0</v>
      </c>
      <c r="M57" s="73">
        <v>0</v>
      </c>
      <c r="N57" s="73">
        <v>2</v>
      </c>
      <c r="O57" s="73">
        <v>0</v>
      </c>
      <c r="P57" s="73">
        <v>0</v>
      </c>
      <c r="Q57" s="17">
        <f t="shared" si="0"/>
        <v>23350</v>
      </c>
      <c r="R57" s="15" t="s">
        <v>1039</v>
      </c>
    </row>
    <row r="58" spans="1:18">
      <c r="A58" s="43">
        <v>152</v>
      </c>
      <c r="B58" s="28" t="s">
        <v>60</v>
      </c>
      <c r="C58" s="73">
        <v>0</v>
      </c>
      <c r="D58" s="73">
        <v>0</v>
      </c>
      <c r="E58" s="73">
        <v>0</v>
      </c>
      <c r="F58" s="73">
        <v>1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0</v>
      </c>
      <c r="Q58" s="17">
        <f t="shared" si="0"/>
        <v>25</v>
      </c>
      <c r="R58" s="15" t="s">
        <v>1039</v>
      </c>
    </row>
    <row r="59" spans="1:18">
      <c r="A59" s="43">
        <v>145</v>
      </c>
      <c r="B59" s="28" t="s">
        <v>46</v>
      </c>
      <c r="C59" s="73">
        <v>0</v>
      </c>
      <c r="D59" s="73">
        <v>32</v>
      </c>
      <c r="E59" s="73">
        <v>186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7</v>
      </c>
      <c r="O59" s="73">
        <v>0</v>
      </c>
      <c r="P59" s="73">
        <v>0</v>
      </c>
      <c r="Q59" s="17">
        <f t="shared" si="0"/>
        <v>11075</v>
      </c>
      <c r="R59" s="15" t="s">
        <v>1039</v>
      </c>
    </row>
    <row r="60" spans="1:18">
      <c r="A60" s="43">
        <v>161</v>
      </c>
      <c r="B60" s="28" t="s">
        <v>78</v>
      </c>
      <c r="C60" s="73">
        <v>0</v>
      </c>
      <c r="D60" s="73">
        <v>0</v>
      </c>
      <c r="E60" s="73">
        <v>127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3">
        <v>0</v>
      </c>
      <c r="Q60" s="17">
        <f t="shared" si="0"/>
        <v>6350</v>
      </c>
      <c r="R60" s="15" t="s">
        <v>1039</v>
      </c>
    </row>
    <row r="61" spans="1:18">
      <c r="A61" s="43">
        <v>645</v>
      </c>
      <c r="B61" s="28" t="s">
        <v>164</v>
      </c>
      <c r="C61" s="73">
        <v>0</v>
      </c>
      <c r="D61" s="73">
        <v>0</v>
      </c>
      <c r="E61" s="73">
        <v>3</v>
      </c>
      <c r="F61" s="73">
        <v>1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17">
        <f t="shared" si="0"/>
        <v>175</v>
      </c>
      <c r="R61" s="15" t="s">
        <v>1039</v>
      </c>
    </row>
    <row r="62" spans="1:18">
      <c r="A62" s="43">
        <v>952</v>
      </c>
      <c r="B62" s="28" t="s">
        <v>262</v>
      </c>
      <c r="C62" s="73">
        <v>0</v>
      </c>
      <c r="D62" s="73">
        <v>0</v>
      </c>
      <c r="E62" s="73">
        <v>0</v>
      </c>
      <c r="F62" s="73">
        <v>1095</v>
      </c>
      <c r="G62" s="73">
        <v>0</v>
      </c>
      <c r="H62" s="73">
        <v>0</v>
      </c>
      <c r="I62" s="73">
        <v>0</v>
      </c>
      <c r="J62" s="73">
        <v>2</v>
      </c>
      <c r="K62" s="73">
        <v>0</v>
      </c>
      <c r="L62" s="73">
        <v>0</v>
      </c>
      <c r="M62" s="73">
        <v>29</v>
      </c>
      <c r="N62" s="73">
        <v>140</v>
      </c>
      <c r="O62" s="73">
        <v>0</v>
      </c>
      <c r="P62" s="73">
        <v>0</v>
      </c>
      <c r="Q62" s="17">
        <f t="shared" si="0"/>
        <v>340875</v>
      </c>
      <c r="R62" s="15" t="s">
        <v>1039</v>
      </c>
    </row>
    <row r="63" spans="1:18">
      <c r="A63" s="43">
        <v>955</v>
      </c>
      <c r="B63" s="28" t="s">
        <v>266</v>
      </c>
      <c r="C63" s="73">
        <v>0</v>
      </c>
      <c r="D63" s="73">
        <v>0</v>
      </c>
      <c r="E63" s="73">
        <v>0</v>
      </c>
      <c r="F63" s="73">
        <v>216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5</v>
      </c>
      <c r="N63" s="73">
        <v>9</v>
      </c>
      <c r="O63" s="73">
        <v>0</v>
      </c>
      <c r="P63" s="73">
        <v>0</v>
      </c>
      <c r="Q63" s="17">
        <f t="shared" si="0"/>
        <v>55625</v>
      </c>
      <c r="R63" s="15" t="s">
        <v>1039</v>
      </c>
    </row>
    <row r="64" spans="1:18">
      <c r="A64" s="43">
        <v>833</v>
      </c>
      <c r="B64" s="28" t="s">
        <v>1137</v>
      </c>
      <c r="C64" s="73">
        <v>0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17">
        <f t="shared" si="0"/>
        <v>0</v>
      </c>
      <c r="R64" s="15" t="e">
        <v>#N/A</v>
      </c>
    </row>
    <row r="65" spans="1:18">
      <c r="A65" s="43">
        <v>957</v>
      </c>
      <c r="B65" s="28" t="s">
        <v>268</v>
      </c>
      <c r="C65" s="73">
        <v>0</v>
      </c>
      <c r="D65" s="73">
        <v>0</v>
      </c>
      <c r="E65" s="73">
        <v>0</v>
      </c>
      <c r="F65" s="73">
        <v>83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2</v>
      </c>
      <c r="N65" s="73">
        <v>2</v>
      </c>
      <c r="O65" s="73">
        <v>0</v>
      </c>
      <c r="P65" s="73">
        <v>0</v>
      </c>
      <c r="Q65" s="17">
        <f t="shared" si="0"/>
        <v>22125</v>
      </c>
      <c r="R65" s="15" t="s">
        <v>1039</v>
      </c>
    </row>
    <row r="66" spans="1:18">
      <c r="A66" s="43">
        <v>843</v>
      </c>
      <c r="B66" s="28" t="s">
        <v>242</v>
      </c>
      <c r="C66" s="73">
        <v>0</v>
      </c>
      <c r="D66" s="73">
        <v>0</v>
      </c>
      <c r="E66" s="73">
        <v>17</v>
      </c>
      <c r="F66" s="73">
        <v>13</v>
      </c>
      <c r="G66" s="73">
        <v>0</v>
      </c>
      <c r="H66" s="73">
        <v>3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2</v>
      </c>
      <c r="O66" s="73">
        <v>0</v>
      </c>
      <c r="P66" s="73">
        <v>0</v>
      </c>
      <c r="Q66" s="17">
        <f t="shared" si="0"/>
        <v>1300</v>
      </c>
      <c r="R66" s="15" t="s">
        <v>1039</v>
      </c>
    </row>
    <row r="67" spans="1:18">
      <c r="A67" s="43">
        <v>868</v>
      </c>
      <c r="B67" s="28" t="s">
        <v>258</v>
      </c>
      <c r="C67" s="73">
        <v>0</v>
      </c>
      <c r="D67" s="73">
        <v>0</v>
      </c>
      <c r="E67" s="73">
        <v>0</v>
      </c>
      <c r="F67" s="73">
        <v>153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1</v>
      </c>
      <c r="N67" s="73">
        <v>4</v>
      </c>
      <c r="O67" s="73">
        <v>0</v>
      </c>
      <c r="P67" s="73">
        <v>0</v>
      </c>
      <c r="Q67" s="17">
        <f t="shared" si="0"/>
        <v>13925</v>
      </c>
      <c r="R67" s="15" t="s">
        <v>1039</v>
      </c>
    </row>
    <row r="68" spans="1:18">
      <c r="A68" s="43">
        <v>826</v>
      </c>
      <c r="B68" s="28" t="s">
        <v>232</v>
      </c>
      <c r="C68" s="73">
        <v>0</v>
      </c>
      <c r="D68" s="73">
        <v>0</v>
      </c>
      <c r="E68" s="73">
        <v>1</v>
      </c>
      <c r="F68" s="73">
        <v>6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1</v>
      </c>
      <c r="O68" s="73">
        <v>0</v>
      </c>
      <c r="P68" s="73">
        <v>0</v>
      </c>
      <c r="Q68" s="17">
        <f t="shared" si="0"/>
        <v>225</v>
      </c>
      <c r="R68" s="15" t="s">
        <v>1039</v>
      </c>
    </row>
    <row r="69" spans="1:18">
      <c r="A69" s="43">
        <v>844</v>
      </c>
      <c r="B69" s="28" t="s">
        <v>244</v>
      </c>
      <c r="C69" s="73">
        <v>0</v>
      </c>
      <c r="D69" s="73">
        <v>0</v>
      </c>
      <c r="E69" s="73">
        <v>0</v>
      </c>
      <c r="F69" s="73">
        <v>211</v>
      </c>
      <c r="G69" s="73">
        <v>0</v>
      </c>
      <c r="H69" s="73">
        <v>0</v>
      </c>
      <c r="I69" s="73">
        <v>0</v>
      </c>
      <c r="J69" s="73">
        <v>14</v>
      </c>
      <c r="K69" s="73">
        <v>0</v>
      </c>
      <c r="L69" s="73">
        <v>0</v>
      </c>
      <c r="M69" s="73">
        <v>2</v>
      </c>
      <c r="N69" s="73">
        <v>9</v>
      </c>
      <c r="O69" s="73">
        <v>0</v>
      </c>
      <c r="P69" s="73">
        <v>0</v>
      </c>
      <c r="Q69" s="17">
        <f t="shared" ref="Q69:Q132" si="1">+C69*$C$3+D69*$D$3+E69*$E$3+F69*$F$3+G69*$G$3+H69*$H$3+I69*$I$3+J69*$J$3+K69*$K$3+L69*$L$3+M69*$M$3+N69*$N$3+O69*$O$3+P69*$P$3</f>
        <v>165500</v>
      </c>
      <c r="R69" s="15" t="s">
        <v>1039</v>
      </c>
    </row>
    <row r="70" spans="1:18">
      <c r="A70" s="43">
        <v>217</v>
      </c>
      <c r="B70" s="28" t="s">
        <v>106</v>
      </c>
      <c r="C70" s="73">
        <v>0</v>
      </c>
      <c r="D70" s="73">
        <v>0</v>
      </c>
      <c r="E70" s="73">
        <v>18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  <c r="P70" s="73">
        <v>0</v>
      </c>
      <c r="Q70" s="17">
        <f t="shared" si="1"/>
        <v>900</v>
      </c>
      <c r="R70" s="15" t="s">
        <v>1039</v>
      </c>
    </row>
    <row r="71" spans="1:18">
      <c r="A71" s="43">
        <v>167</v>
      </c>
      <c r="B71" s="28" t="s">
        <v>90</v>
      </c>
      <c r="C71" s="73">
        <v>0</v>
      </c>
      <c r="D71" s="73">
        <v>0</v>
      </c>
      <c r="E71" s="73">
        <v>1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1</v>
      </c>
      <c r="L71" s="73">
        <v>0</v>
      </c>
      <c r="M71" s="73">
        <v>0</v>
      </c>
      <c r="N71" s="73">
        <v>1</v>
      </c>
      <c r="O71" s="73">
        <v>0</v>
      </c>
      <c r="P71" s="73">
        <v>0</v>
      </c>
      <c r="Q71" s="17">
        <f t="shared" si="1"/>
        <v>10075</v>
      </c>
      <c r="R71" s="15" t="s">
        <v>1039</v>
      </c>
    </row>
    <row r="72" spans="1:18">
      <c r="A72" s="43">
        <v>841</v>
      </c>
      <c r="B72" s="28" t="s">
        <v>238</v>
      </c>
      <c r="C72" s="73">
        <v>0</v>
      </c>
      <c r="D72" s="73">
        <v>578</v>
      </c>
      <c r="E72" s="73">
        <v>357</v>
      </c>
      <c r="F72" s="73">
        <v>170</v>
      </c>
      <c r="G72" s="73">
        <v>0</v>
      </c>
      <c r="H72" s="73">
        <v>9</v>
      </c>
      <c r="I72" s="73">
        <v>7</v>
      </c>
      <c r="J72" s="73">
        <v>0</v>
      </c>
      <c r="K72" s="73">
        <v>1</v>
      </c>
      <c r="L72" s="73">
        <v>0</v>
      </c>
      <c r="M72" s="73">
        <v>0</v>
      </c>
      <c r="N72" s="73">
        <v>214</v>
      </c>
      <c r="O72" s="73">
        <v>1</v>
      </c>
      <c r="P72" s="73">
        <v>0</v>
      </c>
      <c r="Q72" s="17">
        <f t="shared" si="1"/>
        <v>166750</v>
      </c>
      <c r="R72" s="15" t="s">
        <v>1039</v>
      </c>
    </row>
    <row r="73" spans="1:18">
      <c r="A73" s="43">
        <v>986</v>
      </c>
      <c r="B73" s="28" t="s">
        <v>278</v>
      </c>
      <c r="C73" s="73">
        <v>0</v>
      </c>
      <c r="D73" s="73">
        <v>99</v>
      </c>
      <c r="E73" s="73">
        <v>476</v>
      </c>
      <c r="F73" s="73">
        <v>724</v>
      </c>
      <c r="G73" s="73">
        <v>0</v>
      </c>
      <c r="H73" s="73">
        <v>28</v>
      </c>
      <c r="I73" s="73">
        <v>19</v>
      </c>
      <c r="J73" s="73">
        <v>1</v>
      </c>
      <c r="K73" s="73">
        <v>6</v>
      </c>
      <c r="L73" s="73">
        <v>0</v>
      </c>
      <c r="M73" s="73">
        <v>0</v>
      </c>
      <c r="N73" s="73">
        <v>574</v>
      </c>
      <c r="O73" s="73">
        <v>1</v>
      </c>
      <c r="P73" s="73">
        <v>0</v>
      </c>
      <c r="Q73" s="17">
        <f t="shared" si="1"/>
        <v>232375</v>
      </c>
      <c r="R73" s="15" t="s">
        <v>1039</v>
      </c>
    </row>
    <row r="74" spans="1:18">
      <c r="A74" s="43">
        <v>106</v>
      </c>
      <c r="B74" s="28" t="s">
        <v>12</v>
      </c>
      <c r="C74" s="73">
        <v>0</v>
      </c>
      <c r="D74" s="73">
        <v>24</v>
      </c>
      <c r="E74" s="73">
        <v>532</v>
      </c>
      <c r="F74" s="73">
        <v>693</v>
      </c>
      <c r="G74" s="73">
        <v>0</v>
      </c>
      <c r="H74" s="73">
        <v>4</v>
      </c>
      <c r="I74" s="73">
        <v>5</v>
      </c>
      <c r="J74" s="73">
        <v>0</v>
      </c>
      <c r="K74" s="73">
        <v>9</v>
      </c>
      <c r="L74" s="73">
        <v>0</v>
      </c>
      <c r="M74" s="73">
        <v>1</v>
      </c>
      <c r="N74" s="73">
        <v>333</v>
      </c>
      <c r="O74" s="73">
        <v>0</v>
      </c>
      <c r="P74" s="73">
        <v>0</v>
      </c>
      <c r="Q74" s="17">
        <f t="shared" si="1"/>
        <v>153675</v>
      </c>
      <c r="R74" s="15" t="s">
        <v>1039</v>
      </c>
    </row>
    <row r="75" spans="1:18">
      <c r="A75" s="43">
        <v>103</v>
      </c>
      <c r="B75" s="28" t="s">
        <v>10</v>
      </c>
      <c r="C75" s="73">
        <v>0</v>
      </c>
      <c r="D75" s="73">
        <v>18</v>
      </c>
      <c r="E75" s="73">
        <v>420</v>
      </c>
      <c r="F75" s="73">
        <v>1887</v>
      </c>
      <c r="G75" s="73">
        <v>0</v>
      </c>
      <c r="H75" s="73">
        <v>12</v>
      </c>
      <c r="I75" s="73">
        <v>6</v>
      </c>
      <c r="J75" s="73">
        <v>49</v>
      </c>
      <c r="K75" s="73">
        <v>2</v>
      </c>
      <c r="L75" s="73">
        <v>0</v>
      </c>
      <c r="M75" s="73">
        <v>22</v>
      </c>
      <c r="N75" s="73">
        <v>649</v>
      </c>
      <c r="O75" s="73">
        <v>0</v>
      </c>
      <c r="P75" s="73">
        <v>0</v>
      </c>
      <c r="Q75" s="17">
        <f t="shared" si="1"/>
        <v>815750</v>
      </c>
      <c r="R75" s="15" t="s">
        <v>1039</v>
      </c>
    </row>
    <row r="76" spans="1:18">
      <c r="A76" s="43">
        <v>634</v>
      </c>
      <c r="B76" s="28" t="s">
        <v>142</v>
      </c>
      <c r="C76" s="73">
        <v>0</v>
      </c>
      <c r="D76" s="73">
        <v>247</v>
      </c>
      <c r="E76" s="73">
        <v>306</v>
      </c>
      <c r="F76" s="73">
        <v>61</v>
      </c>
      <c r="G76" s="73">
        <v>0</v>
      </c>
      <c r="H76" s="73">
        <v>15</v>
      </c>
      <c r="I76" s="73">
        <v>2</v>
      </c>
      <c r="J76" s="73">
        <v>0</v>
      </c>
      <c r="K76" s="73">
        <v>3</v>
      </c>
      <c r="L76" s="73">
        <v>0</v>
      </c>
      <c r="M76" s="73">
        <v>0</v>
      </c>
      <c r="N76" s="73">
        <v>55</v>
      </c>
      <c r="O76" s="73">
        <v>0</v>
      </c>
      <c r="P76" s="73">
        <v>1</v>
      </c>
      <c r="Q76" s="17">
        <f t="shared" si="1"/>
        <v>110975</v>
      </c>
      <c r="R76" s="15" t="s">
        <v>1039</v>
      </c>
    </row>
    <row r="77" spans="1:18">
      <c r="A77" s="43">
        <v>218</v>
      </c>
      <c r="B77" s="28" t="s">
        <v>108</v>
      </c>
      <c r="C77" s="73">
        <v>0</v>
      </c>
      <c r="D77" s="73">
        <v>118</v>
      </c>
      <c r="E77" s="73">
        <v>270</v>
      </c>
      <c r="F77" s="73">
        <v>98</v>
      </c>
      <c r="G77" s="73">
        <v>0</v>
      </c>
      <c r="H77" s="73">
        <v>67</v>
      </c>
      <c r="I77" s="73">
        <v>20</v>
      </c>
      <c r="J77" s="73">
        <v>0</v>
      </c>
      <c r="K77" s="73">
        <v>3</v>
      </c>
      <c r="L77" s="73">
        <v>0</v>
      </c>
      <c r="M77" s="73">
        <v>0</v>
      </c>
      <c r="N77" s="73">
        <v>64</v>
      </c>
      <c r="O77" s="73">
        <v>0</v>
      </c>
      <c r="P77" s="73">
        <v>0</v>
      </c>
      <c r="Q77" s="17">
        <f t="shared" si="1"/>
        <v>55625</v>
      </c>
      <c r="R77" s="15" t="s">
        <v>1039</v>
      </c>
    </row>
    <row r="78" spans="1:18">
      <c r="A78" s="43">
        <v>130</v>
      </c>
      <c r="B78" s="28" t="s">
        <v>32</v>
      </c>
      <c r="C78" s="73">
        <v>0</v>
      </c>
      <c r="D78" s="73">
        <v>0</v>
      </c>
      <c r="E78" s="73">
        <v>3</v>
      </c>
      <c r="F78" s="73">
        <v>14</v>
      </c>
      <c r="G78" s="73">
        <v>0</v>
      </c>
      <c r="H78" s="73">
        <v>0</v>
      </c>
      <c r="I78" s="73">
        <v>1</v>
      </c>
      <c r="J78" s="73">
        <v>0</v>
      </c>
      <c r="K78" s="73">
        <v>0</v>
      </c>
      <c r="L78" s="73">
        <v>0</v>
      </c>
      <c r="M78" s="73">
        <v>1</v>
      </c>
      <c r="N78" s="73">
        <v>3</v>
      </c>
      <c r="O78" s="73">
        <v>0</v>
      </c>
      <c r="P78" s="73">
        <v>0</v>
      </c>
      <c r="Q78" s="17">
        <f t="shared" si="1"/>
        <v>10600</v>
      </c>
      <c r="R78" s="15" t="s">
        <v>1039</v>
      </c>
    </row>
    <row r="79" spans="1:18">
      <c r="A79" s="43">
        <v>124</v>
      </c>
      <c r="B79" s="28" t="s">
        <v>22</v>
      </c>
      <c r="C79" s="73">
        <v>0</v>
      </c>
      <c r="D79" s="73">
        <v>66</v>
      </c>
      <c r="E79" s="73">
        <v>342</v>
      </c>
      <c r="F79" s="73">
        <v>1204</v>
      </c>
      <c r="G79" s="73">
        <v>0</v>
      </c>
      <c r="H79" s="73">
        <v>36</v>
      </c>
      <c r="I79" s="73">
        <v>24</v>
      </c>
      <c r="J79" s="73">
        <v>0</v>
      </c>
      <c r="K79" s="73">
        <v>36</v>
      </c>
      <c r="L79" s="73">
        <v>0</v>
      </c>
      <c r="M79" s="73">
        <v>0</v>
      </c>
      <c r="N79" s="73">
        <v>1713</v>
      </c>
      <c r="O79" s="73">
        <v>0</v>
      </c>
      <c r="P79" s="73">
        <v>0</v>
      </c>
      <c r="Q79" s="17">
        <f t="shared" si="1"/>
        <v>454825</v>
      </c>
      <c r="R79" s="15" t="s">
        <v>1039</v>
      </c>
    </row>
    <row r="80" spans="1:18">
      <c r="A80" s="43">
        <v>102</v>
      </c>
      <c r="B80" s="28" t="s">
        <v>8</v>
      </c>
      <c r="C80" s="73">
        <v>0</v>
      </c>
      <c r="D80" s="73">
        <v>5</v>
      </c>
      <c r="E80" s="73">
        <v>274</v>
      </c>
      <c r="F80" s="73">
        <v>147</v>
      </c>
      <c r="G80" s="73">
        <v>0</v>
      </c>
      <c r="H80" s="73">
        <v>0</v>
      </c>
      <c r="I80" s="73">
        <v>2</v>
      </c>
      <c r="J80" s="73">
        <v>4</v>
      </c>
      <c r="K80" s="73">
        <v>0</v>
      </c>
      <c r="L80" s="73">
        <v>0</v>
      </c>
      <c r="M80" s="73">
        <v>1</v>
      </c>
      <c r="N80" s="73">
        <v>88</v>
      </c>
      <c r="O80" s="73">
        <v>0</v>
      </c>
      <c r="P80" s="73">
        <v>0</v>
      </c>
      <c r="Q80" s="17">
        <f t="shared" si="1"/>
        <v>69875</v>
      </c>
      <c r="R80" s="15" t="s">
        <v>1039</v>
      </c>
    </row>
    <row r="81" spans="1:18">
      <c r="A81" s="43">
        <v>129</v>
      </c>
      <c r="B81" s="28" t="s">
        <v>30</v>
      </c>
      <c r="C81" s="73">
        <v>0</v>
      </c>
      <c r="D81" s="73">
        <v>160</v>
      </c>
      <c r="E81" s="73">
        <v>349</v>
      </c>
      <c r="F81" s="73">
        <v>213</v>
      </c>
      <c r="G81" s="73">
        <v>0</v>
      </c>
      <c r="H81" s="73">
        <v>7</v>
      </c>
      <c r="I81" s="73">
        <v>1</v>
      </c>
      <c r="J81" s="73">
        <v>0</v>
      </c>
      <c r="K81" s="73">
        <v>7</v>
      </c>
      <c r="L81" s="73">
        <v>0</v>
      </c>
      <c r="M81" s="73">
        <v>0</v>
      </c>
      <c r="N81" s="73">
        <v>196</v>
      </c>
      <c r="O81" s="73">
        <v>0</v>
      </c>
      <c r="P81" s="73">
        <v>0</v>
      </c>
      <c r="Q81" s="17">
        <f t="shared" si="1"/>
        <v>105875</v>
      </c>
      <c r="R81" s="15" t="s">
        <v>1039</v>
      </c>
    </row>
    <row r="82" spans="1:18">
      <c r="A82" s="43">
        <v>132</v>
      </c>
      <c r="B82" s="28" t="s">
        <v>34</v>
      </c>
      <c r="C82" s="73">
        <v>1</v>
      </c>
      <c r="D82" s="73">
        <v>216</v>
      </c>
      <c r="E82" s="73">
        <v>651</v>
      </c>
      <c r="F82" s="73">
        <v>427</v>
      </c>
      <c r="G82" s="73">
        <v>0</v>
      </c>
      <c r="H82" s="73">
        <v>19</v>
      </c>
      <c r="I82" s="73">
        <v>22</v>
      </c>
      <c r="J82" s="73">
        <v>0</v>
      </c>
      <c r="K82" s="73">
        <v>25</v>
      </c>
      <c r="L82" s="73">
        <v>0</v>
      </c>
      <c r="M82" s="73">
        <v>12</v>
      </c>
      <c r="N82" s="73">
        <v>358</v>
      </c>
      <c r="O82" s="73">
        <v>0</v>
      </c>
      <c r="P82" s="73">
        <v>1</v>
      </c>
      <c r="Q82" s="17">
        <f t="shared" si="1"/>
        <v>484025</v>
      </c>
      <c r="R82" s="15" t="s">
        <v>1039</v>
      </c>
    </row>
    <row r="83" spans="1:18">
      <c r="A83" s="43">
        <v>127</v>
      </c>
      <c r="B83" s="28" t="s">
        <v>28</v>
      </c>
      <c r="C83" s="73">
        <v>0</v>
      </c>
      <c r="D83" s="73">
        <v>1099</v>
      </c>
      <c r="E83" s="73">
        <v>2138</v>
      </c>
      <c r="F83" s="73">
        <v>2241</v>
      </c>
      <c r="G83" s="73">
        <v>0</v>
      </c>
      <c r="H83" s="73">
        <v>77</v>
      </c>
      <c r="I83" s="73">
        <v>79</v>
      </c>
      <c r="J83" s="73">
        <v>1</v>
      </c>
      <c r="K83" s="73">
        <v>50</v>
      </c>
      <c r="L83" s="73">
        <v>0</v>
      </c>
      <c r="M83" s="73">
        <v>1</v>
      </c>
      <c r="N83" s="73">
        <v>2968</v>
      </c>
      <c r="O83" s="73">
        <v>0</v>
      </c>
      <c r="P83" s="73">
        <v>0</v>
      </c>
      <c r="Q83" s="17">
        <f t="shared" si="1"/>
        <v>815975</v>
      </c>
      <c r="R83" s="15" t="s">
        <v>1039</v>
      </c>
    </row>
    <row r="84" spans="1:18">
      <c r="A84" s="43">
        <v>111</v>
      </c>
      <c r="B84" s="28" t="s">
        <v>18</v>
      </c>
      <c r="C84" s="73">
        <v>0</v>
      </c>
      <c r="D84" s="73">
        <v>1</v>
      </c>
      <c r="E84" s="73">
        <v>0</v>
      </c>
      <c r="F84" s="73">
        <v>19</v>
      </c>
      <c r="G84" s="73">
        <v>0</v>
      </c>
      <c r="H84" s="73">
        <v>1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17">
        <f t="shared" si="1"/>
        <v>550</v>
      </c>
      <c r="R84" s="15" t="s">
        <v>1039</v>
      </c>
    </row>
    <row r="85" spans="1:18">
      <c r="A85" s="43">
        <v>138</v>
      </c>
      <c r="B85" s="28" t="s">
        <v>40</v>
      </c>
      <c r="C85" s="73">
        <v>0</v>
      </c>
      <c r="D85" s="73">
        <v>0</v>
      </c>
      <c r="E85" s="73">
        <v>121</v>
      </c>
      <c r="F85" s="73">
        <v>14</v>
      </c>
      <c r="G85" s="73">
        <v>0</v>
      </c>
      <c r="H85" s="73">
        <v>1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9</v>
      </c>
      <c r="O85" s="73">
        <v>0</v>
      </c>
      <c r="P85" s="73">
        <v>0</v>
      </c>
      <c r="Q85" s="17">
        <f t="shared" si="1"/>
        <v>6650</v>
      </c>
      <c r="R85" s="15" t="s">
        <v>1039</v>
      </c>
    </row>
    <row r="86" spans="1:18">
      <c r="A86" s="43">
        <v>214</v>
      </c>
      <c r="B86" s="28" t="s">
        <v>104</v>
      </c>
      <c r="C86" s="73">
        <v>1</v>
      </c>
      <c r="D86" s="73">
        <v>86</v>
      </c>
      <c r="E86" s="73">
        <v>241</v>
      </c>
      <c r="F86" s="73">
        <v>87</v>
      </c>
      <c r="G86" s="73">
        <v>0</v>
      </c>
      <c r="H86" s="73">
        <v>40</v>
      </c>
      <c r="I86" s="73">
        <v>5</v>
      </c>
      <c r="J86" s="73">
        <v>0</v>
      </c>
      <c r="K86" s="73">
        <v>3</v>
      </c>
      <c r="L86" s="73">
        <v>0</v>
      </c>
      <c r="M86" s="73">
        <v>0</v>
      </c>
      <c r="N86" s="73">
        <v>60</v>
      </c>
      <c r="O86" s="73">
        <v>0</v>
      </c>
      <c r="P86" s="73">
        <v>0</v>
      </c>
      <c r="Q86" s="17">
        <f t="shared" si="1"/>
        <v>51175</v>
      </c>
      <c r="R86" s="15" t="s">
        <v>1039</v>
      </c>
    </row>
    <row r="87" spans="1:18">
      <c r="A87" s="43">
        <v>635</v>
      </c>
      <c r="B87" s="28" t="s">
        <v>144</v>
      </c>
      <c r="C87" s="73">
        <v>0</v>
      </c>
      <c r="D87" s="73">
        <v>4</v>
      </c>
      <c r="E87" s="73">
        <v>267</v>
      </c>
      <c r="F87" s="73">
        <v>365</v>
      </c>
      <c r="G87" s="73">
        <v>0</v>
      </c>
      <c r="H87" s="73">
        <v>55</v>
      </c>
      <c r="I87" s="73">
        <v>91</v>
      </c>
      <c r="J87" s="73">
        <v>1</v>
      </c>
      <c r="K87" s="73">
        <v>0</v>
      </c>
      <c r="L87" s="73">
        <v>0</v>
      </c>
      <c r="M87" s="73">
        <v>1</v>
      </c>
      <c r="N87" s="73">
        <v>140</v>
      </c>
      <c r="O87" s="73">
        <v>0</v>
      </c>
      <c r="P87" s="73">
        <v>0</v>
      </c>
      <c r="Q87" s="17">
        <f t="shared" si="1"/>
        <v>49825</v>
      </c>
      <c r="R87" s="15" t="s">
        <v>1039</v>
      </c>
    </row>
    <row r="88" spans="1:18">
      <c r="A88" s="43">
        <v>636</v>
      </c>
      <c r="B88" s="28" t="s">
        <v>146</v>
      </c>
      <c r="C88" s="73">
        <v>0</v>
      </c>
      <c r="D88" s="73">
        <v>5</v>
      </c>
      <c r="E88" s="73">
        <v>41</v>
      </c>
      <c r="F88" s="73">
        <v>86</v>
      </c>
      <c r="G88" s="73">
        <v>0</v>
      </c>
      <c r="H88" s="73">
        <v>11</v>
      </c>
      <c r="I88" s="73">
        <v>22</v>
      </c>
      <c r="J88" s="73">
        <v>0</v>
      </c>
      <c r="K88" s="73">
        <v>0</v>
      </c>
      <c r="L88" s="73">
        <v>0</v>
      </c>
      <c r="M88" s="73">
        <v>0</v>
      </c>
      <c r="N88" s="73">
        <v>35</v>
      </c>
      <c r="O88" s="73">
        <v>0</v>
      </c>
      <c r="P88" s="73">
        <v>0</v>
      </c>
      <c r="Q88" s="17">
        <f t="shared" si="1"/>
        <v>6150</v>
      </c>
      <c r="R88" s="15" t="s">
        <v>1039</v>
      </c>
    </row>
    <row r="89" spans="1:18">
      <c r="A89" s="43">
        <v>667</v>
      </c>
      <c r="B89" s="28" t="s">
        <v>202</v>
      </c>
      <c r="C89" s="73">
        <v>0</v>
      </c>
      <c r="D89" s="73">
        <v>7</v>
      </c>
      <c r="E89" s="73">
        <v>39</v>
      </c>
      <c r="F89" s="73">
        <v>39</v>
      </c>
      <c r="G89" s="73">
        <v>0</v>
      </c>
      <c r="H89" s="73">
        <v>2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3</v>
      </c>
      <c r="O89" s="73">
        <v>0</v>
      </c>
      <c r="P89" s="73">
        <v>0</v>
      </c>
      <c r="Q89" s="17">
        <f t="shared" si="1"/>
        <v>3400</v>
      </c>
      <c r="R89" s="15" t="s">
        <v>1039</v>
      </c>
    </row>
    <row r="90" spans="1:18">
      <c r="A90" s="43">
        <v>637</v>
      </c>
      <c r="B90" s="28" t="s">
        <v>148</v>
      </c>
      <c r="C90" s="73">
        <v>0</v>
      </c>
      <c r="D90" s="73">
        <v>1</v>
      </c>
      <c r="E90" s="73">
        <v>2</v>
      </c>
      <c r="F90" s="73">
        <v>3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11</v>
      </c>
      <c r="O90" s="73">
        <v>0</v>
      </c>
      <c r="P90" s="73">
        <v>0</v>
      </c>
      <c r="Q90" s="17">
        <f t="shared" si="1"/>
        <v>500</v>
      </c>
      <c r="R90" s="15" t="s">
        <v>1039</v>
      </c>
    </row>
    <row r="91" spans="1:18">
      <c r="A91" s="43">
        <v>651</v>
      </c>
      <c r="B91" s="28" t="s">
        <v>176</v>
      </c>
      <c r="C91" s="73">
        <v>0</v>
      </c>
      <c r="D91" s="73">
        <v>870</v>
      </c>
      <c r="E91" s="73">
        <v>410</v>
      </c>
      <c r="F91" s="73">
        <v>129</v>
      </c>
      <c r="G91" s="73">
        <v>0</v>
      </c>
      <c r="H91" s="73">
        <v>7</v>
      </c>
      <c r="I91" s="73">
        <v>4</v>
      </c>
      <c r="J91" s="73">
        <v>0</v>
      </c>
      <c r="K91" s="73">
        <v>50</v>
      </c>
      <c r="L91" s="73">
        <v>0</v>
      </c>
      <c r="M91" s="73">
        <v>0</v>
      </c>
      <c r="N91" s="73">
        <v>611</v>
      </c>
      <c r="O91" s="73">
        <v>0</v>
      </c>
      <c r="P91" s="73">
        <v>2</v>
      </c>
      <c r="Q91" s="17">
        <f t="shared" si="1"/>
        <v>682775</v>
      </c>
      <c r="R91" s="15" t="s">
        <v>1039</v>
      </c>
    </row>
    <row r="92" spans="1:18">
      <c r="A92" s="43">
        <v>659</v>
      </c>
      <c r="B92" s="28" t="s">
        <v>192</v>
      </c>
      <c r="C92" s="73">
        <v>0</v>
      </c>
      <c r="D92" s="73">
        <v>163</v>
      </c>
      <c r="E92" s="73">
        <v>607</v>
      </c>
      <c r="F92" s="73">
        <v>32</v>
      </c>
      <c r="G92" s="73">
        <v>0</v>
      </c>
      <c r="H92" s="73">
        <v>0</v>
      </c>
      <c r="I92" s="73">
        <v>0</v>
      </c>
      <c r="J92" s="73">
        <v>0</v>
      </c>
      <c r="K92" s="73">
        <v>1</v>
      </c>
      <c r="L92" s="73">
        <v>0</v>
      </c>
      <c r="M92" s="73">
        <v>0</v>
      </c>
      <c r="N92" s="73">
        <v>41</v>
      </c>
      <c r="O92" s="73">
        <v>0</v>
      </c>
      <c r="P92" s="73">
        <v>0</v>
      </c>
      <c r="Q92" s="17">
        <f t="shared" si="1"/>
        <v>50325</v>
      </c>
      <c r="R92" s="15" t="s">
        <v>1039</v>
      </c>
    </row>
    <row r="93" spans="1:18">
      <c r="A93" s="43">
        <v>804</v>
      </c>
      <c r="B93" s="28" t="s">
        <v>208</v>
      </c>
      <c r="C93" s="73">
        <v>0</v>
      </c>
      <c r="D93" s="73">
        <v>151</v>
      </c>
      <c r="E93" s="73">
        <v>3384</v>
      </c>
      <c r="F93" s="73">
        <v>1736</v>
      </c>
      <c r="G93" s="73">
        <v>2</v>
      </c>
      <c r="H93" s="73">
        <v>636</v>
      </c>
      <c r="I93" s="73">
        <v>588</v>
      </c>
      <c r="J93" s="73">
        <v>8</v>
      </c>
      <c r="K93" s="73">
        <v>20</v>
      </c>
      <c r="L93" s="73">
        <v>0</v>
      </c>
      <c r="M93" s="73">
        <v>1</v>
      </c>
      <c r="N93" s="73">
        <v>1611</v>
      </c>
      <c r="O93" s="73">
        <v>0</v>
      </c>
      <c r="P93" s="73">
        <v>1</v>
      </c>
      <c r="Q93" s="17">
        <f t="shared" si="1"/>
        <v>651025</v>
      </c>
      <c r="R93" s="15" t="s">
        <v>1039</v>
      </c>
    </row>
    <row r="94" spans="1:18">
      <c r="A94" s="43">
        <v>638</v>
      </c>
      <c r="B94" s="28" t="s">
        <v>150</v>
      </c>
      <c r="C94" s="73">
        <v>0</v>
      </c>
      <c r="D94" s="73">
        <v>2</v>
      </c>
      <c r="E94" s="73">
        <v>15</v>
      </c>
      <c r="F94" s="73">
        <v>79</v>
      </c>
      <c r="G94" s="73">
        <v>0</v>
      </c>
      <c r="H94" s="73">
        <v>2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9</v>
      </c>
      <c r="O94" s="73">
        <v>0</v>
      </c>
      <c r="P94" s="73">
        <v>0</v>
      </c>
      <c r="Q94" s="17">
        <f t="shared" si="1"/>
        <v>3100</v>
      </c>
      <c r="R94" s="15" t="s">
        <v>1039</v>
      </c>
    </row>
    <row r="95" spans="1:18">
      <c r="A95" s="43">
        <v>816</v>
      </c>
      <c r="B95" s="28" t="s">
        <v>224</v>
      </c>
      <c r="C95" s="73">
        <v>0</v>
      </c>
      <c r="D95" s="73">
        <v>18</v>
      </c>
      <c r="E95" s="73">
        <v>614</v>
      </c>
      <c r="F95" s="73">
        <v>51</v>
      </c>
      <c r="G95" s="73">
        <v>0</v>
      </c>
      <c r="H95" s="73">
        <v>15</v>
      </c>
      <c r="I95" s="73">
        <v>8</v>
      </c>
      <c r="J95" s="73">
        <v>0</v>
      </c>
      <c r="K95" s="73">
        <v>64</v>
      </c>
      <c r="L95" s="73">
        <v>0</v>
      </c>
      <c r="M95" s="73">
        <v>0</v>
      </c>
      <c r="N95" s="73">
        <v>450</v>
      </c>
      <c r="O95" s="73">
        <v>0</v>
      </c>
      <c r="P95" s="73">
        <v>10</v>
      </c>
      <c r="Q95" s="17">
        <f t="shared" si="1"/>
        <v>1184700</v>
      </c>
      <c r="R95" s="15" t="s">
        <v>1039</v>
      </c>
    </row>
    <row r="96" spans="1:18">
      <c r="A96" s="43">
        <v>818</v>
      </c>
      <c r="B96" s="28" t="s">
        <v>226</v>
      </c>
      <c r="C96" s="73">
        <v>0</v>
      </c>
      <c r="D96" s="73">
        <v>53</v>
      </c>
      <c r="E96" s="73">
        <v>382</v>
      </c>
      <c r="F96" s="73">
        <v>120</v>
      </c>
      <c r="G96" s="73">
        <v>0</v>
      </c>
      <c r="H96" s="73">
        <v>15</v>
      </c>
      <c r="I96" s="73">
        <v>4</v>
      </c>
      <c r="J96" s="73">
        <v>0</v>
      </c>
      <c r="K96" s="73">
        <v>60</v>
      </c>
      <c r="L96" s="73">
        <v>0</v>
      </c>
      <c r="M96" s="73">
        <v>0</v>
      </c>
      <c r="N96" s="73">
        <v>379</v>
      </c>
      <c r="O96" s="73">
        <v>0</v>
      </c>
      <c r="P96" s="73">
        <v>3</v>
      </c>
      <c r="Q96" s="17">
        <f t="shared" si="1"/>
        <v>784700</v>
      </c>
      <c r="R96" s="15" t="s">
        <v>1039</v>
      </c>
    </row>
    <row r="97" spans="1:18">
      <c r="A97" s="43">
        <v>989</v>
      </c>
      <c r="B97" s="28" t="s">
        <v>1138</v>
      </c>
      <c r="C97" s="73">
        <v>0</v>
      </c>
      <c r="D97" s="73">
        <v>0</v>
      </c>
      <c r="E97" s="73">
        <v>1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  <c r="P97" s="73">
        <v>0</v>
      </c>
      <c r="Q97" s="17">
        <f t="shared" si="1"/>
        <v>50</v>
      </c>
      <c r="R97" s="15" t="e">
        <v>#N/A</v>
      </c>
    </row>
    <row r="98" spans="1:18">
      <c r="A98" s="43">
        <v>101</v>
      </c>
      <c r="B98" s="28" t="s">
        <v>6</v>
      </c>
      <c r="C98" s="73">
        <v>0</v>
      </c>
      <c r="D98" s="73">
        <v>70</v>
      </c>
      <c r="E98" s="73">
        <v>31</v>
      </c>
      <c r="F98" s="73">
        <v>59</v>
      </c>
      <c r="G98" s="73">
        <v>0</v>
      </c>
      <c r="H98" s="73">
        <v>3</v>
      </c>
      <c r="I98" s="73">
        <v>5</v>
      </c>
      <c r="J98" s="73">
        <v>0</v>
      </c>
      <c r="K98" s="73">
        <v>1</v>
      </c>
      <c r="L98" s="73">
        <v>0</v>
      </c>
      <c r="M98" s="73">
        <v>0</v>
      </c>
      <c r="N98" s="73">
        <v>110</v>
      </c>
      <c r="O98" s="73">
        <v>0</v>
      </c>
      <c r="P98" s="73">
        <v>0</v>
      </c>
      <c r="Q98" s="17">
        <f t="shared" si="1"/>
        <v>19475</v>
      </c>
      <c r="R98" s="15" t="s">
        <v>1039</v>
      </c>
    </row>
    <row r="99" spans="1:18">
      <c r="A99" s="43">
        <v>639</v>
      </c>
      <c r="B99" s="28" t="s">
        <v>152</v>
      </c>
      <c r="C99" s="73">
        <v>0</v>
      </c>
      <c r="D99" s="73">
        <v>60</v>
      </c>
      <c r="E99" s="73">
        <v>4</v>
      </c>
      <c r="F99" s="73">
        <v>5</v>
      </c>
      <c r="G99" s="73">
        <v>0</v>
      </c>
      <c r="H99" s="73">
        <v>7</v>
      </c>
      <c r="I99" s="73">
        <v>2</v>
      </c>
      <c r="J99" s="73">
        <v>0</v>
      </c>
      <c r="K99" s="73">
        <v>0</v>
      </c>
      <c r="L99" s="73">
        <v>0</v>
      </c>
      <c r="M99" s="73">
        <v>0</v>
      </c>
      <c r="N99" s="73">
        <v>4</v>
      </c>
      <c r="O99" s="73">
        <v>0</v>
      </c>
      <c r="P99" s="73">
        <v>0</v>
      </c>
      <c r="Q99" s="17">
        <f t="shared" si="1"/>
        <v>3650</v>
      </c>
      <c r="R99" s="15" t="s">
        <v>1039</v>
      </c>
    </row>
    <row r="100" spans="1:18">
      <c r="A100" s="43">
        <v>640</v>
      </c>
      <c r="B100" s="28" t="s">
        <v>154</v>
      </c>
      <c r="C100" s="73">
        <v>0</v>
      </c>
      <c r="D100" s="73">
        <v>401</v>
      </c>
      <c r="E100" s="73">
        <v>733</v>
      </c>
      <c r="F100" s="73">
        <v>111</v>
      </c>
      <c r="G100" s="73">
        <v>0</v>
      </c>
      <c r="H100" s="73">
        <v>2</v>
      </c>
      <c r="I100" s="73">
        <v>3</v>
      </c>
      <c r="J100" s="73">
        <v>0</v>
      </c>
      <c r="K100" s="73">
        <v>10</v>
      </c>
      <c r="L100" s="73">
        <v>0</v>
      </c>
      <c r="M100" s="73">
        <v>0</v>
      </c>
      <c r="N100" s="73">
        <v>98</v>
      </c>
      <c r="O100" s="73">
        <v>0</v>
      </c>
      <c r="P100" s="73">
        <v>0</v>
      </c>
      <c r="Q100" s="17">
        <f t="shared" si="1"/>
        <v>162050</v>
      </c>
      <c r="R100" s="15" t="s">
        <v>1039</v>
      </c>
    </row>
    <row r="101" spans="1:18">
      <c r="A101" s="43">
        <v>628</v>
      </c>
      <c r="B101" s="28" t="s">
        <v>130</v>
      </c>
      <c r="C101" s="73">
        <v>0</v>
      </c>
      <c r="D101" s="73">
        <v>3</v>
      </c>
      <c r="E101" s="73">
        <v>22</v>
      </c>
      <c r="F101" s="73">
        <v>63</v>
      </c>
      <c r="G101" s="73">
        <v>0</v>
      </c>
      <c r="H101" s="73">
        <v>4</v>
      </c>
      <c r="I101" s="73">
        <v>3</v>
      </c>
      <c r="J101" s="73">
        <v>0</v>
      </c>
      <c r="K101" s="73">
        <v>2</v>
      </c>
      <c r="L101" s="73">
        <v>0</v>
      </c>
      <c r="M101" s="73">
        <v>0</v>
      </c>
      <c r="N101" s="73">
        <v>83</v>
      </c>
      <c r="O101" s="73">
        <v>0</v>
      </c>
      <c r="P101" s="73">
        <v>0</v>
      </c>
      <c r="Q101" s="17">
        <f t="shared" si="1"/>
        <v>25075</v>
      </c>
      <c r="R101" s="15" t="s">
        <v>1039</v>
      </c>
    </row>
    <row r="102" spans="1:18">
      <c r="A102" s="43">
        <v>629</v>
      </c>
      <c r="B102" s="28" t="s">
        <v>132</v>
      </c>
      <c r="C102" s="73">
        <v>0</v>
      </c>
      <c r="D102" s="73">
        <v>3</v>
      </c>
      <c r="E102" s="73">
        <v>12</v>
      </c>
      <c r="F102" s="73">
        <v>3</v>
      </c>
      <c r="G102" s="73">
        <v>0</v>
      </c>
      <c r="H102" s="73">
        <v>0</v>
      </c>
      <c r="I102" s="73">
        <v>3</v>
      </c>
      <c r="J102" s="73">
        <v>0</v>
      </c>
      <c r="K102" s="73">
        <v>0</v>
      </c>
      <c r="L102" s="73">
        <v>0</v>
      </c>
      <c r="M102" s="73">
        <v>0</v>
      </c>
      <c r="N102" s="73">
        <v>0</v>
      </c>
      <c r="O102" s="73">
        <v>0</v>
      </c>
      <c r="P102" s="73">
        <v>0</v>
      </c>
      <c r="Q102" s="17">
        <f t="shared" si="1"/>
        <v>900</v>
      </c>
      <c r="R102" s="15" t="s">
        <v>1039</v>
      </c>
    </row>
    <row r="103" spans="1:18">
      <c r="A103" s="43">
        <v>820</v>
      </c>
      <c r="B103" s="28" t="s">
        <v>228</v>
      </c>
      <c r="C103" s="73">
        <v>0</v>
      </c>
      <c r="D103" s="73">
        <v>239</v>
      </c>
      <c r="E103" s="73">
        <v>1630</v>
      </c>
      <c r="F103" s="73">
        <v>3280</v>
      </c>
      <c r="G103" s="73">
        <v>0</v>
      </c>
      <c r="H103" s="73">
        <v>133</v>
      </c>
      <c r="I103" s="73">
        <v>101</v>
      </c>
      <c r="J103" s="73">
        <v>1</v>
      </c>
      <c r="K103" s="73">
        <v>29</v>
      </c>
      <c r="L103" s="73">
        <v>0</v>
      </c>
      <c r="M103" s="73">
        <v>2</v>
      </c>
      <c r="N103" s="73">
        <v>1907</v>
      </c>
      <c r="O103" s="73">
        <v>0</v>
      </c>
      <c r="P103" s="73">
        <v>2</v>
      </c>
      <c r="Q103" s="17">
        <f t="shared" si="1"/>
        <v>648975</v>
      </c>
      <c r="R103" s="15" t="s">
        <v>1039</v>
      </c>
    </row>
    <row r="104" spans="1:18">
      <c r="A104" s="43">
        <v>954</v>
      </c>
      <c r="B104" s="28" t="s">
        <v>1019</v>
      </c>
      <c r="C104" s="73">
        <v>0</v>
      </c>
      <c r="D104" s="73">
        <v>0</v>
      </c>
      <c r="E104" s="73">
        <v>0</v>
      </c>
      <c r="F104" s="73">
        <v>1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</v>
      </c>
      <c r="N104" s="73">
        <v>2</v>
      </c>
      <c r="O104" s="73">
        <v>0</v>
      </c>
      <c r="P104" s="73">
        <v>0</v>
      </c>
      <c r="Q104" s="17">
        <f t="shared" si="1"/>
        <v>75</v>
      </c>
      <c r="R104" s="15" t="s">
        <v>1039</v>
      </c>
    </row>
    <row r="105" spans="1:18">
      <c r="A105" s="43">
        <v>814</v>
      </c>
      <c r="B105" s="28" t="s">
        <v>220</v>
      </c>
      <c r="C105" s="73">
        <v>0</v>
      </c>
      <c r="D105" s="73">
        <v>2239</v>
      </c>
      <c r="E105" s="73">
        <v>707</v>
      </c>
      <c r="F105" s="73">
        <v>110</v>
      </c>
      <c r="G105" s="73">
        <v>0</v>
      </c>
      <c r="H105" s="73">
        <v>1</v>
      </c>
      <c r="I105" s="73">
        <v>1</v>
      </c>
      <c r="J105" s="73">
        <v>0</v>
      </c>
      <c r="K105" s="73">
        <v>5</v>
      </c>
      <c r="L105" s="73">
        <v>0</v>
      </c>
      <c r="M105" s="73">
        <v>0</v>
      </c>
      <c r="N105" s="73">
        <v>183</v>
      </c>
      <c r="O105" s="73">
        <v>0</v>
      </c>
      <c r="P105" s="73">
        <v>0</v>
      </c>
      <c r="Q105" s="17">
        <f t="shared" si="1"/>
        <v>204675</v>
      </c>
      <c r="R105" s="15" t="s">
        <v>1039</v>
      </c>
    </row>
    <row r="106" spans="1:18">
      <c r="A106" s="43">
        <v>143</v>
      </c>
      <c r="B106" s="28" t="s">
        <v>44</v>
      </c>
      <c r="C106" s="73">
        <v>0</v>
      </c>
      <c r="D106" s="73">
        <v>361</v>
      </c>
      <c r="E106" s="73">
        <v>741</v>
      </c>
      <c r="F106" s="73">
        <v>579</v>
      </c>
      <c r="G106" s="73">
        <v>0</v>
      </c>
      <c r="H106" s="73">
        <v>23</v>
      </c>
      <c r="I106" s="73">
        <v>19</v>
      </c>
      <c r="J106" s="73">
        <v>0</v>
      </c>
      <c r="K106" s="73">
        <v>24</v>
      </c>
      <c r="L106" s="73">
        <v>0</v>
      </c>
      <c r="M106" s="73">
        <v>0</v>
      </c>
      <c r="N106" s="73">
        <v>1157</v>
      </c>
      <c r="O106" s="73">
        <v>0</v>
      </c>
      <c r="P106" s="73">
        <v>7</v>
      </c>
      <c r="Q106" s="17">
        <f t="shared" si="1"/>
        <v>689550</v>
      </c>
      <c r="R106" s="15" t="s">
        <v>1039</v>
      </c>
    </row>
    <row r="107" spans="1:18">
      <c r="A107" s="43">
        <v>652</v>
      </c>
      <c r="B107" s="28" t="s">
        <v>178</v>
      </c>
      <c r="C107" s="73">
        <v>0</v>
      </c>
      <c r="D107" s="73">
        <v>1530</v>
      </c>
      <c r="E107" s="73">
        <v>709</v>
      </c>
      <c r="F107" s="73">
        <v>246</v>
      </c>
      <c r="G107" s="73">
        <v>0</v>
      </c>
      <c r="H107" s="73">
        <v>18</v>
      </c>
      <c r="I107" s="73">
        <v>22</v>
      </c>
      <c r="J107" s="73">
        <v>0</v>
      </c>
      <c r="K107" s="73">
        <v>14</v>
      </c>
      <c r="L107" s="73">
        <v>0</v>
      </c>
      <c r="M107" s="73">
        <v>0</v>
      </c>
      <c r="N107" s="73">
        <v>200</v>
      </c>
      <c r="O107" s="73">
        <v>0</v>
      </c>
      <c r="P107" s="73">
        <v>1</v>
      </c>
      <c r="Q107" s="17">
        <f t="shared" si="1"/>
        <v>314100</v>
      </c>
      <c r="R107" s="15" t="s">
        <v>1039</v>
      </c>
    </row>
    <row r="108" spans="1:18">
      <c r="A108" s="43">
        <v>660</v>
      </c>
      <c r="B108" s="28" t="s">
        <v>194</v>
      </c>
      <c r="C108" s="73">
        <v>0</v>
      </c>
      <c r="D108" s="73">
        <v>0</v>
      </c>
      <c r="E108" s="73">
        <v>52</v>
      </c>
      <c r="F108" s="73">
        <v>63</v>
      </c>
      <c r="G108" s="73">
        <v>0</v>
      </c>
      <c r="H108" s="73">
        <v>34</v>
      </c>
      <c r="I108" s="73">
        <v>26</v>
      </c>
      <c r="J108" s="73">
        <v>1</v>
      </c>
      <c r="K108" s="73">
        <v>0</v>
      </c>
      <c r="L108" s="73">
        <v>0</v>
      </c>
      <c r="M108" s="73">
        <v>0</v>
      </c>
      <c r="N108" s="73">
        <v>20</v>
      </c>
      <c r="O108" s="73">
        <v>0</v>
      </c>
      <c r="P108" s="73">
        <v>0</v>
      </c>
      <c r="Q108" s="17">
        <f t="shared" si="1"/>
        <v>16175</v>
      </c>
      <c r="R108" s="15" t="s">
        <v>1039</v>
      </c>
    </row>
    <row r="109" spans="1:18">
      <c r="A109" s="43">
        <v>614</v>
      </c>
      <c r="B109" s="28" t="s">
        <v>120</v>
      </c>
      <c r="C109" s="73">
        <v>0</v>
      </c>
      <c r="D109" s="73">
        <v>81</v>
      </c>
      <c r="E109" s="73">
        <v>3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0</v>
      </c>
      <c r="M109" s="73">
        <v>0</v>
      </c>
      <c r="N109" s="73">
        <v>4</v>
      </c>
      <c r="O109" s="73">
        <v>0</v>
      </c>
      <c r="P109" s="73">
        <v>0</v>
      </c>
      <c r="Q109" s="17">
        <f t="shared" si="1"/>
        <v>4300</v>
      </c>
      <c r="R109" s="15" t="s">
        <v>1039</v>
      </c>
    </row>
    <row r="110" spans="1:18">
      <c r="A110" s="43">
        <v>607</v>
      </c>
      <c r="B110" s="28" t="s">
        <v>699</v>
      </c>
      <c r="C110" s="73">
        <v>0</v>
      </c>
      <c r="D110" s="73">
        <v>0</v>
      </c>
      <c r="E110" s="73">
        <v>3</v>
      </c>
      <c r="F110" s="73">
        <v>0</v>
      </c>
      <c r="G110" s="73">
        <v>0</v>
      </c>
      <c r="H110" s="73">
        <v>0</v>
      </c>
      <c r="I110" s="73">
        <v>0</v>
      </c>
      <c r="J110" s="73">
        <v>0</v>
      </c>
      <c r="K110" s="73">
        <v>0</v>
      </c>
      <c r="L110" s="73">
        <v>0</v>
      </c>
      <c r="M110" s="73">
        <v>0</v>
      </c>
      <c r="N110" s="73">
        <v>0</v>
      </c>
      <c r="O110" s="73">
        <v>0</v>
      </c>
      <c r="P110" s="73">
        <v>0</v>
      </c>
      <c r="Q110" s="17">
        <f t="shared" si="1"/>
        <v>150</v>
      </c>
      <c r="R110" s="15" t="e">
        <v>#N/A</v>
      </c>
    </row>
    <row r="111" spans="1:18">
      <c r="A111" s="43">
        <v>653</v>
      </c>
      <c r="B111" s="28" t="s">
        <v>180</v>
      </c>
      <c r="C111" s="73">
        <v>0</v>
      </c>
      <c r="D111" s="73">
        <v>7282</v>
      </c>
      <c r="E111" s="73">
        <v>2307</v>
      </c>
      <c r="F111" s="73">
        <v>1612</v>
      </c>
      <c r="G111" s="73">
        <v>1</v>
      </c>
      <c r="H111" s="73">
        <v>71</v>
      </c>
      <c r="I111" s="73">
        <v>33</v>
      </c>
      <c r="J111" s="73">
        <v>0</v>
      </c>
      <c r="K111" s="73">
        <v>80</v>
      </c>
      <c r="L111" s="73">
        <v>0</v>
      </c>
      <c r="M111" s="73">
        <v>0</v>
      </c>
      <c r="N111" s="73">
        <v>858</v>
      </c>
      <c r="O111" s="73">
        <v>1</v>
      </c>
      <c r="P111" s="73">
        <v>4</v>
      </c>
      <c r="Q111" s="17">
        <f t="shared" si="1"/>
        <v>1653800</v>
      </c>
      <c r="R111" s="15" t="s">
        <v>1039</v>
      </c>
    </row>
    <row r="112" spans="1:18">
      <c r="A112" s="43">
        <v>642</v>
      </c>
      <c r="B112" s="28" t="s">
        <v>158</v>
      </c>
      <c r="C112" s="73">
        <v>0</v>
      </c>
      <c r="D112" s="73">
        <v>0</v>
      </c>
      <c r="E112" s="73">
        <v>0</v>
      </c>
      <c r="F112" s="73">
        <v>17</v>
      </c>
      <c r="G112" s="73">
        <v>0</v>
      </c>
      <c r="H112" s="73">
        <v>2</v>
      </c>
      <c r="I112" s="73">
        <v>3</v>
      </c>
      <c r="J112" s="73">
        <v>0</v>
      </c>
      <c r="K112" s="73">
        <v>0</v>
      </c>
      <c r="L112" s="73">
        <v>0</v>
      </c>
      <c r="M112" s="73">
        <v>0</v>
      </c>
      <c r="N112" s="73">
        <v>1</v>
      </c>
      <c r="O112" s="73">
        <v>0</v>
      </c>
      <c r="P112" s="73">
        <v>0</v>
      </c>
      <c r="Q112" s="17">
        <f t="shared" si="1"/>
        <v>575</v>
      </c>
      <c r="R112" s="15" t="s">
        <v>1039</v>
      </c>
    </row>
    <row r="113" spans="1:18">
      <c r="A113" s="43">
        <v>116</v>
      </c>
      <c r="B113" s="28" t="s">
        <v>20</v>
      </c>
      <c r="C113" s="73">
        <v>1</v>
      </c>
      <c r="D113" s="73">
        <v>991</v>
      </c>
      <c r="E113" s="73">
        <v>413</v>
      </c>
      <c r="F113" s="73">
        <v>46</v>
      </c>
      <c r="G113" s="73">
        <v>0</v>
      </c>
      <c r="H113" s="73">
        <v>4</v>
      </c>
      <c r="I113" s="73">
        <v>1</v>
      </c>
      <c r="J113" s="73">
        <v>0</v>
      </c>
      <c r="K113" s="73">
        <v>2</v>
      </c>
      <c r="L113" s="73">
        <v>0</v>
      </c>
      <c r="M113" s="73">
        <v>0</v>
      </c>
      <c r="N113" s="73">
        <v>16</v>
      </c>
      <c r="O113" s="73">
        <v>0</v>
      </c>
      <c r="P113" s="73">
        <v>0</v>
      </c>
      <c r="Q113" s="17">
        <f t="shared" si="1"/>
        <v>91900</v>
      </c>
      <c r="R113" s="15" t="s">
        <v>1039</v>
      </c>
    </row>
    <row r="114" spans="1:18">
      <c r="A114" s="43">
        <v>172</v>
      </c>
      <c r="B114" s="28" t="s">
        <v>1054</v>
      </c>
      <c r="C114" s="73">
        <v>0</v>
      </c>
      <c r="D114" s="73">
        <v>0</v>
      </c>
      <c r="E114" s="73">
        <v>0</v>
      </c>
      <c r="F114" s="73">
        <v>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73">
        <v>0</v>
      </c>
      <c r="O114" s="73">
        <v>0</v>
      </c>
      <c r="P114" s="73">
        <v>0</v>
      </c>
      <c r="Q114" s="17">
        <f t="shared" si="1"/>
        <v>0</v>
      </c>
      <c r="R114" s="15" t="e">
        <v>#N/A</v>
      </c>
    </row>
    <row r="115" spans="1:18">
      <c r="A115" s="43">
        <v>169</v>
      </c>
      <c r="B115" s="28" t="s">
        <v>92</v>
      </c>
      <c r="C115" s="73">
        <v>0</v>
      </c>
      <c r="D115" s="73">
        <v>12</v>
      </c>
      <c r="E115" s="73">
        <v>1148</v>
      </c>
      <c r="F115" s="73">
        <v>1680</v>
      </c>
      <c r="G115" s="73">
        <v>0</v>
      </c>
      <c r="H115" s="73">
        <v>110</v>
      </c>
      <c r="I115" s="73">
        <v>42</v>
      </c>
      <c r="J115" s="73">
        <v>0</v>
      </c>
      <c r="K115" s="73">
        <v>21</v>
      </c>
      <c r="L115" s="73">
        <v>0</v>
      </c>
      <c r="M115" s="73">
        <v>0</v>
      </c>
      <c r="N115" s="73">
        <v>1101</v>
      </c>
      <c r="O115" s="73">
        <v>1</v>
      </c>
      <c r="P115" s="73">
        <v>1</v>
      </c>
      <c r="Q115" s="17">
        <f t="shared" si="1"/>
        <v>491325</v>
      </c>
      <c r="R115" s="15" t="s">
        <v>1039</v>
      </c>
    </row>
    <row r="116" spans="1:18">
      <c r="A116" s="43">
        <v>110</v>
      </c>
      <c r="B116" s="28" t="s">
        <v>16</v>
      </c>
      <c r="C116" s="73">
        <v>0</v>
      </c>
      <c r="D116" s="73">
        <v>157</v>
      </c>
      <c r="E116" s="73">
        <v>30</v>
      </c>
      <c r="F116" s="73">
        <v>7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3">
        <v>0</v>
      </c>
      <c r="M116" s="73">
        <v>0</v>
      </c>
      <c r="N116" s="73">
        <v>13</v>
      </c>
      <c r="O116" s="73">
        <v>0</v>
      </c>
      <c r="P116" s="73">
        <v>0</v>
      </c>
      <c r="Q116" s="17">
        <f t="shared" si="1"/>
        <v>9850</v>
      </c>
      <c r="R116" s="15" t="s">
        <v>1039</v>
      </c>
    </row>
    <row r="117" spans="1:18">
      <c r="A117" s="43">
        <v>871</v>
      </c>
      <c r="B117" s="28" t="s">
        <v>1055</v>
      </c>
      <c r="C117" s="73">
        <v>0</v>
      </c>
      <c r="D117" s="73">
        <v>0</v>
      </c>
      <c r="E117" s="73">
        <v>1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0</v>
      </c>
      <c r="O117" s="73">
        <v>0</v>
      </c>
      <c r="P117" s="73">
        <v>0</v>
      </c>
      <c r="Q117" s="17">
        <f t="shared" si="1"/>
        <v>50</v>
      </c>
      <c r="R117" s="15" t="e">
        <v>#N/A</v>
      </c>
    </row>
    <row r="118" spans="1:18">
      <c r="A118" s="43">
        <v>141</v>
      </c>
      <c r="B118" s="28" t="s">
        <v>42</v>
      </c>
      <c r="C118" s="73">
        <v>0</v>
      </c>
      <c r="D118" s="73">
        <v>498</v>
      </c>
      <c r="E118" s="73">
        <v>1548</v>
      </c>
      <c r="F118" s="73">
        <v>496</v>
      </c>
      <c r="G118" s="73">
        <v>0</v>
      </c>
      <c r="H118" s="73">
        <v>8</v>
      </c>
      <c r="I118" s="73">
        <v>11</v>
      </c>
      <c r="J118" s="73">
        <v>0</v>
      </c>
      <c r="K118" s="73">
        <v>20</v>
      </c>
      <c r="L118" s="73">
        <v>0</v>
      </c>
      <c r="M118" s="73">
        <v>0</v>
      </c>
      <c r="N118" s="73">
        <v>247</v>
      </c>
      <c r="O118" s="73">
        <v>0</v>
      </c>
      <c r="P118" s="73">
        <v>0</v>
      </c>
      <c r="Q118" s="17">
        <f t="shared" si="1"/>
        <v>321350</v>
      </c>
      <c r="R118" s="15" t="s">
        <v>1039</v>
      </c>
    </row>
    <row r="119" spans="1:18">
      <c r="A119" s="43">
        <v>219</v>
      </c>
      <c r="B119" s="28" t="s">
        <v>110</v>
      </c>
      <c r="C119" s="73">
        <v>0</v>
      </c>
      <c r="D119" s="73">
        <v>0</v>
      </c>
      <c r="E119" s="73">
        <v>0</v>
      </c>
      <c r="F119" s="73">
        <v>30</v>
      </c>
      <c r="G119" s="73">
        <v>0</v>
      </c>
      <c r="H119" s="73">
        <v>0</v>
      </c>
      <c r="I119" s="73">
        <v>0</v>
      </c>
      <c r="J119" s="73">
        <v>0</v>
      </c>
      <c r="K119" s="73">
        <v>1</v>
      </c>
      <c r="L119" s="73">
        <v>0</v>
      </c>
      <c r="M119" s="73">
        <v>1</v>
      </c>
      <c r="N119" s="73">
        <v>14</v>
      </c>
      <c r="O119" s="73">
        <v>0</v>
      </c>
      <c r="P119" s="73">
        <v>0</v>
      </c>
      <c r="Q119" s="17">
        <f t="shared" si="1"/>
        <v>21100</v>
      </c>
      <c r="R119" s="15" t="s">
        <v>1039</v>
      </c>
    </row>
    <row r="120" spans="1:18">
      <c r="A120" s="43">
        <v>830</v>
      </c>
      <c r="B120" s="28" t="s">
        <v>234</v>
      </c>
      <c r="C120" s="73">
        <v>0</v>
      </c>
      <c r="D120" s="73">
        <v>0</v>
      </c>
      <c r="E120" s="73">
        <v>0</v>
      </c>
      <c r="F120" s="73">
        <v>3447</v>
      </c>
      <c r="G120" s="73">
        <v>0</v>
      </c>
      <c r="H120" s="73">
        <v>0</v>
      </c>
      <c r="I120" s="73">
        <v>0</v>
      </c>
      <c r="J120" s="73">
        <v>6</v>
      </c>
      <c r="K120" s="73">
        <v>0</v>
      </c>
      <c r="L120" s="73">
        <v>0</v>
      </c>
      <c r="M120" s="73">
        <v>11</v>
      </c>
      <c r="N120" s="73">
        <v>167</v>
      </c>
      <c r="O120" s="73">
        <v>0</v>
      </c>
      <c r="P120" s="73">
        <v>0</v>
      </c>
      <c r="Q120" s="17">
        <f t="shared" si="1"/>
        <v>260350</v>
      </c>
      <c r="R120" s="15" t="s">
        <v>1039</v>
      </c>
    </row>
    <row r="121" spans="1:18">
      <c r="A121" s="43">
        <v>643</v>
      </c>
      <c r="B121" s="28" t="s">
        <v>160</v>
      </c>
      <c r="C121" s="73">
        <v>0</v>
      </c>
      <c r="D121" s="73">
        <v>0</v>
      </c>
      <c r="E121" s="73">
        <v>21</v>
      </c>
      <c r="F121" s="73">
        <v>26</v>
      </c>
      <c r="G121" s="73">
        <v>0</v>
      </c>
      <c r="H121" s="73">
        <v>6</v>
      </c>
      <c r="I121" s="73">
        <v>0</v>
      </c>
      <c r="J121" s="73">
        <v>0</v>
      </c>
      <c r="K121" s="73">
        <v>3</v>
      </c>
      <c r="L121" s="73">
        <v>0</v>
      </c>
      <c r="M121" s="73">
        <v>0</v>
      </c>
      <c r="N121" s="73">
        <v>83</v>
      </c>
      <c r="O121" s="73">
        <v>0</v>
      </c>
      <c r="P121" s="73">
        <v>0</v>
      </c>
      <c r="Q121" s="17">
        <f t="shared" si="1"/>
        <v>33925</v>
      </c>
      <c r="R121" s="15" t="s">
        <v>1039</v>
      </c>
    </row>
    <row r="122" spans="1:18">
      <c r="A122" s="43">
        <v>213</v>
      </c>
      <c r="B122" s="28" t="s">
        <v>102</v>
      </c>
      <c r="C122" s="73">
        <v>0</v>
      </c>
      <c r="D122" s="73">
        <v>161</v>
      </c>
      <c r="E122" s="73">
        <v>68</v>
      </c>
      <c r="F122" s="73">
        <v>30</v>
      </c>
      <c r="G122" s="73">
        <v>0</v>
      </c>
      <c r="H122" s="73">
        <v>0</v>
      </c>
      <c r="I122" s="73">
        <v>1</v>
      </c>
      <c r="J122" s="73">
        <v>0</v>
      </c>
      <c r="K122" s="73">
        <v>2</v>
      </c>
      <c r="L122" s="73">
        <v>0</v>
      </c>
      <c r="M122" s="73">
        <v>0</v>
      </c>
      <c r="N122" s="73">
        <v>5</v>
      </c>
      <c r="O122" s="73">
        <v>0</v>
      </c>
      <c r="P122" s="73">
        <v>0</v>
      </c>
      <c r="Q122" s="17">
        <f t="shared" si="1"/>
        <v>32350</v>
      </c>
      <c r="R122" s="15" t="s">
        <v>1039</v>
      </c>
    </row>
    <row r="123" spans="1:18">
      <c r="A123" s="43">
        <v>608</v>
      </c>
      <c r="B123" s="28" t="s">
        <v>116</v>
      </c>
      <c r="C123" s="73">
        <v>0</v>
      </c>
      <c r="D123" s="73">
        <v>14</v>
      </c>
      <c r="E123" s="73">
        <v>1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  <c r="O123" s="73">
        <v>0</v>
      </c>
      <c r="P123" s="73">
        <v>0</v>
      </c>
      <c r="Q123" s="17">
        <f t="shared" si="1"/>
        <v>750</v>
      </c>
      <c r="R123" s="15" t="s">
        <v>1039</v>
      </c>
    </row>
    <row r="124" spans="1:18">
      <c r="A124" s="43">
        <v>654</v>
      </c>
      <c r="B124" s="28" t="s">
        <v>182</v>
      </c>
      <c r="C124" s="73">
        <v>0</v>
      </c>
      <c r="D124" s="73">
        <v>14697</v>
      </c>
      <c r="E124" s="73">
        <v>13959</v>
      </c>
      <c r="F124" s="73">
        <v>3288</v>
      </c>
      <c r="G124" s="73">
        <v>1</v>
      </c>
      <c r="H124" s="73">
        <v>113</v>
      </c>
      <c r="I124" s="73">
        <v>104</v>
      </c>
      <c r="J124" s="73">
        <v>4</v>
      </c>
      <c r="K124" s="73">
        <v>399</v>
      </c>
      <c r="L124" s="73">
        <v>0</v>
      </c>
      <c r="M124" s="73">
        <v>0</v>
      </c>
      <c r="N124" s="73">
        <v>7748</v>
      </c>
      <c r="O124" s="73">
        <v>1</v>
      </c>
      <c r="P124" s="73">
        <v>10</v>
      </c>
      <c r="Q124" s="17">
        <f t="shared" si="1"/>
        <v>6354125</v>
      </c>
      <c r="R124" s="15" t="s">
        <v>1039</v>
      </c>
    </row>
    <row r="125" spans="1:18">
      <c r="A125" s="43">
        <v>985</v>
      </c>
      <c r="B125" s="28" t="s">
        <v>276</v>
      </c>
      <c r="C125" s="73">
        <v>0</v>
      </c>
      <c r="D125" s="73">
        <v>0</v>
      </c>
      <c r="E125" s="73">
        <v>0</v>
      </c>
      <c r="F125" s="73">
        <v>801</v>
      </c>
      <c r="G125" s="73">
        <v>0</v>
      </c>
      <c r="H125" s="73">
        <v>0</v>
      </c>
      <c r="I125" s="73">
        <v>0</v>
      </c>
      <c r="J125" s="73">
        <v>39</v>
      </c>
      <c r="K125" s="73">
        <v>0</v>
      </c>
      <c r="L125" s="73">
        <v>0</v>
      </c>
      <c r="M125" s="73">
        <v>24</v>
      </c>
      <c r="N125" s="73">
        <v>40</v>
      </c>
      <c r="O125" s="73">
        <v>0</v>
      </c>
      <c r="P125" s="73">
        <v>0</v>
      </c>
      <c r="Q125" s="17">
        <f t="shared" si="1"/>
        <v>651025</v>
      </c>
      <c r="R125" s="15" t="s">
        <v>1039</v>
      </c>
    </row>
    <row r="126" spans="1:18">
      <c r="A126" s="43">
        <v>984</v>
      </c>
      <c r="B126" s="28" t="s">
        <v>274</v>
      </c>
      <c r="C126" s="73">
        <v>0</v>
      </c>
      <c r="D126" s="73">
        <v>174</v>
      </c>
      <c r="E126" s="73">
        <v>135</v>
      </c>
      <c r="F126" s="73">
        <v>35</v>
      </c>
      <c r="G126" s="73">
        <v>0</v>
      </c>
      <c r="H126" s="73">
        <v>0</v>
      </c>
      <c r="I126" s="73">
        <v>0</v>
      </c>
      <c r="J126" s="73">
        <v>0</v>
      </c>
      <c r="K126" s="73">
        <v>1</v>
      </c>
      <c r="L126" s="73">
        <v>0</v>
      </c>
      <c r="M126" s="73">
        <v>0</v>
      </c>
      <c r="N126" s="73">
        <v>4</v>
      </c>
      <c r="O126" s="73">
        <v>0</v>
      </c>
      <c r="P126" s="73">
        <v>0</v>
      </c>
      <c r="Q126" s="17">
        <f t="shared" si="1"/>
        <v>26425</v>
      </c>
      <c r="R126" s="15" t="s">
        <v>1039</v>
      </c>
    </row>
    <row r="127" spans="1:18">
      <c r="A127" s="43">
        <v>845</v>
      </c>
      <c r="B127" s="28" t="s">
        <v>1139</v>
      </c>
      <c r="C127" s="73">
        <v>0</v>
      </c>
      <c r="D127" s="73">
        <v>0</v>
      </c>
      <c r="E127" s="73">
        <v>1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73">
        <v>0</v>
      </c>
      <c r="Q127" s="17">
        <f t="shared" si="1"/>
        <v>50</v>
      </c>
      <c r="R127" s="15" t="e">
        <v>#N/A</v>
      </c>
    </row>
    <row r="128" spans="1:18">
      <c r="A128" s="43">
        <v>658</v>
      </c>
      <c r="B128" s="28" t="s">
        <v>190</v>
      </c>
      <c r="C128" s="73">
        <v>0</v>
      </c>
      <c r="D128" s="73">
        <v>2446</v>
      </c>
      <c r="E128" s="73">
        <v>1913</v>
      </c>
      <c r="F128" s="73">
        <v>662</v>
      </c>
      <c r="G128" s="73">
        <v>0</v>
      </c>
      <c r="H128" s="73">
        <v>83</v>
      </c>
      <c r="I128" s="73">
        <v>32</v>
      </c>
      <c r="J128" s="73">
        <v>0</v>
      </c>
      <c r="K128" s="73">
        <v>54</v>
      </c>
      <c r="L128" s="73">
        <v>0</v>
      </c>
      <c r="M128" s="73">
        <v>0</v>
      </c>
      <c r="N128" s="73">
        <v>1287</v>
      </c>
      <c r="O128" s="73">
        <v>0</v>
      </c>
      <c r="P128" s="73">
        <v>2</v>
      </c>
      <c r="Q128" s="17">
        <f t="shared" si="1"/>
        <v>909550</v>
      </c>
      <c r="R128" s="15" t="s">
        <v>1039</v>
      </c>
    </row>
    <row r="129" spans="1:18">
      <c r="A129" s="43">
        <v>208</v>
      </c>
      <c r="B129" s="28" t="s">
        <v>98</v>
      </c>
      <c r="C129" s="73">
        <v>0</v>
      </c>
      <c r="D129" s="73">
        <v>69</v>
      </c>
      <c r="E129" s="73">
        <v>804</v>
      </c>
      <c r="F129" s="73">
        <v>316</v>
      </c>
      <c r="G129" s="73">
        <v>0</v>
      </c>
      <c r="H129" s="73">
        <v>17</v>
      </c>
      <c r="I129" s="73">
        <v>29</v>
      </c>
      <c r="J129" s="73">
        <v>0</v>
      </c>
      <c r="K129" s="73">
        <v>22</v>
      </c>
      <c r="L129" s="73">
        <v>0</v>
      </c>
      <c r="M129" s="73">
        <v>0</v>
      </c>
      <c r="N129" s="73">
        <v>410</v>
      </c>
      <c r="O129" s="73">
        <v>0</v>
      </c>
      <c r="P129" s="73">
        <v>1</v>
      </c>
      <c r="Q129" s="17">
        <f t="shared" si="1"/>
        <v>332950</v>
      </c>
      <c r="R129" s="15" t="s">
        <v>1039</v>
      </c>
    </row>
    <row r="130" spans="1:18">
      <c r="A130" s="43">
        <v>644</v>
      </c>
      <c r="B130" s="28" t="s">
        <v>162</v>
      </c>
      <c r="C130" s="73">
        <v>0</v>
      </c>
      <c r="D130" s="73">
        <v>0</v>
      </c>
      <c r="E130" s="73">
        <v>5</v>
      </c>
      <c r="F130" s="73">
        <v>16</v>
      </c>
      <c r="G130" s="73">
        <v>0</v>
      </c>
      <c r="H130" s="73">
        <v>1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1</v>
      </c>
      <c r="O130" s="73">
        <v>0</v>
      </c>
      <c r="P130" s="73">
        <v>0</v>
      </c>
      <c r="Q130" s="17">
        <f t="shared" si="1"/>
        <v>700</v>
      </c>
      <c r="R130" s="15" t="s">
        <v>1039</v>
      </c>
    </row>
    <row r="131" spans="1:18">
      <c r="A131" s="43">
        <v>641</v>
      </c>
      <c r="B131" s="28" t="s">
        <v>156</v>
      </c>
      <c r="C131" s="73">
        <v>0</v>
      </c>
      <c r="D131" s="73">
        <v>143</v>
      </c>
      <c r="E131" s="73">
        <v>24</v>
      </c>
      <c r="F131" s="73">
        <v>17</v>
      </c>
      <c r="G131" s="73">
        <v>0</v>
      </c>
      <c r="H131" s="73">
        <v>0</v>
      </c>
      <c r="I131" s="73">
        <v>1</v>
      </c>
      <c r="J131" s="73">
        <v>0</v>
      </c>
      <c r="K131" s="73">
        <v>1</v>
      </c>
      <c r="L131" s="73">
        <v>0</v>
      </c>
      <c r="M131" s="73">
        <v>0</v>
      </c>
      <c r="N131" s="73">
        <v>21</v>
      </c>
      <c r="O131" s="73">
        <v>0</v>
      </c>
      <c r="P131" s="73">
        <v>0</v>
      </c>
      <c r="Q131" s="17">
        <f t="shared" si="1"/>
        <v>19325</v>
      </c>
      <c r="R131" s="15" t="s">
        <v>1039</v>
      </c>
    </row>
    <row r="132" spans="1:18">
      <c r="A132" s="43">
        <v>953</v>
      </c>
      <c r="B132" s="28" t="s">
        <v>264</v>
      </c>
      <c r="C132" s="73">
        <v>0</v>
      </c>
      <c r="D132" s="73">
        <v>275</v>
      </c>
      <c r="E132" s="73">
        <v>336</v>
      </c>
      <c r="F132" s="73">
        <v>150</v>
      </c>
      <c r="G132" s="73">
        <v>0</v>
      </c>
      <c r="H132" s="73">
        <v>2</v>
      </c>
      <c r="I132" s="73">
        <v>1</v>
      </c>
      <c r="J132" s="73">
        <v>0</v>
      </c>
      <c r="K132" s="73">
        <v>2</v>
      </c>
      <c r="L132" s="73">
        <v>0</v>
      </c>
      <c r="M132" s="73">
        <v>0</v>
      </c>
      <c r="N132" s="73">
        <v>89</v>
      </c>
      <c r="O132" s="73">
        <v>0</v>
      </c>
      <c r="P132" s="73">
        <v>0</v>
      </c>
      <c r="Q132" s="17">
        <f t="shared" si="1"/>
        <v>56600</v>
      </c>
      <c r="R132" s="15" t="s">
        <v>1039</v>
      </c>
    </row>
    <row r="133" spans="1:18">
      <c r="A133" s="43">
        <v>951</v>
      </c>
      <c r="B133" s="28" t="s">
        <v>260</v>
      </c>
      <c r="C133" s="73">
        <v>0</v>
      </c>
      <c r="D133" s="73">
        <v>5116</v>
      </c>
      <c r="E133" s="73">
        <v>676</v>
      </c>
      <c r="F133" s="73">
        <v>1250</v>
      </c>
      <c r="G133" s="73">
        <v>0</v>
      </c>
      <c r="H133" s="73">
        <v>33</v>
      </c>
      <c r="I133" s="73">
        <v>23</v>
      </c>
      <c r="J133" s="73">
        <v>0</v>
      </c>
      <c r="K133" s="73">
        <v>69</v>
      </c>
      <c r="L133" s="73">
        <v>0</v>
      </c>
      <c r="M133" s="73">
        <v>0</v>
      </c>
      <c r="N133" s="73">
        <v>809</v>
      </c>
      <c r="O133" s="73">
        <v>0</v>
      </c>
      <c r="P133" s="73">
        <v>0</v>
      </c>
      <c r="Q133" s="17">
        <f t="shared" ref="Q133:Q150" si="2">+C133*$C$3+D133*$D$3+E133*$E$3+F133*$F$3+G133*$G$3+H133*$H$3+I133*$I$3+J133*$J$3+K133*$K$3+L133*$L$3+M133*$M$3+N133*$N$3+O133*$O$3+P133*$P$3</f>
        <v>1032475</v>
      </c>
      <c r="R133" s="15" t="s">
        <v>1039</v>
      </c>
    </row>
    <row r="134" spans="1:18">
      <c r="A134" s="43">
        <v>620</v>
      </c>
      <c r="B134" s="28" t="s">
        <v>126</v>
      </c>
      <c r="C134" s="73">
        <v>0</v>
      </c>
      <c r="D134" s="73">
        <v>2</v>
      </c>
      <c r="E134" s="73">
        <v>94</v>
      </c>
      <c r="F134" s="73">
        <v>29</v>
      </c>
      <c r="G134" s="73">
        <v>0</v>
      </c>
      <c r="H134" s="73">
        <v>21</v>
      </c>
      <c r="I134" s="73">
        <v>67</v>
      </c>
      <c r="J134" s="73">
        <v>0</v>
      </c>
      <c r="K134" s="73">
        <v>2</v>
      </c>
      <c r="L134" s="73">
        <v>0</v>
      </c>
      <c r="M134" s="73">
        <v>0</v>
      </c>
      <c r="N134" s="73">
        <v>13</v>
      </c>
      <c r="O134" s="73">
        <v>0</v>
      </c>
      <c r="P134" s="73">
        <v>0</v>
      </c>
      <c r="Q134" s="17">
        <f t="shared" si="2"/>
        <v>28050</v>
      </c>
      <c r="R134" s="15" t="s">
        <v>1039</v>
      </c>
    </row>
    <row r="135" spans="1:18">
      <c r="A135" s="43">
        <v>0</v>
      </c>
      <c r="B135" s="28" t="s">
        <v>4</v>
      </c>
      <c r="C135" s="73">
        <v>0</v>
      </c>
      <c r="D135" s="73">
        <v>0</v>
      </c>
      <c r="E135" s="73">
        <v>12</v>
      </c>
      <c r="F135" s="73">
        <v>7</v>
      </c>
      <c r="G135" s="73">
        <v>0</v>
      </c>
      <c r="H135" s="73">
        <v>0</v>
      </c>
      <c r="I135" s="73">
        <v>0</v>
      </c>
      <c r="J135" s="73">
        <v>0</v>
      </c>
      <c r="K135" s="73">
        <v>1</v>
      </c>
      <c r="L135" s="73">
        <v>0</v>
      </c>
      <c r="M135" s="73">
        <v>0</v>
      </c>
      <c r="N135" s="73">
        <v>14</v>
      </c>
      <c r="O135" s="73">
        <v>0</v>
      </c>
      <c r="P135" s="73">
        <v>0</v>
      </c>
      <c r="Q135" s="17">
        <f t="shared" si="2"/>
        <v>11125</v>
      </c>
      <c r="R135" s="15" t="e">
        <v>#N/A</v>
      </c>
    </row>
    <row r="136" spans="1:18">
      <c r="A136" s="43">
        <v>610</v>
      </c>
      <c r="B136" s="28" t="s">
        <v>118</v>
      </c>
      <c r="C136" s="73">
        <v>0</v>
      </c>
      <c r="D136" s="73">
        <v>0</v>
      </c>
      <c r="E136" s="73">
        <v>15</v>
      </c>
      <c r="F136" s="73">
        <v>1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17">
        <f t="shared" si="2"/>
        <v>775</v>
      </c>
      <c r="R136" s="15" t="s">
        <v>1039</v>
      </c>
    </row>
    <row r="137" spans="1:18">
      <c r="A137" s="43">
        <v>656</v>
      </c>
      <c r="B137" s="28" t="s">
        <v>186</v>
      </c>
      <c r="C137" s="73">
        <v>0</v>
      </c>
      <c r="D137" s="73">
        <v>372</v>
      </c>
      <c r="E137" s="73">
        <v>395</v>
      </c>
      <c r="F137" s="73">
        <v>439</v>
      </c>
      <c r="G137" s="73">
        <v>0</v>
      </c>
      <c r="H137" s="73">
        <v>31</v>
      </c>
      <c r="I137" s="73">
        <v>42</v>
      </c>
      <c r="J137" s="73">
        <v>0</v>
      </c>
      <c r="K137" s="73">
        <v>4</v>
      </c>
      <c r="L137" s="73">
        <v>0</v>
      </c>
      <c r="M137" s="73">
        <v>0</v>
      </c>
      <c r="N137" s="73">
        <v>286</v>
      </c>
      <c r="O137" s="73">
        <v>0</v>
      </c>
      <c r="P137" s="73">
        <v>1</v>
      </c>
      <c r="Q137" s="17">
        <f t="shared" si="2"/>
        <v>148300</v>
      </c>
      <c r="R137" s="15" t="s">
        <v>1039</v>
      </c>
    </row>
    <row r="138" spans="1:18">
      <c r="A138" s="43">
        <v>655</v>
      </c>
      <c r="B138" s="28" t="s">
        <v>184</v>
      </c>
      <c r="C138" s="73">
        <v>0</v>
      </c>
      <c r="D138" s="73">
        <v>0</v>
      </c>
      <c r="E138" s="73">
        <v>30</v>
      </c>
      <c r="F138" s="73">
        <v>40</v>
      </c>
      <c r="G138" s="73">
        <v>0</v>
      </c>
      <c r="H138" s="73">
        <v>5</v>
      </c>
      <c r="I138" s="73">
        <v>3</v>
      </c>
      <c r="J138" s="73">
        <v>0</v>
      </c>
      <c r="K138" s="73">
        <v>1</v>
      </c>
      <c r="L138" s="73">
        <v>0</v>
      </c>
      <c r="M138" s="73">
        <v>0</v>
      </c>
      <c r="N138" s="73">
        <v>8</v>
      </c>
      <c r="O138" s="73">
        <v>0</v>
      </c>
      <c r="P138" s="73">
        <v>0</v>
      </c>
      <c r="Q138" s="17">
        <f t="shared" si="2"/>
        <v>12900</v>
      </c>
      <c r="R138" s="15" t="s">
        <v>1039</v>
      </c>
    </row>
    <row r="139" spans="1:18">
      <c r="A139" s="43">
        <v>126</v>
      </c>
      <c r="B139" s="28" t="s">
        <v>26</v>
      </c>
      <c r="C139" s="73">
        <v>0</v>
      </c>
      <c r="D139" s="73">
        <v>2</v>
      </c>
      <c r="E139" s="73">
        <v>0</v>
      </c>
      <c r="F139" s="73">
        <v>52</v>
      </c>
      <c r="G139" s="73">
        <v>0</v>
      </c>
      <c r="H139" s="73">
        <v>0</v>
      </c>
      <c r="I139" s="73">
        <v>1</v>
      </c>
      <c r="J139" s="73">
        <v>0</v>
      </c>
      <c r="K139" s="73">
        <v>0</v>
      </c>
      <c r="L139" s="73">
        <v>0</v>
      </c>
      <c r="M139" s="73">
        <v>0</v>
      </c>
      <c r="N139" s="73">
        <v>25</v>
      </c>
      <c r="O139" s="73">
        <v>0</v>
      </c>
      <c r="P139" s="73">
        <v>0</v>
      </c>
      <c r="Q139" s="17">
        <f t="shared" si="2"/>
        <v>2050</v>
      </c>
      <c r="R139" s="15" t="s">
        <v>1039</v>
      </c>
    </row>
    <row r="140" spans="1:18">
      <c r="A140" s="43">
        <v>125</v>
      </c>
      <c r="B140" s="28" t="s">
        <v>24</v>
      </c>
      <c r="C140" s="73">
        <v>0</v>
      </c>
      <c r="D140" s="73">
        <v>3</v>
      </c>
      <c r="E140" s="73">
        <v>5</v>
      </c>
      <c r="F140" s="73">
        <v>4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5</v>
      </c>
      <c r="O140" s="73">
        <v>0</v>
      </c>
      <c r="P140" s="73">
        <v>0</v>
      </c>
      <c r="Q140" s="17">
        <f t="shared" si="2"/>
        <v>625</v>
      </c>
      <c r="R140" s="15" t="s">
        <v>1039</v>
      </c>
    </row>
    <row r="141" spans="1:18">
      <c r="A141" s="43">
        <v>134</v>
      </c>
      <c r="B141" s="28" t="s">
        <v>36</v>
      </c>
      <c r="C141" s="73">
        <v>0</v>
      </c>
      <c r="D141" s="73">
        <v>0</v>
      </c>
      <c r="E141" s="73">
        <v>74</v>
      </c>
      <c r="F141" s="73">
        <v>31</v>
      </c>
      <c r="G141" s="73">
        <v>0</v>
      </c>
      <c r="H141" s="73">
        <v>2</v>
      </c>
      <c r="I141" s="73">
        <v>0</v>
      </c>
      <c r="J141" s="73">
        <v>0</v>
      </c>
      <c r="K141" s="73">
        <v>0</v>
      </c>
      <c r="L141" s="73">
        <v>0</v>
      </c>
      <c r="M141" s="73">
        <v>0</v>
      </c>
      <c r="N141" s="73">
        <v>25</v>
      </c>
      <c r="O141" s="73">
        <v>0</v>
      </c>
      <c r="P141" s="73">
        <v>0</v>
      </c>
      <c r="Q141" s="17">
        <f t="shared" si="2"/>
        <v>5150</v>
      </c>
      <c r="R141" s="15" t="s">
        <v>1039</v>
      </c>
    </row>
    <row r="142" spans="1:18">
      <c r="A142" s="43">
        <v>207</v>
      </c>
      <c r="B142" s="28" t="s">
        <v>96</v>
      </c>
      <c r="C142" s="73">
        <v>0</v>
      </c>
      <c r="D142" s="73">
        <v>129</v>
      </c>
      <c r="E142" s="73">
        <v>44</v>
      </c>
      <c r="F142" s="73">
        <v>17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0</v>
      </c>
      <c r="M142" s="73">
        <v>0</v>
      </c>
      <c r="N142" s="73">
        <v>8</v>
      </c>
      <c r="O142" s="73">
        <v>0</v>
      </c>
      <c r="P142" s="73">
        <v>0</v>
      </c>
      <c r="Q142" s="17">
        <f t="shared" si="2"/>
        <v>9275</v>
      </c>
      <c r="R142" s="15" t="s">
        <v>1039</v>
      </c>
    </row>
    <row r="143" spans="1:18">
      <c r="A143" s="43">
        <v>619</v>
      </c>
      <c r="B143" s="28" t="s">
        <v>124</v>
      </c>
      <c r="C143" s="73">
        <v>0</v>
      </c>
      <c r="D143" s="73">
        <v>388</v>
      </c>
      <c r="E143" s="73">
        <v>323</v>
      </c>
      <c r="F143" s="73">
        <v>181</v>
      </c>
      <c r="G143" s="73">
        <v>0</v>
      </c>
      <c r="H143" s="73">
        <v>3</v>
      </c>
      <c r="I143" s="73">
        <v>2</v>
      </c>
      <c r="J143" s="73">
        <v>0</v>
      </c>
      <c r="K143" s="73">
        <v>20</v>
      </c>
      <c r="L143" s="73">
        <v>0</v>
      </c>
      <c r="M143" s="73">
        <v>0</v>
      </c>
      <c r="N143" s="73">
        <v>139</v>
      </c>
      <c r="O143" s="73">
        <v>1</v>
      </c>
      <c r="P143" s="73">
        <v>0</v>
      </c>
      <c r="Q143" s="17">
        <f t="shared" si="2"/>
        <v>343675</v>
      </c>
      <c r="R143" s="15" t="s">
        <v>1039</v>
      </c>
    </row>
    <row r="144" spans="1:18">
      <c r="A144" s="43">
        <v>852</v>
      </c>
      <c r="B144" s="28" t="s">
        <v>248</v>
      </c>
      <c r="C144" s="73">
        <v>0</v>
      </c>
      <c r="D144" s="73">
        <v>0</v>
      </c>
      <c r="E144" s="73">
        <v>0</v>
      </c>
      <c r="F144" s="73">
        <v>8555</v>
      </c>
      <c r="G144" s="73">
        <v>0</v>
      </c>
      <c r="H144" s="73">
        <v>0</v>
      </c>
      <c r="I144" s="73">
        <v>0</v>
      </c>
      <c r="J144" s="73">
        <v>36</v>
      </c>
      <c r="K144" s="73">
        <v>0</v>
      </c>
      <c r="L144" s="73">
        <v>0</v>
      </c>
      <c r="M144" s="73">
        <v>129</v>
      </c>
      <c r="N144" s="73">
        <v>256</v>
      </c>
      <c r="O144" s="73">
        <v>0</v>
      </c>
      <c r="P144" s="73">
        <v>0</v>
      </c>
      <c r="Q144" s="17">
        <f t="shared" si="2"/>
        <v>1870275</v>
      </c>
      <c r="R144" s="15" t="s">
        <v>1039</v>
      </c>
    </row>
    <row r="145" spans="1:18">
      <c r="A145" s="43">
        <v>862</v>
      </c>
      <c r="B145" s="28" t="s">
        <v>254</v>
      </c>
      <c r="C145" s="73">
        <v>0</v>
      </c>
      <c r="D145" s="73">
        <v>0</v>
      </c>
      <c r="E145" s="73">
        <v>0</v>
      </c>
      <c r="F145" s="73">
        <v>9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</v>
      </c>
      <c r="O145" s="73">
        <v>0</v>
      </c>
      <c r="P145" s="73">
        <v>0</v>
      </c>
      <c r="Q145" s="17">
        <f t="shared" si="2"/>
        <v>225</v>
      </c>
      <c r="R145" s="15" t="s">
        <v>1039</v>
      </c>
    </row>
    <row r="146" spans="1:18">
      <c r="A146" s="43">
        <v>856</v>
      </c>
      <c r="B146" s="28" t="s">
        <v>252</v>
      </c>
      <c r="C146" s="73">
        <v>0</v>
      </c>
      <c r="D146" s="73">
        <v>0</v>
      </c>
      <c r="E146" s="73">
        <v>0</v>
      </c>
      <c r="F146" s="73">
        <v>4543</v>
      </c>
      <c r="G146" s="73">
        <v>0</v>
      </c>
      <c r="H146" s="73">
        <v>0</v>
      </c>
      <c r="I146" s="73">
        <v>0</v>
      </c>
      <c r="J146" s="73">
        <v>6</v>
      </c>
      <c r="K146" s="73">
        <v>0</v>
      </c>
      <c r="L146" s="73">
        <v>0</v>
      </c>
      <c r="M146" s="73">
        <v>29</v>
      </c>
      <c r="N146" s="73">
        <v>170</v>
      </c>
      <c r="O146" s="73">
        <v>0</v>
      </c>
      <c r="P146" s="73">
        <v>0</v>
      </c>
      <c r="Q146" s="17">
        <f t="shared" si="2"/>
        <v>467825</v>
      </c>
      <c r="R146" s="15" t="s">
        <v>1039</v>
      </c>
    </row>
    <row r="147" spans="1:18">
      <c r="A147" s="43">
        <v>854</v>
      </c>
      <c r="B147" s="28" t="s">
        <v>250</v>
      </c>
      <c r="C147" s="73">
        <v>0</v>
      </c>
      <c r="D147" s="73">
        <v>0</v>
      </c>
      <c r="E147" s="73">
        <v>0</v>
      </c>
      <c r="F147" s="73">
        <v>2079</v>
      </c>
      <c r="G147" s="73">
        <v>0</v>
      </c>
      <c r="H147" s="73">
        <v>0</v>
      </c>
      <c r="I147" s="73">
        <v>0</v>
      </c>
      <c r="J147" s="73">
        <v>99</v>
      </c>
      <c r="K147" s="73">
        <v>0</v>
      </c>
      <c r="L147" s="73">
        <v>0</v>
      </c>
      <c r="M147" s="73">
        <v>26</v>
      </c>
      <c r="N147" s="73">
        <v>3</v>
      </c>
      <c r="O147" s="73">
        <v>0</v>
      </c>
      <c r="P147" s="73">
        <v>0</v>
      </c>
      <c r="Q147" s="17">
        <f t="shared" si="2"/>
        <v>1302050</v>
      </c>
      <c r="R147" s="15" t="s">
        <v>1039</v>
      </c>
    </row>
    <row r="148" spans="1:18">
      <c r="A148" s="43">
        <v>840</v>
      </c>
      <c r="B148" s="28" t="s">
        <v>236</v>
      </c>
      <c r="C148" s="73">
        <v>0</v>
      </c>
      <c r="D148" s="73">
        <v>0</v>
      </c>
      <c r="E148" s="73">
        <v>0</v>
      </c>
      <c r="F148" s="73">
        <v>3030</v>
      </c>
      <c r="G148" s="73">
        <v>0</v>
      </c>
      <c r="H148" s="73">
        <v>0</v>
      </c>
      <c r="I148" s="73">
        <v>0</v>
      </c>
      <c r="J148" s="73">
        <v>4</v>
      </c>
      <c r="K148" s="73">
        <v>0</v>
      </c>
      <c r="L148" s="73">
        <v>0</v>
      </c>
      <c r="M148" s="73">
        <v>106</v>
      </c>
      <c r="N148" s="73">
        <v>116</v>
      </c>
      <c r="O148" s="73">
        <v>0</v>
      </c>
      <c r="P148" s="73">
        <v>0</v>
      </c>
      <c r="Q148" s="17">
        <f t="shared" si="2"/>
        <v>1178650</v>
      </c>
      <c r="R148" s="15" t="s">
        <v>1039</v>
      </c>
    </row>
    <row r="149" spans="1:18">
      <c r="A149" s="43">
        <v>846</v>
      </c>
      <c r="B149" s="28" t="s">
        <v>246</v>
      </c>
      <c r="C149" s="73">
        <v>0</v>
      </c>
      <c r="D149" s="73">
        <v>0</v>
      </c>
      <c r="E149" s="73">
        <v>0</v>
      </c>
      <c r="F149" s="73">
        <v>1275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3">
        <v>0</v>
      </c>
      <c r="M149" s="73">
        <v>5</v>
      </c>
      <c r="N149" s="73">
        <v>71</v>
      </c>
      <c r="O149" s="73">
        <v>0</v>
      </c>
      <c r="P149" s="73">
        <v>0</v>
      </c>
      <c r="Q149" s="17">
        <f t="shared" si="2"/>
        <v>83650</v>
      </c>
      <c r="R149" s="15" t="s">
        <v>1039</v>
      </c>
    </row>
    <row r="150" spans="1:18">
      <c r="A150" s="43">
        <v>646</v>
      </c>
      <c r="B150" s="28" t="s">
        <v>166</v>
      </c>
      <c r="C150" s="73">
        <v>0</v>
      </c>
      <c r="D150" s="73">
        <v>7</v>
      </c>
      <c r="E150" s="73">
        <v>101</v>
      </c>
      <c r="F150" s="73">
        <v>52</v>
      </c>
      <c r="G150" s="73">
        <v>0</v>
      </c>
      <c r="H150" s="73">
        <v>3</v>
      </c>
      <c r="I150" s="73">
        <v>3</v>
      </c>
      <c r="J150" s="73">
        <v>0</v>
      </c>
      <c r="K150" s="73">
        <v>0</v>
      </c>
      <c r="L150" s="73">
        <v>0</v>
      </c>
      <c r="M150" s="73">
        <v>0</v>
      </c>
      <c r="N150" s="73">
        <v>66</v>
      </c>
      <c r="O150" s="73">
        <v>0</v>
      </c>
      <c r="P150" s="73">
        <v>1</v>
      </c>
      <c r="Q150" s="17">
        <f t="shared" si="2"/>
        <v>58500</v>
      </c>
      <c r="R150" s="15" t="s">
        <v>1039</v>
      </c>
    </row>
    <row r="151" spans="1:18">
      <c r="A151" s="17"/>
      <c r="B151" s="78" t="s">
        <v>279</v>
      </c>
      <c r="C151" s="79">
        <f t="shared" ref="C151:P151" si="3">SUM(C4:C150)</f>
        <v>4</v>
      </c>
      <c r="D151" s="79">
        <f t="shared" si="3"/>
        <v>87494</v>
      </c>
      <c r="E151" s="79">
        <f t="shared" si="3"/>
        <v>68170</v>
      </c>
      <c r="F151" s="79">
        <f t="shared" si="3"/>
        <v>74039</v>
      </c>
      <c r="G151" s="79">
        <f t="shared" si="3"/>
        <v>8</v>
      </c>
      <c r="H151" s="79">
        <f t="shared" si="3"/>
        <v>2612</v>
      </c>
      <c r="I151" s="79">
        <f t="shared" si="3"/>
        <v>2149</v>
      </c>
      <c r="J151" s="79">
        <f t="shared" si="3"/>
        <v>289</v>
      </c>
      <c r="K151" s="79">
        <f t="shared" si="3"/>
        <v>1655</v>
      </c>
      <c r="L151" s="79">
        <f t="shared" si="3"/>
        <v>0</v>
      </c>
      <c r="M151" s="79">
        <f t="shared" si="3"/>
        <v>433</v>
      </c>
      <c r="N151" s="79">
        <f t="shared" si="3"/>
        <v>47424</v>
      </c>
      <c r="O151" s="79">
        <f t="shared" si="3"/>
        <v>9</v>
      </c>
      <c r="P151" s="79">
        <f t="shared" si="3"/>
        <v>134</v>
      </c>
      <c r="Q151" s="79">
        <f>SUM(Q4:Q150)</f>
        <v>42388900</v>
      </c>
    </row>
  </sheetData>
  <mergeCells count="1">
    <mergeCell ref="Q2:Q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5"/>
  <sheetViews>
    <sheetView showGridLines="0" workbookViewId="0"/>
  </sheetViews>
  <sheetFormatPr defaultColWidth="9.140625" defaultRowHeight="15"/>
  <cols>
    <col min="1" max="1" width="11.140625" style="8" bestFit="1" customWidth="1"/>
    <col min="2" max="2" width="24.7109375" customWidth="1"/>
    <col min="3" max="3" width="8.85546875" style="8" bestFit="1" customWidth="1"/>
    <col min="4" max="4" width="23.42578125" customWidth="1"/>
    <col min="5" max="5" width="19.85546875" style="9" bestFit="1" customWidth="1"/>
    <col min="6" max="6" width="10" style="4" bestFit="1" customWidth="1"/>
    <col min="7" max="16384" width="9.140625" style="4"/>
  </cols>
  <sheetData>
    <row r="1" spans="1:5">
      <c r="A1" s="1" t="s">
        <v>0</v>
      </c>
      <c r="B1" s="10" t="s">
        <v>1</v>
      </c>
      <c r="C1" s="1" t="s">
        <v>280</v>
      </c>
      <c r="D1" s="10" t="s">
        <v>281</v>
      </c>
      <c r="E1" s="3" t="s">
        <v>2</v>
      </c>
    </row>
    <row r="2" spans="1:5">
      <c r="A2" s="5" t="s">
        <v>3</v>
      </c>
      <c r="B2" s="5" t="s">
        <v>4</v>
      </c>
      <c r="C2" s="5" t="s">
        <v>282</v>
      </c>
      <c r="D2" s="5" t="s">
        <v>283</v>
      </c>
      <c r="E2" s="5">
        <v>100</v>
      </c>
    </row>
    <row r="3" spans="1:5">
      <c r="A3" s="5" t="s">
        <v>3</v>
      </c>
      <c r="B3" s="5" t="s">
        <v>4</v>
      </c>
      <c r="C3" s="5" t="s">
        <v>284</v>
      </c>
      <c r="D3" s="5" t="s">
        <v>285</v>
      </c>
      <c r="E3" s="5">
        <v>129</v>
      </c>
    </row>
    <row r="4" spans="1:5">
      <c r="A4" s="5" t="s">
        <v>3</v>
      </c>
      <c r="B4" s="5" t="s">
        <v>4</v>
      </c>
      <c r="C4" s="5" t="s">
        <v>286</v>
      </c>
      <c r="D4" s="5" t="s">
        <v>287</v>
      </c>
      <c r="E4" s="5">
        <v>91</v>
      </c>
    </row>
    <row r="5" spans="1:5">
      <c r="A5" s="5" t="s">
        <v>3</v>
      </c>
      <c r="B5" s="5" t="s">
        <v>4</v>
      </c>
      <c r="C5" s="5" t="s">
        <v>288</v>
      </c>
      <c r="D5" s="5" t="s">
        <v>289</v>
      </c>
      <c r="E5" s="5">
        <v>60</v>
      </c>
    </row>
    <row r="6" spans="1:5">
      <c r="A6" s="5" t="s">
        <v>3</v>
      </c>
      <c r="B6" s="5" t="s">
        <v>4</v>
      </c>
      <c r="C6" s="5" t="s">
        <v>290</v>
      </c>
      <c r="D6" s="5" t="s">
        <v>291</v>
      </c>
      <c r="E6" s="5">
        <v>70</v>
      </c>
    </row>
    <row r="7" spans="1:5">
      <c r="A7" s="5" t="s">
        <v>3</v>
      </c>
      <c r="B7" s="5" t="s">
        <v>4</v>
      </c>
      <c r="C7" s="5" t="s">
        <v>292</v>
      </c>
      <c r="D7" s="5" t="s">
        <v>293</v>
      </c>
      <c r="E7" s="5">
        <v>129</v>
      </c>
    </row>
    <row r="8" spans="1:5">
      <c r="A8" s="5" t="s">
        <v>3</v>
      </c>
      <c r="B8" s="5" t="s">
        <v>4</v>
      </c>
      <c r="C8" s="5" t="s">
        <v>294</v>
      </c>
      <c r="D8" s="5" t="s">
        <v>295</v>
      </c>
      <c r="E8" s="5">
        <v>102</v>
      </c>
    </row>
    <row r="9" spans="1:5">
      <c r="A9" s="5" t="s">
        <v>3</v>
      </c>
      <c r="B9" s="5" t="s">
        <v>4</v>
      </c>
      <c r="C9" s="5" t="s">
        <v>296</v>
      </c>
      <c r="D9" s="5" t="s">
        <v>297</v>
      </c>
      <c r="E9" s="5">
        <v>11</v>
      </c>
    </row>
    <row r="10" spans="1:5">
      <c r="A10" s="5" t="s">
        <v>3</v>
      </c>
      <c r="B10" s="5" t="s">
        <v>4</v>
      </c>
      <c r="C10" s="5" t="s">
        <v>298</v>
      </c>
      <c r="D10" s="5" t="s">
        <v>299</v>
      </c>
      <c r="E10" s="5">
        <v>18</v>
      </c>
    </row>
    <row r="11" spans="1:5">
      <c r="A11" s="5" t="s">
        <v>5</v>
      </c>
      <c r="B11" s="5" t="s">
        <v>6</v>
      </c>
      <c r="C11" s="5" t="s">
        <v>300</v>
      </c>
      <c r="D11" s="5" t="s">
        <v>301</v>
      </c>
      <c r="E11" s="5">
        <v>3004</v>
      </c>
    </row>
    <row r="12" spans="1:5">
      <c r="A12" s="5" t="s">
        <v>7</v>
      </c>
      <c r="B12" s="5" t="s">
        <v>8</v>
      </c>
      <c r="C12" s="5" t="s">
        <v>302</v>
      </c>
      <c r="D12" s="5" t="s">
        <v>303</v>
      </c>
      <c r="E12" s="5">
        <v>2645</v>
      </c>
    </row>
    <row r="13" spans="1:5">
      <c r="A13" s="5" t="s">
        <v>9</v>
      </c>
      <c r="B13" s="5" t="s">
        <v>10</v>
      </c>
      <c r="C13" s="5" t="s">
        <v>304</v>
      </c>
      <c r="D13" s="5" t="s">
        <v>305</v>
      </c>
      <c r="E13" s="5">
        <v>14588</v>
      </c>
    </row>
    <row r="14" spans="1:5">
      <c r="A14" s="5" t="s">
        <v>9</v>
      </c>
      <c r="B14" s="5" t="s">
        <v>10</v>
      </c>
      <c r="C14" s="5" t="s">
        <v>306</v>
      </c>
      <c r="D14" s="5" t="s">
        <v>307</v>
      </c>
      <c r="E14" s="5">
        <v>5131</v>
      </c>
    </row>
    <row r="15" spans="1:5">
      <c r="A15" s="5" t="s">
        <v>9</v>
      </c>
      <c r="B15" s="5" t="s">
        <v>10</v>
      </c>
      <c r="C15" s="5" t="s">
        <v>308</v>
      </c>
      <c r="D15" s="5" t="s">
        <v>309</v>
      </c>
      <c r="E15" s="5">
        <v>419</v>
      </c>
    </row>
    <row r="16" spans="1:5">
      <c r="A16" s="5" t="s">
        <v>9</v>
      </c>
      <c r="B16" s="5" t="s">
        <v>10</v>
      </c>
      <c r="C16" s="5" t="s">
        <v>310</v>
      </c>
      <c r="D16" s="5" t="s">
        <v>311</v>
      </c>
      <c r="E16" s="5">
        <v>481</v>
      </c>
    </row>
    <row r="17" spans="1:5">
      <c r="A17" s="5" t="s">
        <v>9</v>
      </c>
      <c r="B17" s="5" t="s">
        <v>10</v>
      </c>
      <c r="C17" s="5" t="s">
        <v>312</v>
      </c>
      <c r="D17" s="5" t="s">
        <v>313</v>
      </c>
      <c r="E17" s="5">
        <v>198</v>
      </c>
    </row>
    <row r="18" spans="1:5">
      <c r="A18" s="5" t="s">
        <v>9</v>
      </c>
      <c r="B18" s="5" t="s">
        <v>10</v>
      </c>
      <c r="C18" s="5" t="s">
        <v>314</v>
      </c>
      <c r="D18" s="5" t="s">
        <v>315</v>
      </c>
      <c r="E18" s="5">
        <v>10846</v>
      </c>
    </row>
    <row r="19" spans="1:5">
      <c r="A19" s="5" t="s">
        <v>11</v>
      </c>
      <c r="B19" s="5" t="s">
        <v>12</v>
      </c>
      <c r="C19" s="5" t="s">
        <v>316</v>
      </c>
      <c r="D19" s="5" t="s">
        <v>317</v>
      </c>
      <c r="E19" s="5">
        <v>1694</v>
      </c>
    </row>
    <row r="20" spans="1:5">
      <c r="A20" s="5" t="s">
        <v>11</v>
      </c>
      <c r="B20" s="5" t="s">
        <v>12</v>
      </c>
      <c r="C20" s="5" t="s">
        <v>318</v>
      </c>
      <c r="D20" s="5" t="s">
        <v>319</v>
      </c>
      <c r="E20" s="5">
        <v>389</v>
      </c>
    </row>
    <row r="21" spans="1:5">
      <c r="A21" s="5" t="s">
        <v>11</v>
      </c>
      <c r="B21" s="5" t="s">
        <v>12</v>
      </c>
      <c r="C21" s="5" t="s">
        <v>320</v>
      </c>
      <c r="D21" s="5" t="s">
        <v>321</v>
      </c>
      <c r="E21" s="5">
        <v>2884</v>
      </c>
    </row>
    <row r="22" spans="1:5">
      <c r="A22" s="5" t="s">
        <v>11</v>
      </c>
      <c r="B22" s="5" t="s">
        <v>12</v>
      </c>
      <c r="C22" s="5" t="s">
        <v>322</v>
      </c>
      <c r="D22" s="5" t="s">
        <v>323</v>
      </c>
      <c r="E22" s="5">
        <v>1154</v>
      </c>
    </row>
    <row r="23" spans="1:5">
      <c r="A23" s="5" t="s">
        <v>11</v>
      </c>
      <c r="B23" s="5" t="s">
        <v>12</v>
      </c>
      <c r="C23" s="5" t="s">
        <v>324</v>
      </c>
      <c r="D23" s="5" t="s">
        <v>325</v>
      </c>
      <c r="E23" s="5">
        <v>3248</v>
      </c>
    </row>
    <row r="24" spans="1:5">
      <c r="A24" s="5" t="s">
        <v>11</v>
      </c>
      <c r="B24" s="5" t="s">
        <v>12</v>
      </c>
      <c r="C24" s="5" t="s">
        <v>326</v>
      </c>
      <c r="D24" s="5" t="s">
        <v>327</v>
      </c>
      <c r="E24" s="5">
        <v>2056</v>
      </c>
    </row>
    <row r="25" spans="1:5">
      <c r="A25" s="5" t="s">
        <v>11</v>
      </c>
      <c r="B25" s="5" t="s">
        <v>12</v>
      </c>
      <c r="C25" s="5" t="s">
        <v>328</v>
      </c>
      <c r="D25" s="5" t="s">
        <v>329</v>
      </c>
      <c r="E25" s="5">
        <v>809</v>
      </c>
    </row>
    <row r="26" spans="1:5">
      <c r="A26" s="5" t="s">
        <v>11</v>
      </c>
      <c r="B26" s="5" t="s">
        <v>12</v>
      </c>
      <c r="C26" s="5" t="s">
        <v>330</v>
      </c>
      <c r="D26" s="5" t="s">
        <v>331</v>
      </c>
      <c r="E26" s="5">
        <v>1697</v>
      </c>
    </row>
    <row r="27" spans="1:5">
      <c r="A27" s="5" t="s">
        <v>11</v>
      </c>
      <c r="B27" s="5" t="s">
        <v>12</v>
      </c>
      <c r="C27" s="5" t="s">
        <v>332</v>
      </c>
      <c r="D27" s="5" t="s">
        <v>333</v>
      </c>
      <c r="E27" s="5">
        <v>446</v>
      </c>
    </row>
    <row r="28" spans="1:5">
      <c r="A28" s="5" t="s">
        <v>11</v>
      </c>
      <c r="B28" s="5" t="s">
        <v>12</v>
      </c>
      <c r="C28" s="5" t="s">
        <v>334</v>
      </c>
      <c r="D28" s="5" t="s">
        <v>335</v>
      </c>
      <c r="E28" s="5">
        <v>676</v>
      </c>
    </row>
    <row r="29" spans="1:5">
      <c r="A29" s="5" t="s">
        <v>11</v>
      </c>
      <c r="B29" s="5" t="s">
        <v>12</v>
      </c>
      <c r="C29" s="5" t="s">
        <v>336</v>
      </c>
      <c r="D29" s="5" t="s">
        <v>337</v>
      </c>
      <c r="E29" s="5">
        <v>923</v>
      </c>
    </row>
    <row r="30" spans="1:5">
      <c r="A30" s="5" t="s">
        <v>11</v>
      </c>
      <c r="B30" s="5" t="s">
        <v>12</v>
      </c>
      <c r="C30" s="5" t="s">
        <v>338</v>
      </c>
      <c r="D30" s="5" t="s">
        <v>339</v>
      </c>
      <c r="E30" s="5">
        <v>1641</v>
      </c>
    </row>
    <row r="31" spans="1:5">
      <c r="A31" s="5" t="s">
        <v>11</v>
      </c>
      <c r="B31" s="5" t="s">
        <v>12</v>
      </c>
      <c r="C31" s="5" t="s">
        <v>340</v>
      </c>
      <c r="D31" s="5" t="s">
        <v>341</v>
      </c>
      <c r="E31" s="5">
        <v>3716</v>
      </c>
    </row>
    <row r="32" spans="1:5">
      <c r="A32" s="5" t="s">
        <v>11</v>
      </c>
      <c r="B32" s="5" t="s">
        <v>12</v>
      </c>
      <c r="C32" s="5" t="s">
        <v>342</v>
      </c>
      <c r="D32" s="5" t="s">
        <v>343</v>
      </c>
      <c r="E32" s="5">
        <v>1814</v>
      </c>
    </row>
    <row r="33" spans="1:5">
      <c r="A33" s="5" t="s">
        <v>11</v>
      </c>
      <c r="B33" s="5" t="s">
        <v>12</v>
      </c>
      <c r="C33" s="5" t="s">
        <v>344</v>
      </c>
      <c r="D33" s="5" t="s">
        <v>345</v>
      </c>
      <c r="E33" s="5">
        <v>656</v>
      </c>
    </row>
    <row r="34" spans="1:5">
      <c r="A34" s="5" t="s">
        <v>11</v>
      </c>
      <c r="B34" s="5" t="s">
        <v>12</v>
      </c>
      <c r="C34" s="5" t="s">
        <v>346</v>
      </c>
      <c r="D34" s="5" t="s">
        <v>347</v>
      </c>
      <c r="E34" s="5">
        <v>806</v>
      </c>
    </row>
    <row r="35" spans="1:5">
      <c r="A35" s="5" t="s">
        <v>11</v>
      </c>
      <c r="B35" s="5" t="s">
        <v>12</v>
      </c>
      <c r="C35" s="5" t="s">
        <v>348</v>
      </c>
      <c r="D35" s="5" t="s">
        <v>349</v>
      </c>
      <c r="E35" s="5">
        <v>53</v>
      </c>
    </row>
    <row r="36" spans="1:5">
      <c r="A36" s="5" t="s">
        <v>11</v>
      </c>
      <c r="B36" s="5" t="s">
        <v>12</v>
      </c>
      <c r="C36" s="5" t="s">
        <v>350</v>
      </c>
      <c r="D36" s="5" t="s">
        <v>351</v>
      </c>
      <c r="E36" s="5">
        <v>1162</v>
      </c>
    </row>
    <row r="37" spans="1:5">
      <c r="A37" s="5" t="s">
        <v>11</v>
      </c>
      <c r="B37" s="5" t="s">
        <v>12</v>
      </c>
      <c r="C37" s="5" t="s">
        <v>352</v>
      </c>
      <c r="D37" s="5" t="s">
        <v>353</v>
      </c>
      <c r="E37" s="5">
        <v>1191</v>
      </c>
    </row>
    <row r="38" spans="1:5">
      <c r="A38" s="5" t="s">
        <v>11</v>
      </c>
      <c r="B38" s="5" t="s">
        <v>12</v>
      </c>
      <c r="C38" s="5" t="s">
        <v>354</v>
      </c>
      <c r="D38" s="5" t="s">
        <v>355</v>
      </c>
      <c r="E38" s="5">
        <v>569</v>
      </c>
    </row>
    <row r="39" spans="1:5">
      <c r="A39" s="5" t="s">
        <v>11</v>
      </c>
      <c r="B39" s="5" t="s">
        <v>12</v>
      </c>
      <c r="C39" s="5" t="s">
        <v>356</v>
      </c>
      <c r="D39" s="5" t="s">
        <v>357</v>
      </c>
      <c r="E39" s="5">
        <v>1673</v>
      </c>
    </row>
    <row r="40" spans="1:5">
      <c r="A40" s="5" t="s">
        <v>13</v>
      </c>
      <c r="B40" s="5" t="s">
        <v>14</v>
      </c>
      <c r="C40" s="5" t="s">
        <v>358</v>
      </c>
      <c r="D40" s="5" t="s">
        <v>359</v>
      </c>
      <c r="E40" s="5">
        <v>242</v>
      </c>
    </row>
    <row r="41" spans="1:5">
      <c r="A41" s="5" t="s">
        <v>13</v>
      </c>
      <c r="B41" s="5" t="s">
        <v>14</v>
      </c>
      <c r="C41" s="5" t="s">
        <v>360</v>
      </c>
      <c r="D41" s="5" t="s">
        <v>361</v>
      </c>
      <c r="E41" s="5">
        <v>2</v>
      </c>
    </row>
    <row r="42" spans="1:5">
      <c r="A42" s="5" t="s">
        <v>13</v>
      </c>
      <c r="B42" s="5" t="s">
        <v>14</v>
      </c>
      <c r="C42" s="5" t="s">
        <v>362</v>
      </c>
      <c r="D42" s="5" t="s">
        <v>363</v>
      </c>
      <c r="E42" s="5">
        <v>221587</v>
      </c>
    </row>
    <row r="43" spans="1:5">
      <c r="A43" s="5" t="s">
        <v>15</v>
      </c>
      <c r="B43" s="5" t="s">
        <v>16</v>
      </c>
      <c r="C43" s="5" t="s">
        <v>364</v>
      </c>
      <c r="D43" s="5" t="s">
        <v>365</v>
      </c>
      <c r="E43" s="5">
        <v>287</v>
      </c>
    </row>
    <row r="44" spans="1:5">
      <c r="A44" s="5" t="s">
        <v>15</v>
      </c>
      <c r="B44" s="5" t="s">
        <v>16</v>
      </c>
      <c r="C44" s="5" t="s">
        <v>366</v>
      </c>
      <c r="D44" s="5" t="s">
        <v>367</v>
      </c>
      <c r="E44" s="5">
        <v>5</v>
      </c>
    </row>
    <row r="45" spans="1:5">
      <c r="A45" s="5" t="s">
        <v>15</v>
      </c>
      <c r="B45" s="5" t="s">
        <v>16</v>
      </c>
      <c r="C45" s="5" t="s">
        <v>368</v>
      </c>
      <c r="D45" s="5" t="s">
        <v>369</v>
      </c>
      <c r="E45" s="5">
        <v>1302</v>
      </c>
    </row>
    <row r="46" spans="1:5">
      <c r="A46" s="5" t="s">
        <v>17</v>
      </c>
      <c r="B46" s="5" t="s">
        <v>18</v>
      </c>
      <c r="C46" s="5" t="s">
        <v>370</v>
      </c>
      <c r="D46" s="5" t="s">
        <v>371</v>
      </c>
      <c r="E46" s="5">
        <v>743</v>
      </c>
    </row>
    <row r="47" spans="1:5">
      <c r="A47" s="5" t="s">
        <v>19</v>
      </c>
      <c r="B47" s="5" t="s">
        <v>20</v>
      </c>
      <c r="C47" s="5" t="s">
        <v>372</v>
      </c>
      <c r="D47" s="5" t="s">
        <v>373</v>
      </c>
      <c r="E47" s="5">
        <v>1591</v>
      </c>
    </row>
    <row r="48" spans="1:5">
      <c r="A48" s="5" t="s">
        <v>19</v>
      </c>
      <c r="B48" s="5" t="s">
        <v>20</v>
      </c>
      <c r="C48" s="5" t="s">
        <v>374</v>
      </c>
      <c r="D48" s="5" t="s">
        <v>375</v>
      </c>
      <c r="E48" s="5">
        <v>976</v>
      </c>
    </row>
    <row r="49" spans="1:5">
      <c r="A49" s="5" t="s">
        <v>19</v>
      </c>
      <c r="B49" s="5" t="s">
        <v>20</v>
      </c>
      <c r="C49" s="5" t="s">
        <v>376</v>
      </c>
      <c r="D49" s="5" t="s">
        <v>377</v>
      </c>
      <c r="E49" s="5">
        <v>787</v>
      </c>
    </row>
    <row r="50" spans="1:5">
      <c r="A50" s="5" t="s">
        <v>19</v>
      </c>
      <c r="B50" s="5" t="s">
        <v>20</v>
      </c>
      <c r="C50" s="5" t="s">
        <v>378</v>
      </c>
      <c r="D50" s="5" t="s">
        <v>379</v>
      </c>
      <c r="E50" s="5">
        <v>1301</v>
      </c>
    </row>
    <row r="51" spans="1:5">
      <c r="A51" s="5" t="s">
        <v>19</v>
      </c>
      <c r="B51" s="5" t="s">
        <v>20</v>
      </c>
      <c r="C51" s="5" t="s">
        <v>380</v>
      </c>
      <c r="D51" s="5" t="s">
        <v>381</v>
      </c>
      <c r="E51" s="5">
        <v>1187</v>
      </c>
    </row>
    <row r="52" spans="1:5">
      <c r="A52" s="5" t="s">
        <v>19</v>
      </c>
      <c r="B52" s="5" t="s">
        <v>20</v>
      </c>
      <c r="C52" s="5" t="s">
        <v>382</v>
      </c>
      <c r="D52" s="5" t="s">
        <v>383</v>
      </c>
      <c r="E52" s="5">
        <v>1174</v>
      </c>
    </row>
    <row r="53" spans="1:5">
      <c r="A53" s="5" t="s">
        <v>19</v>
      </c>
      <c r="B53" s="5" t="s">
        <v>20</v>
      </c>
      <c r="C53" s="5" t="s">
        <v>384</v>
      </c>
      <c r="D53" s="5" t="s">
        <v>385</v>
      </c>
      <c r="E53" s="5">
        <v>1238</v>
      </c>
    </row>
    <row r="54" spans="1:5">
      <c r="A54" s="5" t="s">
        <v>19</v>
      </c>
      <c r="B54" s="5" t="s">
        <v>20</v>
      </c>
      <c r="C54" s="5" t="s">
        <v>386</v>
      </c>
      <c r="D54" s="5" t="s">
        <v>387</v>
      </c>
      <c r="E54" s="5">
        <v>360</v>
      </c>
    </row>
    <row r="55" spans="1:5">
      <c r="A55" s="5" t="s">
        <v>21</v>
      </c>
      <c r="B55" s="5" t="s">
        <v>22</v>
      </c>
      <c r="C55" s="5" t="s">
        <v>388</v>
      </c>
      <c r="D55" s="5" t="s">
        <v>389</v>
      </c>
      <c r="E55" s="5">
        <v>94367</v>
      </c>
    </row>
    <row r="56" spans="1:5">
      <c r="A56" s="5" t="s">
        <v>21</v>
      </c>
      <c r="B56" s="5" t="s">
        <v>22</v>
      </c>
      <c r="C56" s="5" t="s">
        <v>390</v>
      </c>
      <c r="D56" s="5" t="s">
        <v>391</v>
      </c>
      <c r="E56" s="5">
        <v>1</v>
      </c>
    </row>
    <row r="57" spans="1:5">
      <c r="A57" s="5" t="s">
        <v>21</v>
      </c>
      <c r="B57" s="5" t="s">
        <v>22</v>
      </c>
      <c r="C57" s="5" t="s">
        <v>392</v>
      </c>
      <c r="D57" s="5" t="s">
        <v>393</v>
      </c>
      <c r="E57" s="5">
        <v>90</v>
      </c>
    </row>
    <row r="58" spans="1:5">
      <c r="A58" s="5" t="s">
        <v>21</v>
      </c>
      <c r="B58" s="5" t="s">
        <v>22</v>
      </c>
      <c r="C58" s="5" t="s">
        <v>394</v>
      </c>
      <c r="D58" s="5" t="s">
        <v>395</v>
      </c>
      <c r="E58" s="5">
        <v>1</v>
      </c>
    </row>
    <row r="59" spans="1:5">
      <c r="A59" s="5" t="s">
        <v>21</v>
      </c>
      <c r="B59" s="5" t="s">
        <v>22</v>
      </c>
      <c r="C59" s="5" t="s">
        <v>396</v>
      </c>
      <c r="D59" s="5" t="s">
        <v>397</v>
      </c>
      <c r="E59" s="5">
        <v>1</v>
      </c>
    </row>
    <row r="60" spans="1:5">
      <c r="A60" s="5" t="s">
        <v>21</v>
      </c>
      <c r="B60" s="5" t="s">
        <v>22</v>
      </c>
      <c r="C60" s="5" t="s">
        <v>398</v>
      </c>
      <c r="D60" s="5" t="s">
        <v>399</v>
      </c>
      <c r="E60" s="5">
        <v>14</v>
      </c>
    </row>
    <row r="61" spans="1:5">
      <c r="A61" s="5" t="s">
        <v>21</v>
      </c>
      <c r="B61" s="5" t="s">
        <v>22</v>
      </c>
      <c r="C61" s="5" t="s">
        <v>400</v>
      </c>
      <c r="D61" s="5" t="s">
        <v>401</v>
      </c>
      <c r="E61" s="5">
        <v>1</v>
      </c>
    </row>
    <row r="62" spans="1:5">
      <c r="A62" s="5" t="s">
        <v>21</v>
      </c>
      <c r="B62" s="5" t="s">
        <v>22</v>
      </c>
      <c r="C62" s="5" t="s">
        <v>402</v>
      </c>
      <c r="D62" s="5" t="s">
        <v>403</v>
      </c>
      <c r="E62" s="5">
        <v>1</v>
      </c>
    </row>
    <row r="63" spans="1:5">
      <c r="A63" s="5" t="s">
        <v>21</v>
      </c>
      <c r="B63" s="5" t="s">
        <v>22</v>
      </c>
      <c r="C63" s="5" t="s">
        <v>404</v>
      </c>
      <c r="D63" s="5" t="s">
        <v>405</v>
      </c>
      <c r="E63" s="5">
        <v>6</v>
      </c>
    </row>
    <row r="64" spans="1:5">
      <c r="A64" s="5" t="s">
        <v>21</v>
      </c>
      <c r="B64" s="5" t="s">
        <v>22</v>
      </c>
      <c r="C64" s="5" t="s">
        <v>406</v>
      </c>
      <c r="D64" s="5" t="s">
        <v>407</v>
      </c>
      <c r="E64" s="5">
        <v>40</v>
      </c>
    </row>
    <row r="65" spans="1:5">
      <c r="A65" s="5" t="s">
        <v>21</v>
      </c>
      <c r="B65" s="5" t="s">
        <v>22</v>
      </c>
      <c r="C65" s="5" t="s">
        <v>408</v>
      </c>
      <c r="D65" s="5" t="s">
        <v>409</v>
      </c>
      <c r="E65" s="5">
        <v>2</v>
      </c>
    </row>
    <row r="66" spans="1:5">
      <c r="A66" s="5" t="s">
        <v>21</v>
      </c>
      <c r="B66" s="5" t="s">
        <v>22</v>
      </c>
      <c r="C66" s="5" t="s">
        <v>410</v>
      </c>
      <c r="D66" s="5" t="s">
        <v>411</v>
      </c>
      <c r="E66" s="5">
        <v>1</v>
      </c>
    </row>
    <row r="67" spans="1:5">
      <c r="A67" s="5" t="s">
        <v>21</v>
      </c>
      <c r="B67" s="5" t="s">
        <v>22</v>
      </c>
      <c r="C67" s="5" t="s">
        <v>412</v>
      </c>
      <c r="D67" s="5" t="s">
        <v>413</v>
      </c>
      <c r="E67" s="5">
        <v>1</v>
      </c>
    </row>
    <row r="68" spans="1:5">
      <c r="A68" s="5" t="s">
        <v>21</v>
      </c>
      <c r="B68" s="5" t="s">
        <v>22</v>
      </c>
      <c r="C68" s="5" t="s">
        <v>414</v>
      </c>
      <c r="D68" s="5" t="s">
        <v>415</v>
      </c>
      <c r="E68" s="5">
        <v>24</v>
      </c>
    </row>
    <row r="69" spans="1:5">
      <c r="A69" s="5" t="s">
        <v>23</v>
      </c>
      <c r="B69" s="5" t="s">
        <v>24</v>
      </c>
      <c r="C69" s="5" t="s">
        <v>416</v>
      </c>
      <c r="D69" s="5" t="s">
        <v>417</v>
      </c>
      <c r="E69" s="5">
        <v>813</v>
      </c>
    </row>
    <row r="70" spans="1:5">
      <c r="A70" s="5" t="s">
        <v>25</v>
      </c>
      <c r="B70" s="5" t="s">
        <v>26</v>
      </c>
      <c r="C70" s="5" t="s">
        <v>418</v>
      </c>
      <c r="D70" s="5" t="s">
        <v>419</v>
      </c>
      <c r="E70" s="5">
        <v>1473</v>
      </c>
    </row>
    <row r="71" spans="1:5">
      <c r="A71" s="5" t="s">
        <v>27</v>
      </c>
      <c r="B71" s="5" t="s">
        <v>28</v>
      </c>
      <c r="C71" s="5" t="s">
        <v>420</v>
      </c>
      <c r="D71" s="5" t="s">
        <v>421</v>
      </c>
      <c r="E71" s="5">
        <v>144067</v>
      </c>
    </row>
    <row r="72" spans="1:5">
      <c r="A72" s="5" t="s">
        <v>29</v>
      </c>
      <c r="B72" s="5" t="s">
        <v>30</v>
      </c>
      <c r="C72" s="5" t="s">
        <v>422</v>
      </c>
      <c r="D72" s="5" t="s">
        <v>423</v>
      </c>
      <c r="E72" s="5">
        <v>9192</v>
      </c>
    </row>
    <row r="73" spans="1:5">
      <c r="A73" s="5" t="s">
        <v>29</v>
      </c>
      <c r="B73" s="5" t="s">
        <v>30</v>
      </c>
      <c r="C73" s="5" t="s">
        <v>424</v>
      </c>
      <c r="D73" s="5" t="s">
        <v>425</v>
      </c>
      <c r="E73" s="5">
        <v>25093</v>
      </c>
    </row>
    <row r="74" spans="1:5">
      <c r="A74" s="5" t="s">
        <v>31</v>
      </c>
      <c r="B74" s="5" t="s">
        <v>32</v>
      </c>
      <c r="C74" s="5" t="s">
        <v>426</v>
      </c>
      <c r="D74" s="5" t="s">
        <v>427</v>
      </c>
      <c r="E74" s="5">
        <v>148</v>
      </c>
    </row>
    <row r="75" spans="1:5">
      <c r="A75" s="5" t="s">
        <v>31</v>
      </c>
      <c r="B75" s="5" t="s">
        <v>32</v>
      </c>
      <c r="C75" s="5" t="s">
        <v>428</v>
      </c>
      <c r="D75" s="5" t="s">
        <v>429</v>
      </c>
      <c r="E75" s="5">
        <v>405</v>
      </c>
    </row>
    <row r="76" spans="1:5">
      <c r="A76" s="5" t="s">
        <v>31</v>
      </c>
      <c r="B76" s="5" t="s">
        <v>32</v>
      </c>
      <c r="C76" s="5" t="s">
        <v>430</v>
      </c>
      <c r="D76" s="5" t="s">
        <v>431</v>
      </c>
      <c r="E76" s="5">
        <v>1051</v>
      </c>
    </row>
    <row r="77" spans="1:5">
      <c r="A77" s="5" t="s">
        <v>33</v>
      </c>
      <c r="B77" s="5" t="s">
        <v>34</v>
      </c>
      <c r="C77" s="5" t="s">
        <v>432</v>
      </c>
      <c r="D77" s="5" t="s">
        <v>433</v>
      </c>
      <c r="E77" s="5">
        <v>59911</v>
      </c>
    </row>
    <row r="78" spans="1:5">
      <c r="A78" s="5" t="s">
        <v>35</v>
      </c>
      <c r="B78" s="5" t="s">
        <v>36</v>
      </c>
      <c r="C78" s="5" t="s">
        <v>434</v>
      </c>
      <c r="D78" s="5" t="s">
        <v>435</v>
      </c>
      <c r="E78" s="5">
        <v>4291</v>
      </c>
    </row>
    <row r="79" spans="1:5">
      <c r="A79" s="5" t="s">
        <v>37</v>
      </c>
      <c r="B79" s="5" t="s">
        <v>38</v>
      </c>
      <c r="C79" s="5" t="s">
        <v>436</v>
      </c>
      <c r="D79" s="5" t="s">
        <v>437</v>
      </c>
      <c r="E79" s="5">
        <v>15</v>
      </c>
    </row>
    <row r="80" spans="1:5">
      <c r="A80" s="5" t="s">
        <v>39</v>
      </c>
      <c r="B80" s="5" t="s">
        <v>40</v>
      </c>
      <c r="C80" s="5" t="s">
        <v>438</v>
      </c>
      <c r="D80" s="5" t="s">
        <v>439</v>
      </c>
      <c r="E80" s="5">
        <v>823</v>
      </c>
    </row>
    <row r="81" spans="1:5">
      <c r="A81" s="5" t="s">
        <v>41</v>
      </c>
      <c r="B81" s="5" t="s">
        <v>42</v>
      </c>
      <c r="C81" s="5" t="s">
        <v>440</v>
      </c>
      <c r="D81" s="5" t="s">
        <v>441</v>
      </c>
      <c r="E81" s="5">
        <v>11572</v>
      </c>
    </row>
    <row r="82" spans="1:5">
      <c r="A82" s="5" t="s">
        <v>41</v>
      </c>
      <c r="B82" s="5" t="s">
        <v>42</v>
      </c>
      <c r="C82" s="5" t="s">
        <v>442</v>
      </c>
      <c r="D82" s="5" t="s">
        <v>443</v>
      </c>
      <c r="E82" s="5">
        <v>16906</v>
      </c>
    </row>
    <row r="83" spans="1:5">
      <c r="A83" s="5" t="s">
        <v>43</v>
      </c>
      <c r="B83" s="5" t="s">
        <v>44</v>
      </c>
      <c r="C83" s="5" t="s">
        <v>364</v>
      </c>
      <c r="D83" s="5" t="s">
        <v>365</v>
      </c>
      <c r="E83" s="5">
        <v>11593</v>
      </c>
    </row>
    <row r="84" spans="1:5">
      <c r="A84" s="5" t="s">
        <v>43</v>
      </c>
      <c r="B84" s="5" t="s">
        <v>44</v>
      </c>
      <c r="C84" s="5" t="s">
        <v>436</v>
      </c>
      <c r="D84" s="5" t="s">
        <v>437</v>
      </c>
      <c r="E84" s="5">
        <v>7912</v>
      </c>
    </row>
    <row r="85" spans="1:5">
      <c r="A85" s="5" t="s">
        <v>43</v>
      </c>
      <c r="B85" s="5" t="s">
        <v>44</v>
      </c>
      <c r="C85" s="5" t="s">
        <v>444</v>
      </c>
      <c r="D85" s="5" t="s">
        <v>445</v>
      </c>
      <c r="E85" s="5">
        <v>13822</v>
      </c>
    </row>
    <row r="86" spans="1:5">
      <c r="A86" s="5" t="s">
        <v>43</v>
      </c>
      <c r="B86" s="5" t="s">
        <v>44</v>
      </c>
      <c r="C86" s="5" t="s">
        <v>446</v>
      </c>
      <c r="D86" s="5" t="s">
        <v>447</v>
      </c>
      <c r="E86" s="5">
        <v>8804</v>
      </c>
    </row>
    <row r="87" spans="1:5">
      <c r="A87" s="5" t="s">
        <v>43</v>
      </c>
      <c r="B87" s="5" t="s">
        <v>44</v>
      </c>
      <c r="C87" s="5" t="s">
        <v>448</v>
      </c>
      <c r="D87" s="5" t="s">
        <v>449</v>
      </c>
      <c r="E87" s="5">
        <v>7205</v>
      </c>
    </row>
    <row r="88" spans="1:5">
      <c r="A88" s="5" t="s">
        <v>45</v>
      </c>
      <c r="B88" s="5" t="s">
        <v>46</v>
      </c>
      <c r="C88" s="5" t="s">
        <v>450</v>
      </c>
      <c r="D88" s="5" t="s">
        <v>451</v>
      </c>
      <c r="E88" s="5">
        <v>214</v>
      </c>
    </row>
    <row r="89" spans="1:5">
      <c r="A89" s="5" t="s">
        <v>47</v>
      </c>
      <c r="B89" s="5" t="s">
        <v>48</v>
      </c>
      <c r="C89" s="5" t="s">
        <v>452</v>
      </c>
      <c r="D89" s="5" t="s">
        <v>453</v>
      </c>
      <c r="E89" s="5">
        <v>665</v>
      </c>
    </row>
    <row r="90" spans="1:5">
      <c r="A90" s="5" t="s">
        <v>49</v>
      </c>
      <c r="B90" s="5" t="s">
        <v>50</v>
      </c>
      <c r="C90" s="5" t="s">
        <v>454</v>
      </c>
      <c r="D90" s="5" t="s">
        <v>455</v>
      </c>
      <c r="E90" s="5">
        <v>482</v>
      </c>
    </row>
    <row r="91" spans="1:5">
      <c r="A91" s="5" t="s">
        <v>51</v>
      </c>
      <c r="B91" s="5" t="s">
        <v>52</v>
      </c>
      <c r="C91" s="5" t="s">
        <v>456</v>
      </c>
      <c r="D91" s="5" t="s">
        <v>457</v>
      </c>
      <c r="E91" s="5">
        <v>2696</v>
      </c>
    </row>
    <row r="92" spans="1:5">
      <c r="A92" s="5" t="s">
        <v>53</v>
      </c>
      <c r="B92" s="5" t="s">
        <v>54</v>
      </c>
      <c r="C92" s="5" t="s">
        <v>458</v>
      </c>
      <c r="D92" s="5" t="s">
        <v>459</v>
      </c>
      <c r="E92" s="5">
        <v>260</v>
      </c>
    </row>
    <row r="93" spans="1:5">
      <c r="A93" s="5" t="s">
        <v>53</v>
      </c>
      <c r="B93" s="5" t="s">
        <v>54</v>
      </c>
      <c r="C93" s="5" t="s">
        <v>460</v>
      </c>
      <c r="D93" s="5" t="s">
        <v>461</v>
      </c>
      <c r="E93" s="5">
        <v>626</v>
      </c>
    </row>
    <row r="94" spans="1:5">
      <c r="A94" s="5" t="s">
        <v>55</v>
      </c>
      <c r="B94" s="5" t="s">
        <v>56</v>
      </c>
      <c r="C94" s="5" t="s">
        <v>462</v>
      </c>
      <c r="D94" s="5" t="s">
        <v>463</v>
      </c>
      <c r="E94" s="5">
        <v>204</v>
      </c>
    </row>
    <row r="95" spans="1:5">
      <c r="A95" s="5" t="s">
        <v>57</v>
      </c>
      <c r="B95" s="5" t="s">
        <v>58</v>
      </c>
      <c r="C95" s="5" t="s">
        <v>464</v>
      </c>
      <c r="D95" s="5" t="s">
        <v>465</v>
      </c>
      <c r="E95" s="5">
        <v>1466</v>
      </c>
    </row>
    <row r="96" spans="1:5">
      <c r="A96" s="5" t="s">
        <v>59</v>
      </c>
      <c r="B96" s="5" t="s">
        <v>60</v>
      </c>
      <c r="C96" s="5" t="s">
        <v>466</v>
      </c>
      <c r="D96" s="5" t="s">
        <v>467</v>
      </c>
      <c r="E96" s="5">
        <v>74</v>
      </c>
    </row>
    <row r="97" spans="1:5">
      <c r="A97" s="5" t="s">
        <v>61</v>
      </c>
      <c r="B97" s="5" t="s">
        <v>62</v>
      </c>
      <c r="C97" s="5" t="s">
        <v>468</v>
      </c>
      <c r="D97" s="5" t="s">
        <v>469</v>
      </c>
      <c r="E97" s="5">
        <v>426</v>
      </c>
    </row>
    <row r="98" spans="1:5">
      <c r="A98" s="5" t="s">
        <v>63</v>
      </c>
      <c r="B98" s="5" t="s">
        <v>64</v>
      </c>
      <c r="C98" s="5" t="s">
        <v>470</v>
      </c>
      <c r="D98" s="5" t="s">
        <v>471</v>
      </c>
      <c r="E98" s="5">
        <v>2090</v>
      </c>
    </row>
    <row r="99" spans="1:5">
      <c r="A99" s="5" t="s">
        <v>65</v>
      </c>
      <c r="B99" s="5" t="s">
        <v>66</v>
      </c>
      <c r="C99" s="5" t="s">
        <v>472</v>
      </c>
      <c r="D99" s="5" t="s">
        <v>473</v>
      </c>
      <c r="E99" s="5">
        <v>52</v>
      </c>
    </row>
    <row r="100" spans="1:5">
      <c r="A100" s="5" t="s">
        <v>65</v>
      </c>
      <c r="B100" s="5" t="s">
        <v>66</v>
      </c>
      <c r="C100" s="5" t="s">
        <v>474</v>
      </c>
      <c r="D100" s="5" t="s">
        <v>475</v>
      </c>
      <c r="E100" s="5">
        <v>9</v>
      </c>
    </row>
    <row r="101" spans="1:5">
      <c r="A101" s="5" t="s">
        <v>67</v>
      </c>
      <c r="B101" s="5" t="s">
        <v>68</v>
      </c>
      <c r="C101" s="5" t="s">
        <v>476</v>
      </c>
      <c r="D101" s="5" t="s">
        <v>477</v>
      </c>
      <c r="E101" s="5">
        <v>279</v>
      </c>
    </row>
    <row r="102" spans="1:5">
      <c r="A102" s="5" t="s">
        <v>69</v>
      </c>
      <c r="B102" s="5" t="s">
        <v>70</v>
      </c>
      <c r="C102" s="5" t="s">
        <v>478</v>
      </c>
      <c r="D102" s="5" t="s">
        <v>479</v>
      </c>
      <c r="E102" s="5">
        <v>259</v>
      </c>
    </row>
    <row r="103" spans="1:5">
      <c r="A103" s="5" t="s">
        <v>71</v>
      </c>
      <c r="B103" s="5" t="s">
        <v>72</v>
      </c>
      <c r="C103" s="5" t="s">
        <v>480</v>
      </c>
      <c r="D103" s="5" t="s">
        <v>481</v>
      </c>
      <c r="E103" s="5">
        <v>40</v>
      </c>
    </row>
    <row r="104" spans="1:5">
      <c r="A104" s="5" t="s">
        <v>73</v>
      </c>
      <c r="B104" s="5" t="s">
        <v>74</v>
      </c>
      <c r="C104" s="5" t="s">
        <v>482</v>
      </c>
      <c r="D104" s="5" t="s">
        <v>483</v>
      </c>
      <c r="E104" s="5">
        <v>316</v>
      </c>
    </row>
    <row r="105" spans="1:5">
      <c r="A105" s="5" t="s">
        <v>75</v>
      </c>
      <c r="B105" s="5" t="s">
        <v>76</v>
      </c>
      <c r="C105" s="5" t="s">
        <v>484</v>
      </c>
      <c r="D105" s="5" t="s">
        <v>485</v>
      </c>
      <c r="E105" s="5">
        <v>108</v>
      </c>
    </row>
    <row r="106" spans="1:5">
      <c r="A106" s="5" t="s">
        <v>75</v>
      </c>
      <c r="B106" s="5" t="s">
        <v>76</v>
      </c>
      <c r="C106" s="5" t="s">
        <v>486</v>
      </c>
      <c r="D106" s="5" t="s">
        <v>487</v>
      </c>
      <c r="E106" s="5">
        <v>90</v>
      </c>
    </row>
    <row r="107" spans="1:5">
      <c r="A107" s="5" t="s">
        <v>75</v>
      </c>
      <c r="B107" s="5" t="s">
        <v>76</v>
      </c>
      <c r="C107" s="5" t="s">
        <v>488</v>
      </c>
      <c r="D107" s="5" t="s">
        <v>489</v>
      </c>
      <c r="E107" s="5">
        <v>138</v>
      </c>
    </row>
    <row r="108" spans="1:5">
      <c r="A108" s="5" t="s">
        <v>77</v>
      </c>
      <c r="B108" s="5" t="s">
        <v>78</v>
      </c>
      <c r="C108" s="5" t="s">
        <v>490</v>
      </c>
      <c r="D108" s="5" t="s">
        <v>491</v>
      </c>
      <c r="E108" s="5">
        <v>144</v>
      </c>
    </row>
    <row r="109" spans="1:5">
      <c r="A109" s="5" t="s">
        <v>79</v>
      </c>
      <c r="B109" s="5" t="s">
        <v>80</v>
      </c>
      <c r="C109" s="5" t="s">
        <v>492</v>
      </c>
      <c r="D109" s="5" t="s">
        <v>493</v>
      </c>
      <c r="E109" s="5">
        <v>110</v>
      </c>
    </row>
    <row r="110" spans="1:5">
      <c r="A110" s="5" t="s">
        <v>79</v>
      </c>
      <c r="B110" s="5" t="s">
        <v>80</v>
      </c>
      <c r="C110" s="5" t="s">
        <v>494</v>
      </c>
      <c r="D110" s="5" t="s">
        <v>495</v>
      </c>
      <c r="E110" s="5">
        <v>112</v>
      </c>
    </row>
    <row r="111" spans="1:5">
      <c r="A111" s="5" t="s">
        <v>81</v>
      </c>
      <c r="B111" s="5" t="s">
        <v>82</v>
      </c>
      <c r="C111" s="5" t="s">
        <v>496</v>
      </c>
      <c r="D111" s="5" t="s">
        <v>82</v>
      </c>
      <c r="E111" s="5">
        <v>116</v>
      </c>
    </row>
    <row r="112" spans="1:5">
      <c r="A112" s="5" t="s">
        <v>81</v>
      </c>
      <c r="B112" s="5" t="s">
        <v>82</v>
      </c>
      <c r="C112" s="5" t="s">
        <v>497</v>
      </c>
      <c r="D112" s="5" t="s">
        <v>498</v>
      </c>
      <c r="E112" s="5">
        <v>227</v>
      </c>
    </row>
    <row r="113" spans="1:5">
      <c r="A113" s="5" t="s">
        <v>81</v>
      </c>
      <c r="B113" s="5" t="s">
        <v>82</v>
      </c>
      <c r="C113" s="5" t="s">
        <v>499</v>
      </c>
      <c r="D113" s="5" t="s">
        <v>500</v>
      </c>
      <c r="E113" s="5">
        <v>1</v>
      </c>
    </row>
    <row r="114" spans="1:5">
      <c r="A114" s="5" t="s">
        <v>83</v>
      </c>
      <c r="B114" s="5" t="s">
        <v>84</v>
      </c>
      <c r="C114" s="5" t="s">
        <v>501</v>
      </c>
      <c r="D114" s="5" t="s">
        <v>502</v>
      </c>
      <c r="E114" s="5">
        <v>971</v>
      </c>
    </row>
    <row r="115" spans="1:5">
      <c r="A115" s="5" t="s">
        <v>85</v>
      </c>
      <c r="B115" s="5" t="s">
        <v>86</v>
      </c>
      <c r="C115" s="5" t="s">
        <v>503</v>
      </c>
      <c r="D115" s="5" t="s">
        <v>504</v>
      </c>
      <c r="E115" s="5">
        <v>271</v>
      </c>
    </row>
    <row r="116" spans="1:5">
      <c r="A116" s="5" t="s">
        <v>87</v>
      </c>
      <c r="B116" s="5" t="s">
        <v>88</v>
      </c>
      <c r="C116" s="5" t="s">
        <v>505</v>
      </c>
      <c r="D116" s="5" t="s">
        <v>506</v>
      </c>
      <c r="E116" s="5">
        <v>615</v>
      </c>
    </row>
    <row r="117" spans="1:5">
      <c r="A117" s="5" t="s">
        <v>89</v>
      </c>
      <c r="B117" s="5" t="s">
        <v>90</v>
      </c>
      <c r="C117" s="5" t="s">
        <v>507</v>
      </c>
      <c r="D117" s="5" t="s">
        <v>508</v>
      </c>
      <c r="E117" s="5">
        <v>478</v>
      </c>
    </row>
    <row r="118" spans="1:5">
      <c r="A118" s="5" t="s">
        <v>91</v>
      </c>
      <c r="B118" s="5" t="s">
        <v>92</v>
      </c>
      <c r="C118" s="5" t="s">
        <v>509</v>
      </c>
      <c r="D118" s="5" t="s">
        <v>510</v>
      </c>
      <c r="E118" s="5">
        <v>71185</v>
      </c>
    </row>
    <row r="119" spans="1:5">
      <c r="A119" s="5" t="s">
        <v>91</v>
      </c>
      <c r="B119" s="5" t="s">
        <v>92</v>
      </c>
      <c r="C119" s="5" t="s">
        <v>511</v>
      </c>
      <c r="D119" s="5" t="s">
        <v>512</v>
      </c>
      <c r="E119" s="5">
        <v>2942</v>
      </c>
    </row>
    <row r="120" spans="1:5">
      <c r="A120" s="5" t="s">
        <v>91</v>
      </c>
      <c r="B120" s="5" t="s">
        <v>92</v>
      </c>
      <c r="C120" s="5" t="s">
        <v>513</v>
      </c>
      <c r="D120" s="5" t="s">
        <v>514</v>
      </c>
      <c r="E120" s="5">
        <v>3973</v>
      </c>
    </row>
    <row r="121" spans="1:5">
      <c r="A121" s="5" t="s">
        <v>91</v>
      </c>
      <c r="B121" s="5" t="s">
        <v>92</v>
      </c>
      <c r="C121" s="5" t="s">
        <v>515</v>
      </c>
      <c r="D121" s="5" t="s">
        <v>516</v>
      </c>
      <c r="E121" s="5">
        <v>2504</v>
      </c>
    </row>
    <row r="122" spans="1:5">
      <c r="A122" s="5" t="s">
        <v>91</v>
      </c>
      <c r="B122" s="5" t="s">
        <v>92</v>
      </c>
      <c r="C122" s="5" t="s">
        <v>442</v>
      </c>
      <c r="D122" s="5" t="s">
        <v>443</v>
      </c>
      <c r="E122" s="5">
        <v>4851</v>
      </c>
    </row>
    <row r="123" spans="1:5">
      <c r="A123" s="5" t="s">
        <v>93</v>
      </c>
      <c r="B123" s="5" t="s">
        <v>94</v>
      </c>
      <c r="C123" s="5" t="s">
        <v>517</v>
      </c>
      <c r="D123" s="5" t="s">
        <v>518</v>
      </c>
      <c r="E123" s="5">
        <v>714752</v>
      </c>
    </row>
    <row r="124" spans="1:5">
      <c r="A124" s="5" t="s">
        <v>93</v>
      </c>
      <c r="B124" s="5" t="s">
        <v>94</v>
      </c>
      <c r="C124" s="5" t="s">
        <v>519</v>
      </c>
      <c r="D124" s="5" t="s">
        <v>520</v>
      </c>
      <c r="E124" s="5">
        <v>53984</v>
      </c>
    </row>
    <row r="125" spans="1:5">
      <c r="A125" s="5" t="s">
        <v>95</v>
      </c>
      <c r="B125" s="5" t="s">
        <v>96</v>
      </c>
      <c r="C125" s="5" t="s">
        <v>521</v>
      </c>
      <c r="D125" s="5" t="s">
        <v>522</v>
      </c>
      <c r="E125" s="5">
        <v>574</v>
      </c>
    </row>
    <row r="126" spans="1:5">
      <c r="A126" s="5" t="s">
        <v>95</v>
      </c>
      <c r="B126" s="5" t="s">
        <v>96</v>
      </c>
      <c r="C126" s="5" t="s">
        <v>523</v>
      </c>
      <c r="D126" s="5" t="s">
        <v>524</v>
      </c>
      <c r="E126" s="5">
        <v>7</v>
      </c>
    </row>
    <row r="127" spans="1:5">
      <c r="A127" s="5" t="s">
        <v>95</v>
      </c>
      <c r="B127" s="5" t="s">
        <v>96</v>
      </c>
      <c r="C127" s="5" t="s">
        <v>525</v>
      </c>
      <c r="D127" s="5" t="s">
        <v>526</v>
      </c>
      <c r="E127" s="5">
        <v>350</v>
      </c>
    </row>
    <row r="128" spans="1:5">
      <c r="A128" s="5" t="s">
        <v>97</v>
      </c>
      <c r="B128" s="5" t="s">
        <v>98</v>
      </c>
      <c r="C128" s="5" t="s">
        <v>527</v>
      </c>
      <c r="D128" s="5" t="s">
        <v>528</v>
      </c>
      <c r="E128" s="5">
        <v>24183</v>
      </c>
    </row>
    <row r="129" spans="1:5">
      <c r="A129" s="5" t="s">
        <v>97</v>
      </c>
      <c r="B129" s="5" t="s">
        <v>98</v>
      </c>
      <c r="C129" s="5" t="s">
        <v>529</v>
      </c>
      <c r="D129" s="5" t="s">
        <v>530</v>
      </c>
      <c r="E129" s="5">
        <v>26938</v>
      </c>
    </row>
    <row r="130" spans="1:5">
      <c r="A130" s="5" t="s">
        <v>99</v>
      </c>
      <c r="B130" s="5" t="s">
        <v>100</v>
      </c>
      <c r="C130" s="5" t="s">
        <v>531</v>
      </c>
      <c r="D130" s="5" t="s">
        <v>532</v>
      </c>
      <c r="E130" s="5">
        <v>385</v>
      </c>
    </row>
    <row r="131" spans="1:5">
      <c r="A131" s="5" t="s">
        <v>99</v>
      </c>
      <c r="B131" s="5" t="s">
        <v>100</v>
      </c>
      <c r="C131" s="5" t="s">
        <v>533</v>
      </c>
      <c r="D131" s="5" t="s">
        <v>534</v>
      </c>
      <c r="E131" s="5">
        <v>278</v>
      </c>
    </row>
    <row r="132" spans="1:5">
      <c r="A132" s="5" t="s">
        <v>99</v>
      </c>
      <c r="B132" s="5" t="s">
        <v>100</v>
      </c>
      <c r="C132" s="5" t="s">
        <v>535</v>
      </c>
      <c r="D132" s="5" t="s">
        <v>536</v>
      </c>
      <c r="E132" s="5">
        <v>17</v>
      </c>
    </row>
    <row r="133" spans="1:5">
      <c r="A133" s="5" t="s">
        <v>99</v>
      </c>
      <c r="B133" s="5" t="s">
        <v>100</v>
      </c>
      <c r="C133" s="5" t="s">
        <v>537</v>
      </c>
      <c r="D133" s="5" t="s">
        <v>538</v>
      </c>
      <c r="E133" s="5">
        <v>357</v>
      </c>
    </row>
    <row r="134" spans="1:5">
      <c r="A134" s="5" t="s">
        <v>99</v>
      </c>
      <c r="B134" s="5" t="s">
        <v>100</v>
      </c>
      <c r="C134" s="5" t="s">
        <v>539</v>
      </c>
      <c r="D134" s="5" t="s">
        <v>540</v>
      </c>
      <c r="E134" s="5">
        <v>593</v>
      </c>
    </row>
    <row r="135" spans="1:5">
      <c r="A135" s="5" t="s">
        <v>99</v>
      </c>
      <c r="B135" s="5" t="s">
        <v>100</v>
      </c>
      <c r="C135" s="5" t="s">
        <v>541</v>
      </c>
      <c r="D135" s="5" t="s">
        <v>542</v>
      </c>
      <c r="E135" s="5">
        <v>15</v>
      </c>
    </row>
    <row r="136" spans="1:5">
      <c r="A136" s="5" t="s">
        <v>99</v>
      </c>
      <c r="B136" s="5" t="s">
        <v>100</v>
      </c>
      <c r="C136" s="5" t="s">
        <v>543</v>
      </c>
      <c r="D136" s="5" t="s">
        <v>544</v>
      </c>
      <c r="E136" s="5">
        <v>5</v>
      </c>
    </row>
    <row r="137" spans="1:5">
      <c r="A137" s="5" t="s">
        <v>99</v>
      </c>
      <c r="B137" s="5" t="s">
        <v>100</v>
      </c>
      <c r="C137" s="5" t="s">
        <v>545</v>
      </c>
      <c r="D137" s="5" t="s">
        <v>546</v>
      </c>
      <c r="E137" s="5">
        <v>88</v>
      </c>
    </row>
    <row r="138" spans="1:5">
      <c r="A138" s="5" t="s">
        <v>99</v>
      </c>
      <c r="B138" s="5" t="s">
        <v>100</v>
      </c>
      <c r="C138" s="5" t="s">
        <v>547</v>
      </c>
      <c r="D138" s="5" t="s">
        <v>548</v>
      </c>
      <c r="E138" s="5">
        <v>108</v>
      </c>
    </row>
    <row r="139" spans="1:5">
      <c r="A139" s="5" t="s">
        <v>99</v>
      </c>
      <c r="B139" s="5" t="s">
        <v>100</v>
      </c>
      <c r="C139" s="5" t="s">
        <v>549</v>
      </c>
      <c r="D139" s="5" t="s">
        <v>550</v>
      </c>
      <c r="E139" s="5">
        <v>61</v>
      </c>
    </row>
    <row r="140" spans="1:5">
      <c r="A140" s="5" t="s">
        <v>99</v>
      </c>
      <c r="B140" s="5" t="s">
        <v>100</v>
      </c>
      <c r="C140" s="5" t="s">
        <v>551</v>
      </c>
      <c r="D140" s="5" t="s">
        <v>552</v>
      </c>
      <c r="E140" s="5">
        <v>52</v>
      </c>
    </row>
    <row r="141" spans="1:5">
      <c r="A141" s="5" t="s">
        <v>99</v>
      </c>
      <c r="B141" s="5" t="s">
        <v>100</v>
      </c>
      <c r="C141" s="5" t="s">
        <v>553</v>
      </c>
      <c r="D141" s="5" t="s">
        <v>554</v>
      </c>
      <c r="E141" s="5">
        <v>73</v>
      </c>
    </row>
    <row r="142" spans="1:5">
      <c r="A142" s="5" t="s">
        <v>99</v>
      </c>
      <c r="B142" s="5" t="s">
        <v>100</v>
      </c>
      <c r="C142" s="5" t="s">
        <v>555</v>
      </c>
      <c r="D142" s="5" t="s">
        <v>556</v>
      </c>
      <c r="E142" s="5">
        <v>106</v>
      </c>
    </row>
    <row r="143" spans="1:5">
      <c r="A143" s="5" t="s">
        <v>99</v>
      </c>
      <c r="B143" s="5" t="s">
        <v>100</v>
      </c>
      <c r="C143" s="5" t="s">
        <v>557</v>
      </c>
      <c r="D143" s="5" t="s">
        <v>558</v>
      </c>
      <c r="E143" s="5">
        <v>63</v>
      </c>
    </row>
    <row r="144" spans="1:5">
      <c r="A144" s="5" t="s">
        <v>99</v>
      </c>
      <c r="B144" s="5" t="s">
        <v>100</v>
      </c>
      <c r="C144" s="5" t="s">
        <v>559</v>
      </c>
      <c r="D144" s="5" t="s">
        <v>560</v>
      </c>
      <c r="E144" s="5">
        <v>18</v>
      </c>
    </row>
    <row r="145" spans="1:5">
      <c r="A145" s="5" t="s">
        <v>99</v>
      </c>
      <c r="B145" s="5" t="s">
        <v>100</v>
      </c>
      <c r="C145" s="5" t="s">
        <v>561</v>
      </c>
      <c r="D145" s="5" t="s">
        <v>562</v>
      </c>
      <c r="E145" s="5">
        <v>941</v>
      </c>
    </row>
    <row r="146" spans="1:5">
      <c r="A146" s="5" t="s">
        <v>99</v>
      </c>
      <c r="B146" s="5" t="s">
        <v>100</v>
      </c>
      <c r="C146" s="5" t="s">
        <v>563</v>
      </c>
      <c r="D146" s="5" t="s">
        <v>564</v>
      </c>
      <c r="E146" s="5">
        <v>36</v>
      </c>
    </row>
    <row r="147" spans="1:5">
      <c r="A147" s="5" t="s">
        <v>99</v>
      </c>
      <c r="B147" s="5" t="s">
        <v>100</v>
      </c>
      <c r="C147" s="5" t="s">
        <v>565</v>
      </c>
      <c r="D147" s="5" t="s">
        <v>566</v>
      </c>
      <c r="E147" s="5">
        <v>28</v>
      </c>
    </row>
    <row r="148" spans="1:5">
      <c r="A148" s="5" t="s">
        <v>99</v>
      </c>
      <c r="B148" s="5" t="s">
        <v>100</v>
      </c>
      <c r="C148" s="5" t="s">
        <v>567</v>
      </c>
      <c r="D148" s="5" t="s">
        <v>568</v>
      </c>
      <c r="E148" s="5">
        <v>91</v>
      </c>
    </row>
    <row r="149" spans="1:5">
      <c r="A149" s="5" t="s">
        <v>99</v>
      </c>
      <c r="B149" s="5" t="s">
        <v>100</v>
      </c>
      <c r="C149" s="5" t="s">
        <v>569</v>
      </c>
      <c r="D149" s="5" t="s">
        <v>570</v>
      </c>
      <c r="E149" s="5">
        <v>35</v>
      </c>
    </row>
    <row r="150" spans="1:5">
      <c r="A150" s="5" t="s">
        <v>99</v>
      </c>
      <c r="B150" s="5" t="s">
        <v>100</v>
      </c>
      <c r="C150" s="5" t="s">
        <v>571</v>
      </c>
      <c r="D150" s="5" t="s">
        <v>572</v>
      </c>
      <c r="E150" s="5">
        <v>86</v>
      </c>
    </row>
    <row r="151" spans="1:5">
      <c r="A151" s="5" t="s">
        <v>99</v>
      </c>
      <c r="B151" s="5" t="s">
        <v>100</v>
      </c>
      <c r="C151" s="5" t="s">
        <v>573</v>
      </c>
      <c r="D151" s="5" t="s">
        <v>574</v>
      </c>
      <c r="E151" s="5">
        <v>21</v>
      </c>
    </row>
    <row r="152" spans="1:5">
      <c r="A152" s="5" t="s">
        <v>99</v>
      </c>
      <c r="B152" s="5" t="s">
        <v>100</v>
      </c>
      <c r="C152" s="5" t="s">
        <v>575</v>
      </c>
      <c r="D152" s="5" t="s">
        <v>576</v>
      </c>
      <c r="E152" s="5">
        <v>67</v>
      </c>
    </row>
    <row r="153" spans="1:5">
      <c r="A153" s="5" t="s">
        <v>99</v>
      </c>
      <c r="B153" s="5" t="s">
        <v>100</v>
      </c>
      <c r="C153" s="5" t="s">
        <v>577</v>
      </c>
      <c r="D153" s="5" t="s">
        <v>578</v>
      </c>
      <c r="E153" s="5">
        <v>32</v>
      </c>
    </row>
    <row r="154" spans="1:5">
      <c r="A154" s="5" t="s">
        <v>99</v>
      </c>
      <c r="B154" s="5" t="s">
        <v>100</v>
      </c>
      <c r="C154" s="5" t="s">
        <v>579</v>
      </c>
      <c r="D154" s="5" t="s">
        <v>580</v>
      </c>
      <c r="E154" s="5">
        <v>105</v>
      </c>
    </row>
    <row r="155" spans="1:5">
      <c r="A155" s="5" t="s">
        <v>99</v>
      </c>
      <c r="B155" s="5" t="s">
        <v>100</v>
      </c>
      <c r="C155" s="5" t="s">
        <v>581</v>
      </c>
      <c r="D155" s="5" t="s">
        <v>582</v>
      </c>
      <c r="E155" s="5">
        <v>138</v>
      </c>
    </row>
    <row r="156" spans="1:5">
      <c r="A156" s="5" t="s">
        <v>99</v>
      </c>
      <c r="B156" s="5" t="s">
        <v>100</v>
      </c>
      <c r="C156" s="5" t="s">
        <v>583</v>
      </c>
      <c r="D156" s="5" t="s">
        <v>584</v>
      </c>
      <c r="E156" s="5">
        <v>10</v>
      </c>
    </row>
    <row r="157" spans="1:5">
      <c r="A157" s="5" t="s">
        <v>101</v>
      </c>
      <c r="B157" s="5" t="s">
        <v>102</v>
      </c>
      <c r="C157" s="5" t="s">
        <v>585</v>
      </c>
      <c r="D157" s="5" t="s">
        <v>586</v>
      </c>
      <c r="E157" s="5">
        <v>1517</v>
      </c>
    </row>
    <row r="158" spans="1:5">
      <c r="A158" s="5" t="s">
        <v>101</v>
      </c>
      <c r="B158" s="5" t="s">
        <v>102</v>
      </c>
      <c r="C158" s="5" t="s">
        <v>587</v>
      </c>
      <c r="D158" s="5" t="s">
        <v>588</v>
      </c>
      <c r="E158" s="5">
        <v>1876</v>
      </c>
    </row>
    <row r="159" spans="1:5">
      <c r="A159" s="5" t="s">
        <v>103</v>
      </c>
      <c r="B159" s="5" t="s">
        <v>104</v>
      </c>
      <c r="C159" s="5" t="s">
        <v>589</v>
      </c>
      <c r="D159" s="5" t="s">
        <v>590</v>
      </c>
      <c r="E159" s="5">
        <v>2594</v>
      </c>
    </row>
    <row r="160" spans="1:5">
      <c r="A160" s="5" t="s">
        <v>103</v>
      </c>
      <c r="B160" s="5" t="s">
        <v>104</v>
      </c>
      <c r="C160" s="5" t="s">
        <v>591</v>
      </c>
      <c r="D160" s="5" t="s">
        <v>592</v>
      </c>
      <c r="E160" s="5">
        <v>298</v>
      </c>
    </row>
    <row r="161" spans="1:5">
      <c r="A161" s="5" t="s">
        <v>103</v>
      </c>
      <c r="B161" s="5" t="s">
        <v>104</v>
      </c>
      <c r="C161" s="5" t="s">
        <v>593</v>
      </c>
      <c r="D161" s="5" t="s">
        <v>594</v>
      </c>
      <c r="E161" s="5">
        <v>239</v>
      </c>
    </row>
    <row r="162" spans="1:5">
      <c r="A162" s="5" t="s">
        <v>103</v>
      </c>
      <c r="B162" s="5" t="s">
        <v>104</v>
      </c>
      <c r="C162" s="5" t="s">
        <v>595</v>
      </c>
      <c r="D162" s="5" t="s">
        <v>596</v>
      </c>
      <c r="E162" s="5">
        <v>153</v>
      </c>
    </row>
    <row r="163" spans="1:5">
      <c r="A163" s="5" t="s">
        <v>103</v>
      </c>
      <c r="B163" s="5" t="s">
        <v>104</v>
      </c>
      <c r="C163" s="5" t="s">
        <v>597</v>
      </c>
      <c r="D163" s="5" t="s">
        <v>598</v>
      </c>
      <c r="E163" s="5">
        <v>582</v>
      </c>
    </row>
    <row r="164" spans="1:5">
      <c r="A164" s="5" t="s">
        <v>103</v>
      </c>
      <c r="B164" s="5" t="s">
        <v>104</v>
      </c>
      <c r="C164" s="5" t="s">
        <v>599</v>
      </c>
      <c r="D164" s="5" t="s">
        <v>600</v>
      </c>
      <c r="E164" s="5">
        <v>77</v>
      </c>
    </row>
    <row r="165" spans="1:5">
      <c r="A165" s="5" t="s">
        <v>103</v>
      </c>
      <c r="B165" s="5" t="s">
        <v>104</v>
      </c>
      <c r="C165" s="5" t="s">
        <v>601</v>
      </c>
      <c r="D165" s="5" t="s">
        <v>602</v>
      </c>
      <c r="E165" s="5">
        <v>1737</v>
      </c>
    </row>
    <row r="166" spans="1:5">
      <c r="A166" s="5" t="s">
        <v>103</v>
      </c>
      <c r="B166" s="5" t="s">
        <v>104</v>
      </c>
      <c r="C166" s="5" t="s">
        <v>603</v>
      </c>
      <c r="D166" s="5" t="s">
        <v>604</v>
      </c>
      <c r="E166" s="5">
        <v>1058</v>
      </c>
    </row>
    <row r="167" spans="1:5">
      <c r="A167" s="5" t="s">
        <v>105</v>
      </c>
      <c r="B167" s="5" t="s">
        <v>106</v>
      </c>
      <c r="C167" s="5" t="s">
        <v>605</v>
      </c>
      <c r="D167" s="5" t="s">
        <v>106</v>
      </c>
      <c r="E167" s="5">
        <v>74</v>
      </c>
    </row>
    <row r="168" spans="1:5">
      <c r="A168" s="5" t="s">
        <v>107</v>
      </c>
      <c r="B168" s="5" t="s">
        <v>108</v>
      </c>
      <c r="C168" s="5" t="s">
        <v>606</v>
      </c>
      <c r="D168" s="5" t="s">
        <v>607</v>
      </c>
      <c r="E168" s="5">
        <v>22906</v>
      </c>
    </row>
    <row r="169" spans="1:5">
      <c r="A169" s="5" t="s">
        <v>109</v>
      </c>
      <c r="B169" s="5" t="s">
        <v>110</v>
      </c>
      <c r="C169" s="5" t="s">
        <v>608</v>
      </c>
      <c r="D169" s="5" t="s">
        <v>609</v>
      </c>
      <c r="E169" s="5">
        <v>1516</v>
      </c>
    </row>
    <row r="170" spans="1:5">
      <c r="A170" s="5" t="s">
        <v>111</v>
      </c>
      <c r="B170" s="5" t="s">
        <v>112</v>
      </c>
      <c r="C170" s="5" t="s">
        <v>446</v>
      </c>
      <c r="D170" s="5" t="s">
        <v>447</v>
      </c>
      <c r="E170" s="5">
        <v>49</v>
      </c>
    </row>
    <row r="171" spans="1:5">
      <c r="A171" s="5" t="s">
        <v>111</v>
      </c>
      <c r="B171" s="5" t="s">
        <v>112</v>
      </c>
      <c r="C171" s="5" t="s">
        <v>610</v>
      </c>
      <c r="D171" s="5" t="s">
        <v>611</v>
      </c>
      <c r="E171" s="5">
        <v>353</v>
      </c>
    </row>
    <row r="172" spans="1:5">
      <c r="A172" s="5" t="s">
        <v>113</v>
      </c>
      <c r="B172" s="5" t="s">
        <v>114</v>
      </c>
      <c r="C172" s="5" t="s">
        <v>446</v>
      </c>
      <c r="D172" s="5" t="s">
        <v>447</v>
      </c>
      <c r="E172" s="5">
        <v>29</v>
      </c>
    </row>
    <row r="173" spans="1:5">
      <c r="A173" s="5" t="s">
        <v>115</v>
      </c>
      <c r="B173" s="5" t="s">
        <v>116</v>
      </c>
      <c r="C173" s="5" t="s">
        <v>612</v>
      </c>
      <c r="D173" s="5" t="s">
        <v>613</v>
      </c>
      <c r="E173" s="5">
        <v>23</v>
      </c>
    </row>
    <row r="174" spans="1:5">
      <c r="A174" s="5" t="s">
        <v>117</v>
      </c>
      <c r="B174" s="5" t="s">
        <v>118</v>
      </c>
      <c r="C174" s="5" t="s">
        <v>614</v>
      </c>
      <c r="D174" s="5" t="s">
        <v>615</v>
      </c>
      <c r="E174" s="5">
        <v>18</v>
      </c>
    </row>
    <row r="175" spans="1:5">
      <c r="A175" s="5" t="s">
        <v>119</v>
      </c>
      <c r="B175" s="5" t="s">
        <v>120</v>
      </c>
      <c r="C175" s="5" t="s">
        <v>616</v>
      </c>
      <c r="D175" s="5" t="s">
        <v>617</v>
      </c>
      <c r="E175" s="5">
        <v>85</v>
      </c>
    </row>
    <row r="176" spans="1:5">
      <c r="A176" s="5" t="s">
        <v>121</v>
      </c>
      <c r="B176" s="5" t="s">
        <v>122</v>
      </c>
      <c r="C176" s="5" t="s">
        <v>606</v>
      </c>
      <c r="D176" s="5" t="s">
        <v>607</v>
      </c>
      <c r="E176" s="5">
        <v>1</v>
      </c>
    </row>
    <row r="177" spans="1:5">
      <c r="A177" s="5" t="s">
        <v>121</v>
      </c>
      <c r="B177" s="5" t="s">
        <v>122</v>
      </c>
      <c r="C177" s="5" t="s">
        <v>618</v>
      </c>
      <c r="D177" s="5" t="s">
        <v>619</v>
      </c>
      <c r="E177" s="5">
        <v>199</v>
      </c>
    </row>
    <row r="178" spans="1:5">
      <c r="A178" s="5" t="s">
        <v>121</v>
      </c>
      <c r="B178" s="5" t="s">
        <v>122</v>
      </c>
      <c r="C178" s="5" t="s">
        <v>620</v>
      </c>
      <c r="D178" s="5" t="s">
        <v>621</v>
      </c>
      <c r="E178" s="5">
        <v>26</v>
      </c>
    </row>
    <row r="179" spans="1:5">
      <c r="A179" s="5" t="s">
        <v>121</v>
      </c>
      <c r="B179" s="5" t="s">
        <v>122</v>
      </c>
      <c r="C179" s="5" t="s">
        <v>622</v>
      </c>
      <c r="D179" s="5" t="s">
        <v>623</v>
      </c>
      <c r="E179" s="5">
        <v>1</v>
      </c>
    </row>
    <row r="180" spans="1:5">
      <c r="A180" s="5" t="s">
        <v>121</v>
      </c>
      <c r="B180" s="5" t="s">
        <v>122</v>
      </c>
      <c r="C180" s="5" t="s">
        <v>624</v>
      </c>
      <c r="D180" s="5" t="s">
        <v>625</v>
      </c>
      <c r="E180" s="5">
        <v>5</v>
      </c>
    </row>
    <row r="181" spans="1:5">
      <c r="A181" s="5" t="s">
        <v>121</v>
      </c>
      <c r="B181" s="5" t="s">
        <v>122</v>
      </c>
      <c r="C181" s="5" t="s">
        <v>626</v>
      </c>
      <c r="D181" s="5" t="s">
        <v>627</v>
      </c>
      <c r="E181" s="5">
        <v>63</v>
      </c>
    </row>
    <row r="182" spans="1:5">
      <c r="A182" s="5" t="s">
        <v>121</v>
      </c>
      <c r="B182" s="5" t="s">
        <v>122</v>
      </c>
      <c r="C182" s="5" t="s">
        <v>628</v>
      </c>
      <c r="D182" s="5" t="s">
        <v>629</v>
      </c>
      <c r="E182" s="5">
        <v>553</v>
      </c>
    </row>
    <row r="183" spans="1:5">
      <c r="A183" s="5" t="s">
        <v>121</v>
      </c>
      <c r="B183" s="5" t="s">
        <v>122</v>
      </c>
      <c r="C183" s="5" t="s">
        <v>630</v>
      </c>
      <c r="D183" s="5" t="s">
        <v>631</v>
      </c>
      <c r="E183" s="5">
        <v>425</v>
      </c>
    </row>
    <row r="184" spans="1:5">
      <c r="A184" s="5" t="s">
        <v>123</v>
      </c>
      <c r="B184" s="5" t="s">
        <v>124</v>
      </c>
      <c r="C184" s="5" t="s">
        <v>632</v>
      </c>
      <c r="D184" s="5" t="s">
        <v>124</v>
      </c>
      <c r="E184" s="5">
        <v>6779</v>
      </c>
    </row>
    <row r="185" spans="1:5">
      <c r="A185" s="5" t="s">
        <v>123</v>
      </c>
      <c r="B185" s="5" t="s">
        <v>124</v>
      </c>
      <c r="C185" s="5" t="s">
        <v>633</v>
      </c>
      <c r="D185" s="5" t="s">
        <v>634</v>
      </c>
      <c r="E185" s="5">
        <v>17</v>
      </c>
    </row>
    <row r="186" spans="1:5">
      <c r="A186" s="5" t="s">
        <v>125</v>
      </c>
      <c r="B186" s="5" t="s">
        <v>126</v>
      </c>
      <c r="C186" s="5" t="s">
        <v>635</v>
      </c>
      <c r="D186" s="5" t="s">
        <v>126</v>
      </c>
      <c r="E186" s="5">
        <v>1269</v>
      </c>
    </row>
    <row r="187" spans="1:5">
      <c r="A187" s="5" t="s">
        <v>125</v>
      </c>
      <c r="B187" s="5" t="s">
        <v>126</v>
      </c>
      <c r="C187" s="5" t="s">
        <v>636</v>
      </c>
      <c r="D187" s="5" t="s">
        <v>637</v>
      </c>
      <c r="E187" s="5">
        <v>38</v>
      </c>
    </row>
    <row r="188" spans="1:5">
      <c r="A188" s="5" t="s">
        <v>125</v>
      </c>
      <c r="B188" s="5" t="s">
        <v>126</v>
      </c>
      <c r="C188" s="5" t="s">
        <v>638</v>
      </c>
      <c r="D188" s="5" t="s">
        <v>639</v>
      </c>
      <c r="E188" s="5">
        <v>81</v>
      </c>
    </row>
    <row r="189" spans="1:5">
      <c r="A189" s="5" t="s">
        <v>127</v>
      </c>
      <c r="B189" s="5" t="s">
        <v>128</v>
      </c>
      <c r="C189" s="5" t="s">
        <v>640</v>
      </c>
      <c r="D189" s="5" t="s">
        <v>128</v>
      </c>
      <c r="E189" s="5">
        <v>11354</v>
      </c>
    </row>
    <row r="190" spans="1:5">
      <c r="A190" s="5" t="s">
        <v>127</v>
      </c>
      <c r="B190" s="5" t="s">
        <v>128</v>
      </c>
      <c r="C190" s="5" t="s">
        <v>641</v>
      </c>
      <c r="D190" s="5" t="s">
        <v>642</v>
      </c>
      <c r="E190" s="5">
        <v>466</v>
      </c>
    </row>
    <row r="191" spans="1:5">
      <c r="A191" s="5" t="s">
        <v>129</v>
      </c>
      <c r="B191" s="5" t="s">
        <v>130</v>
      </c>
      <c r="C191" s="5" t="s">
        <v>643</v>
      </c>
      <c r="D191" s="5" t="s">
        <v>644</v>
      </c>
      <c r="E191" s="5">
        <v>6542</v>
      </c>
    </row>
    <row r="192" spans="1:5">
      <c r="A192" s="5" t="s">
        <v>131</v>
      </c>
      <c r="B192" s="5" t="s">
        <v>132</v>
      </c>
      <c r="C192" s="5" t="s">
        <v>645</v>
      </c>
      <c r="D192" s="5" t="s">
        <v>132</v>
      </c>
      <c r="E192" s="5">
        <v>112</v>
      </c>
    </row>
    <row r="193" spans="1:5">
      <c r="A193" s="5" t="s">
        <v>133</v>
      </c>
      <c r="B193" s="5" t="s">
        <v>134</v>
      </c>
      <c r="C193" s="5" t="s">
        <v>646</v>
      </c>
      <c r="D193" s="5" t="s">
        <v>134</v>
      </c>
      <c r="E193" s="5">
        <v>1096</v>
      </c>
    </row>
    <row r="194" spans="1:5">
      <c r="A194" s="5" t="s">
        <v>135</v>
      </c>
      <c r="B194" s="5" t="s">
        <v>136</v>
      </c>
      <c r="C194" s="5" t="s">
        <v>647</v>
      </c>
      <c r="D194" s="5" t="s">
        <v>648</v>
      </c>
      <c r="E194" s="5">
        <v>53</v>
      </c>
    </row>
    <row r="195" spans="1:5">
      <c r="A195" s="5" t="s">
        <v>137</v>
      </c>
      <c r="B195" s="5" t="s">
        <v>138</v>
      </c>
      <c r="C195" s="5" t="s">
        <v>649</v>
      </c>
      <c r="D195" s="5" t="s">
        <v>650</v>
      </c>
      <c r="E195" s="5">
        <v>3227</v>
      </c>
    </row>
    <row r="196" spans="1:5">
      <c r="A196" s="5" t="s">
        <v>139</v>
      </c>
      <c r="B196" s="5" t="s">
        <v>140</v>
      </c>
      <c r="C196" s="5" t="s">
        <v>651</v>
      </c>
      <c r="D196" s="5" t="s">
        <v>652</v>
      </c>
      <c r="E196" s="5">
        <v>502</v>
      </c>
    </row>
    <row r="197" spans="1:5">
      <c r="A197" s="5" t="s">
        <v>141</v>
      </c>
      <c r="B197" s="5" t="s">
        <v>142</v>
      </c>
      <c r="C197" s="5" t="s">
        <v>653</v>
      </c>
      <c r="D197" s="5" t="s">
        <v>142</v>
      </c>
      <c r="E197" s="5">
        <v>4124</v>
      </c>
    </row>
    <row r="198" spans="1:5">
      <c r="A198" s="5" t="s">
        <v>143</v>
      </c>
      <c r="B198" s="5" t="s">
        <v>144</v>
      </c>
      <c r="C198" s="5" t="s">
        <v>654</v>
      </c>
      <c r="D198" s="5" t="s">
        <v>144</v>
      </c>
      <c r="E198" s="5">
        <v>11020</v>
      </c>
    </row>
    <row r="199" spans="1:5">
      <c r="A199" s="5" t="s">
        <v>145</v>
      </c>
      <c r="B199" s="5" t="s">
        <v>146</v>
      </c>
      <c r="C199" s="5" t="s">
        <v>655</v>
      </c>
      <c r="D199" s="5" t="s">
        <v>656</v>
      </c>
      <c r="E199" s="5">
        <v>2004</v>
      </c>
    </row>
    <row r="200" spans="1:5">
      <c r="A200" s="5" t="s">
        <v>147</v>
      </c>
      <c r="B200" s="5" t="s">
        <v>148</v>
      </c>
      <c r="C200" s="5" t="s">
        <v>657</v>
      </c>
      <c r="D200" s="5" t="s">
        <v>148</v>
      </c>
      <c r="E200" s="5">
        <v>692</v>
      </c>
    </row>
    <row r="201" spans="1:5">
      <c r="A201" s="5" t="s">
        <v>149</v>
      </c>
      <c r="B201" s="5" t="s">
        <v>150</v>
      </c>
      <c r="C201" s="5" t="s">
        <v>658</v>
      </c>
      <c r="D201" s="5" t="s">
        <v>659</v>
      </c>
      <c r="E201" s="5">
        <v>947</v>
      </c>
    </row>
    <row r="202" spans="1:5">
      <c r="A202" s="5" t="s">
        <v>151</v>
      </c>
      <c r="B202" s="5" t="s">
        <v>152</v>
      </c>
      <c r="C202" s="5" t="s">
        <v>660</v>
      </c>
      <c r="D202" s="5" t="s">
        <v>152</v>
      </c>
      <c r="E202" s="5">
        <v>200</v>
      </c>
    </row>
    <row r="203" spans="1:5">
      <c r="A203" s="5" t="s">
        <v>151</v>
      </c>
      <c r="B203" s="5" t="s">
        <v>152</v>
      </c>
      <c r="C203" s="5" t="s">
        <v>661</v>
      </c>
      <c r="D203" s="5" t="s">
        <v>662</v>
      </c>
      <c r="E203" s="5">
        <v>60</v>
      </c>
    </row>
    <row r="204" spans="1:5">
      <c r="A204" s="5" t="s">
        <v>153</v>
      </c>
      <c r="B204" s="5" t="s">
        <v>154</v>
      </c>
      <c r="C204" s="5" t="s">
        <v>663</v>
      </c>
      <c r="D204" s="5" t="s">
        <v>664</v>
      </c>
      <c r="E204" s="5">
        <v>2982</v>
      </c>
    </row>
    <row r="205" spans="1:5">
      <c r="A205" s="5" t="s">
        <v>155</v>
      </c>
      <c r="B205" s="5" t="s">
        <v>156</v>
      </c>
      <c r="C205" s="5" t="s">
        <v>665</v>
      </c>
      <c r="D205" s="5" t="s">
        <v>666</v>
      </c>
      <c r="E205" s="5">
        <v>1112</v>
      </c>
    </row>
    <row r="206" spans="1:5">
      <c r="A206" s="5" t="s">
        <v>157</v>
      </c>
      <c r="B206" s="5" t="s">
        <v>158</v>
      </c>
      <c r="C206" s="5" t="s">
        <v>667</v>
      </c>
      <c r="D206" s="5" t="s">
        <v>158</v>
      </c>
      <c r="E206" s="5">
        <v>83</v>
      </c>
    </row>
    <row r="207" spans="1:5">
      <c r="A207" s="5" t="s">
        <v>159</v>
      </c>
      <c r="B207" s="5" t="s">
        <v>160</v>
      </c>
      <c r="C207" s="5" t="s">
        <v>668</v>
      </c>
      <c r="D207" s="5" t="s">
        <v>160</v>
      </c>
      <c r="E207" s="5">
        <v>2594</v>
      </c>
    </row>
    <row r="208" spans="1:5">
      <c r="A208" s="5" t="s">
        <v>161</v>
      </c>
      <c r="B208" s="5" t="s">
        <v>162</v>
      </c>
      <c r="C208" s="5" t="s">
        <v>669</v>
      </c>
      <c r="D208" s="5" t="s">
        <v>162</v>
      </c>
      <c r="E208" s="5">
        <v>42</v>
      </c>
    </row>
    <row r="209" spans="1:5">
      <c r="A209" s="5" t="s">
        <v>163</v>
      </c>
      <c r="B209" s="5" t="s">
        <v>164</v>
      </c>
      <c r="C209" s="5" t="s">
        <v>670</v>
      </c>
      <c r="D209" s="5" t="s">
        <v>164</v>
      </c>
      <c r="E209" s="5">
        <v>29</v>
      </c>
    </row>
    <row r="210" spans="1:5">
      <c r="A210" s="5" t="s">
        <v>165</v>
      </c>
      <c r="B210" s="5" t="s">
        <v>166</v>
      </c>
      <c r="C210" s="5" t="s">
        <v>671</v>
      </c>
      <c r="D210" s="5" t="s">
        <v>166</v>
      </c>
      <c r="E210" s="5">
        <v>5666</v>
      </c>
    </row>
    <row r="211" spans="1:5">
      <c r="A211" s="5" t="s">
        <v>167</v>
      </c>
      <c r="B211" s="5" t="s">
        <v>168</v>
      </c>
      <c r="C211" s="5" t="s">
        <v>672</v>
      </c>
      <c r="D211" s="5" t="s">
        <v>168</v>
      </c>
      <c r="E211" s="5">
        <v>5968</v>
      </c>
    </row>
    <row r="212" spans="1:5">
      <c r="A212" s="5" t="s">
        <v>169</v>
      </c>
      <c r="B212" s="5" t="s">
        <v>170</v>
      </c>
      <c r="C212" s="5" t="s">
        <v>673</v>
      </c>
      <c r="D212" s="5" t="s">
        <v>112</v>
      </c>
      <c r="E212" s="5">
        <v>3461</v>
      </c>
    </row>
    <row r="213" spans="1:5">
      <c r="A213" s="5" t="s">
        <v>169</v>
      </c>
      <c r="B213" s="5" t="s">
        <v>170</v>
      </c>
      <c r="C213" s="5" t="s">
        <v>674</v>
      </c>
      <c r="D213" s="5" t="s">
        <v>675</v>
      </c>
      <c r="E213" s="5">
        <v>1</v>
      </c>
    </row>
    <row r="214" spans="1:5">
      <c r="A214" s="5" t="s">
        <v>171</v>
      </c>
      <c r="B214" s="5" t="s">
        <v>172</v>
      </c>
      <c r="C214" s="5" t="s">
        <v>676</v>
      </c>
      <c r="D214" s="5" t="s">
        <v>677</v>
      </c>
      <c r="E214" s="5">
        <v>29195</v>
      </c>
    </row>
    <row r="215" spans="1:5">
      <c r="A215" s="5" t="s">
        <v>171</v>
      </c>
      <c r="B215" s="5" t="s">
        <v>172</v>
      </c>
      <c r="C215" s="5" t="s">
        <v>678</v>
      </c>
      <c r="D215" s="5" t="s">
        <v>679</v>
      </c>
      <c r="E215" s="5">
        <v>3016</v>
      </c>
    </row>
    <row r="216" spans="1:5">
      <c r="A216" s="5" t="s">
        <v>171</v>
      </c>
      <c r="B216" s="5" t="s">
        <v>172</v>
      </c>
      <c r="C216" s="5" t="s">
        <v>680</v>
      </c>
      <c r="D216" s="5" t="s">
        <v>681</v>
      </c>
      <c r="E216" s="5">
        <v>5492</v>
      </c>
    </row>
    <row r="217" spans="1:5">
      <c r="A217" s="5" t="s">
        <v>171</v>
      </c>
      <c r="B217" s="5" t="s">
        <v>172</v>
      </c>
      <c r="C217" s="5" t="s">
        <v>682</v>
      </c>
      <c r="D217" s="5" t="s">
        <v>683</v>
      </c>
      <c r="E217" s="5">
        <v>495</v>
      </c>
    </row>
    <row r="218" spans="1:5">
      <c r="A218" s="5" t="s">
        <v>171</v>
      </c>
      <c r="B218" s="5" t="s">
        <v>172</v>
      </c>
      <c r="C218" s="5" t="s">
        <v>684</v>
      </c>
      <c r="D218" s="5" t="s">
        <v>685</v>
      </c>
      <c r="E218" s="5">
        <v>306</v>
      </c>
    </row>
    <row r="219" spans="1:5">
      <c r="A219" s="5" t="s">
        <v>173</v>
      </c>
      <c r="B219" s="5" t="s">
        <v>174</v>
      </c>
      <c r="C219" s="5" t="s">
        <v>686</v>
      </c>
      <c r="D219" s="5" t="s">
        <v>687</v>
      </c>
      <c r="E219" s="5">
        <v>28290</v>
      </c>
    </row>
    <row r="220" spans="1:5">
      <c r="A220" s="5" t="s">
        <v>173</v>
      </c>
      <c r="B220" s="5" t="s">
        <v>174</v>
      </c>
      <c r="C220" s="5" t="s">
        <v>688</v>
      </c>
      <c r="D220" s="5" t="s">
        <v>689</v>
      </c>
      <c r="E220" s="5">
        <v>1700</v>
      </c>
    </row>
    <row r="221" spans="1:5">
      <c r="A221" s="5" t="s">
        <v>173</v>
      </c>
      <c r="B221" s="5" t="s">
        <v>174</v>
      </c>
      <c r="C221" s="5" t="s">
        <v>690</v>
      </c>
      <c r="D221" s="5" t="s">
        <v>691</v>
      </c>
      <c r="E221" s="5">
        <v>700</v>
      </c>
    </row>
    <row r="222" spans="1:5">
      <c r="A222" s="5" t="s">
        <v>173</v>
      </c>
      <c r="B222" s="5" t="s">
        <v>174</v>
      </c>
      <c r="C222" s="5" t="s">
        <v>692</v>
      </c>
      <c r="D222" s="5" t="s">
        <v>693</v>
      </c>
      <c r="E222" s="5">
        <v>5630</v>
      </c>
    </row>
    <row r="223" spans="1:5">
      <c r="A223" s="5" t="s">
        <v>175</v>
      </c>
      <c r="B223" s="5" t="s">
        <v>176</v>
      </c>
      <c r="C223" s="5" t="s">
        <v>694</v>
      </c>
      <c r="D223" s="5" t="s">
        <v>695</v>
      </c>
      <c r="E223" s="5">
        <v>15333</v>
      </c>
    </row>
    <row r="224" spans="1:5">
      <c r="A224" s="5" t="s">
        <v>177</v>
      </c>
      <c r="B224" s="5" t="s">
        <v>178</v>
      </c>
      <c r="C224" s="5" t="s">
        <v>696</v>
      </c>
      <c r="D224" s="5" t="s">
        <v>697</v>
      </c>
      <c r="E224" s="5">
        <v>13958</v>
      </c>
    </row>
    <row r="225" spans="1:5">
      <c r="A225" s="5" t="s">
        <v>179</v>
      </c>
      <c r="B225" s="5" t="s">
        <v>180</v>
      </c>
      <c r="C225" s="5" t="s">
        <v>698</v>
      </c>
      <c r="D225" s="5" t="s">
        <v>699</v>
      </c>
      <c r="E225" s="5">
        <v>70743</v>
      </c>
    </row>
    <row r="226" spans="1:5">
      <c r="A226" s="5" t="s">
        <v>181</v>
      </c>
      <c r="B226" s="5" t="s">
        <v>182</v>
      </c>
      <c r="C226" s="5" t="s">
        <v>700</v>
      </c>
      <c r="D226" s="5" t="s">
        <v>116</v>
      </c>
      <c r="E226" s="5">
        <v>122698</v>
      </c>
    </row>
    <row r="227" spans="1:5">
      <c r="A227" s="5" t="s">
        <v>181</v>
      </c>
      <c r="B227" s="5" t="s">
        <v>182</v>
      </c>
      <c r="C227" s="5" t="s">
        <v>612</v>
      </c>
      <c r="D227" s="5" t="s">
        <v>613</v>
      </c>
      <c r="E227" s="5">
        <v>173</v>
      </c>
    </row>
    <row r="228" spans="1:5">
      <c r="A228" s="5" t="s">
        <v>181</v>
      </c>
      <c r="B228" s="5" t="s">
        <v>182</v>
      </c>
      <c r="C228" s="5" t="s">
        <v>701</v>
      </c>
      <c r="D228" s="5" t="s">
        <v>702</v>
      </c>
      <c r="E228" s="5">
        <v>1533</v>
      </c>
    </row>
    <row r="229" spans="1:5">
      <c r="A229" s="5" t="s">
        <v>181</v>
      </c>
      <c r="B229" s="5" t="s">
        <v>182</v>
      </c>
      <c r="C229" s="5" t="s">
        <v>703</v>
      </c>
      <c r="D229" s="5" t="s">
        <v>704</v>
      </c>
      <c r="E229" s="5">
        <v>956</v>
      </c>
    </row>
    <row r="230" spans="1:5">
      <c r="A230" s="5" t="s">
        <v>181</v>
      </c>
      <c r="B230" s="5" t="s">
        <v>182</v>
      </c>
      <c r="C230" s="5" t="s">
        <v>705</v>
      </c>
      <c r="D230" s="5" t="s">
        <v>706</v>
      </c>
      <c r="E230" s="5">
        <v>1297</v>
      </c>
    </row>
    <row r="231" spans="1:5">
      <c r="A231" s="5" t="s">
        <v>181</v>
      </c>
      <c r="B231" s="5" t="s">
        <v>182</v>
      </c>
      <c r="C231" s="5" t="s">
        <v>707</v>
      </c>
      <c r="D231" s="5" t="s">
        <v>708</v>
      </c>
      <c r="E231" s="5">
        <v>949</v>
      </c>
    </row>
    <row r="232" spans="1:5">
      <c r="A232" s="5" t="s">
        <v>181</v>
      </c>
      <c r="B232" s="5" t="s">
        <v>182</v>
      </c>
      <c r="C232" s="5" t="s">
        <v>709</v>
      </c>
      <c r="D232" s="5" t="s">
        <v>710</v>
      </c>
      <c r="E232" s="5">
        <v>1085</v>
      </c>
    </row>
    <row r="233" spans="1:5">
      <c r="A233" s="5" t="s">
        <v>181</v>
      </c>
      <c r="B233" s="5" t="s">
        <v>182</v>
      </c>
      <c r="C233" s="5" t="s">
        <v>711</v>
      </c>
      <c r="D233" s="5" t="s">
        <v>712</v>
      </c>
      <c r="E233" s="5">
        <v>155</v>
      </c>
    </row>
    <row r="234" spans="1:5">
      <c r="A234" s="5" t="s">
        <v>181</v>
      </c>
      <c r="B234" s="5" t="s">
        <v>182</v>
      </c>
      <c r="C234" s="5" t="s">
        <v>713</v>
      </c>
      <c r="D234" s="5" t="s">
        <v>714</v>
      </c>
      <c r="E234" s="5">
        <v>3174</v>
      </c>
    </row>
    <row r="235" spans="1:5">
      <c r="A235" s="5" t="s">
        <v>181</v>
      </c>
      <c r="B235" s="5" t="s">
        <v>182</v>
      </c>
      <c r="C235" s="5" t="s">
        <v>715</v>
      </c>
      <c r="D235" s="5" t="s">
        <v>716</v>
      </c>
      <c r="E235" s="5">
        <v>2054</v>
      </c>
    </row>
    <row r="236" spans="1:5">
      <c r="A236" s="5" t="s">
        <v>181</v>
      </c>
      <c r="B236" s="5" t="s">
        <v>182</v>
      </c>
      <c r="C236" s="5" t="s">
        <v>717</v>
      </c>
      <c r="D236" s="5" t="s">
        <v>718</v>
      </c>
      <c r="E236" s="5">
        <v>1280</v>
      </c>
    </row>
    <row r="237" spans="1:5">
      <c r="A237" s="5" t="s">
        <v>181</v>
      </c>
      <c r="B237" s="5" t="s">
        <v>182</v>
      </c>
      <c r="C237" s="5" t="s">
        <v>719</v>
      </c>
      <c r="D237" s="5" t="s">
        <v>720</v>
      </c>
      <c r="E237" s="5">
        <v>394</v>
      </c>
    </row>
    <row r="238" spans="1:5">
      <c r="A238" s="5" t="s">
        <v>181</v>
      </c>
      <c r="B238" s="5" t="s">
        <v>182</v>
      </c>
      <c r="C238" s="5" t="s">
        <v>721</v>
      </c>
      <c r="D238" s="5" t="s">
        <v>722</v>
      </c>
      <c r="E238" s="5">
        <v>1327</v>
      </c>
    </row>
    <row r="239" spans="1:5">
      <c r="A239" s="5" t="s">
        <v>181</v>
      </c>
      <c r="B239" s="5" t="s">
        <v>182</v>
      </c>
      <c r="C239" s="5" t="s">
        <v>723</v>
      </c>
      <c r="D239" s="5" t="s">
        <v>724</v>
      </c>
      <c r="E239" s="5">
        <v>431</v>
      </c>
    </row>
    <row r="240" spans="1:5">
      <c r="A240" s="5" t="s">
        <v>181</v>
      </c>
      <c r="B240" s="5" t="s">
        <v>182</v>
      </c>
      <c r="C240" s="5" t="s">
        <v>725</v>
      </c>
      <c r="D240" s="5" t="s">
        <v>726</v>
      </c>
      <c r="E240" s="5">
        <v>230</v>
      </c>
    </row>
    <row r="241" spans="1:5">
      <c r="A241" s="5" t="s">
        <v>183</v>
      </c>
      <c r="B241" s="5" t="s">
        <v>184</v>
      </c>
      <c r="C241" s="5" t="s">
        <v>727</v>
      </c>
      <c r="D241" s="5" t="s">
        <v>728</v>
      </c>
      <c r="E241" s="5">
        <v>437</v>
      </c>
    </row>
    <row r="242" spans="1:5">
      <c r="A242" s="5" t="s">
        <v>183</v>
      </c>
      <c r="B242" s="5" t="s">
        <v>184</v>
      </c>
      <c r="C242" s="5" t="s">
        <v>729</v>
      </c>
      <c r="D242" s="5" t="s">
        <v>730</v>
      </c>
      <c r="E242" s="5">
        <v>236</v>
      </c>
    </row>
    <row r="243" spans="1:5">
      <c r="A243" s="5" t="s">
        <v>185</v>
      </c>
      <c r="B243" s="5" t="s">
        <v>186</v>
      </c>
      <c r="C243" s="5" t="s">
        <v>731</v>
      </c>
      <c r="D243" s="5" t="s">
        <v>732</v>
      </c>
      <c r="E243" s="5">
        <v>19777</v>
      </c>
    </row>
    <row r="244" spans="1:5">
      <c r="A244" s="5" t="s">
        <v>185</v>
      </c>
      <c r="B244" s="5" t="s">
        <v>186</v>
      </c>
      <c r="C244" s="5" t="s">
        <v>733</v>
      </c>
      <c r="D244" s="5" t="s">
        <v>734</v>
      </c>
      <c r="E244" s="5">
        <v>3129</v>
      </c>
    </row>
    <row r="245" spans="1:5">
      <c r="A245" s="5" t="s">
        <v>187</v>
      </c>
      <c r="B245" s="5" t="s">
        <v>188</v>
      </c>
      <c r="C245" s="5" t="s">
        <v>735</v>
      </c>
      <c r="D245" s="5" t="s">
        <v>736</v>
      </c>
      <c r="E245" s="5">
        <v>7453</v>
      </c>
    </row>
    <row r="246" spans="1:5">
      <c r="A246" s="5" t="s">
        <v>187</v>
      </c>
      <c r="B246" s="5" t="s">
        <v>188</v>
      </c>
      <c r="C246" s="5" t="s">
        <v>737</v>
      </c>
      <c r="D246" s="5" t="s">
        <v>738</v>
      </c>
      <c r="E246" s="5">
        <v>2111</v>
      </c>
    </row>
    <row r="247" spans="1:5">
      <c r="A247" s="5" t="s">
        <v>189</v>
      </c>
      <c r="B247" s="5" t="s">
        <v>190</v>
      </c>
      <c r="C247" s="5" t="s">
        <v>739</v>
      </c>
      <c r="D247" s="5" t="s">
        <v>740</v>
      </c>
      <c r="E247" s="5">
        <v>32979</v>
      </c>
    </row>
    <row r="248" spans="1:5">
      <c r="A248" s="5" t="s">
        <v>189</v>
      </c>
      <c r="B248" s="5" t="s">
        <v>190</v>
      </c>
      <c r="C248" s="5" t="s">
        <v>741</v>
      </c>
      <c r="D248" s="5" t="s">
        <v>742</v>
      </c>
      <c r="E248" s="5">
        <v>1397</v>
      </c>
    </row>
    <row r="249" spans="1:5">
      <c r="A249" s="5" t="s">
        <v>189</v>
      </c>
      <c r="B249" s="5" t="s">
        <v>190</v>
      </c>
      <c r="C249" s="5" t="s">
        <v>743</v>
      </c>
      <c r="D249" s="5" t="s">
        <v>744</v>
      </c>
      <c r="E249" s="5">
        <v>3847</v>
      </c>
    </row>
    <row r="250" spans="1:5">
      <c r="A250" s="5" t="s">
        <v>189</v>
      </c>
      <c r="B250" s="5" t="s">
        <v>190</v>
      </c>
      <c r="C250" s="5" t="s">
        <v>745</v>
      </c>
      <c r="D250" s="5" t="s">
        <v>746</v>
      </c>
      <c r="E250" s="5">
        <v>4694</v>
      </c>
    </row>
    <row r="251" spans="1:5">
      <c r="A251" s="5" t="s">
        <v>191</v>
      </c>
      <c r="B251" s="5" t="s">
        <v>192</v>
      </c>
      <c r="C251" s="5" t="s">
        <v>747</v>
      </c>
      <c r="D251" s="5" t="s">
        <v>748</v>
      </c>
      <c r="E251" s="5">
        <v>1764</v>
      </c>
    </row>
    <row r="252" spans="1:5">
      <c r="A252" s="5" t="s">
        <v>193</v>
      </c>
      <c r="B252" s="5" t="s">
        <v>194</v>
      </c>
      <c r="C252" s="5" t="s">
        <v>749</v>
      </c>
      <c r="D252" s="5" t="s">
        <v>750</v>
      </c>
      <c r="E252" s="5">
        <v>2257</v>
      </c>
    </row>
    <row r="253" spans="1:5">
      <c r="A253" s="5" t="s">
        <v>195</v>
      </c>
      <c r="B253" s="5" t="s">
        <v>196</v>
      </c>
      <c r="C253" s="5" t="s">
        <v>751</v>
      </c>
      <c r="D253" s="5" t="s">
        <v>752</v>
      </c>
      <c r="E253" s="5">
        <v>45404</v>
      </c>
    </row>
    <row r="254" spans="1:5">
      <c r="A254" s="5" t="s">
        <v>197</v>
      </c>
      <c r="B254" s="5" t="s">
        <v>198</v>
      </c>
      <c r="C254" s="5" t="s">
        <v>753</v>
      </c>
      <c r="D254" s="5" t="s">
        <v>754</v>
      </c>
      <c r="E254" s="5">
        <v>7029</v>
      </c>
    </row>
    <row r="255" spans="1:5">
      <c r="A255" s="5" t="s">
        <v>197</v>
      </c>
      <c r="B255" s="5" t="s">
        <v>198</v>
      </c>
      <c r="C255" s="5" t="s">
        <v>755</v>
      </c>
      <c r="D255" s="5" t="s">
        <v>756</v>
      </c>
      <c r="E255" s="5">
        <v>1205</v>
      </c>
    </row>
    <row r="256" spans="1:5">
      <c r="A256" s="5" t="s">
        <v>199</v>
      </c>
      <c r="B256" s="5" t="s">
        <v>200</v>
      </c>
      <c r="C256" s="5" t="s">
        <v>757</v>
      </c>
      <c r="D256" s="5" t="s">
        <v>122</v>
      </c>
      <c r="E256" s="5">
        <v>22913</v>
      </c>
    </row>
    <row r="257" spans="1:5">
      <c r="A257" s="5" t="s">
        <v>201</v>
      </c>
      <c r="B257" s="5" t="s">
        <v>202</v>
      </c>
      <c r="C257" s="5" t="s">
        <v>758</v>
      </c>
      <c r="D257" s="5" t="s">
        <v>759</v>
      </c>
      <c r="E257" s="5">
        <v>493</v>
      </c>
    </row>
    <row r="258" spans="1:5">
      <c r="A258" s="5" t="s">
        <v>203</v>
      </c>
      <c r="B258" s="5" t="s">
        <v>204</v>
      </c>
      <c r="C258" s="5" t="s">
        <v>760</v>
      </c>
      <c r="D258" s="5" t="s">
        <v>761</v>
      </c>
      <c r="E258" s="5">
        <v>16197</v>
      </c>
    </row>
    <row r="259" spans="1:5">
      <c r="A259" s="5" t="s">
        <v>205</v>
      </c>
      <c r="B259" s="5" t="s">
        <v>206</v>
      </c>
      <c r="C259" s="5" t="s">
        <v>762</v>
      </c>
      <c r="D259" s="5" t="s">
        <v>206</v>
      </c>
      <c r="E259" s="5">
        <v>6903</v>
      </c>
    </row>
    <row r="260" spans="1:5">
      <c r="A260" s="5" t="s">
        <v>207</v>
      </c>
      <c r="B260" s="5" t="s">
        <v>208</v>
      </c>
      <c r="C260" s="5" t="s">
        <v>763</v>
      </c>
      <c r="D260" s="5" t="s">
        <v>764</v>
      </c>
      <c r="E260" s="5">
        <v>4649</v>
      </c>
    </row>
    <row r="261" spans="1:5">
      <c r="A261" s="5" t="s">
        <v>207</v>
      </c>
      <c r="B261" s="5" t="s">
        <v>208</v>
      </c>
      <c r="C261" s="5" t="s">
        <v>765</v>
      </c>
      <c r="D261" s="5" t="s">
        <v>766</v>
      </c>
      <c r="E261" s="5">
        <v>1140</v>
      </c>
    </row>
    <row r="262" spans="1:5">
      <c r="A262" s="5" t="s">
        <v>207</v>
      </c>
      <c r="B262" s="5" t="s">
        <v>208</v>
      </c>
      <c r="C262" s="5" t="s">
        <v>767</v>
      </c>
      <c r="D262" s="5" t="s">
        <v>768</v>
      </c>
      <c r="E262" s="5">
        <v>790</v>
      </c>
    </row>
    <row r="263" spans="1:5">
      <c r="A263" s="5" t="s">
        <v>207</v>
      </c>
      <c r="B263" s="5" t="s">
        <v>208</v>
      </c>
      <c r="C263" s="5" t="s">
        <v>769</v>
      </c>
      <c r="D263" s="5" t="s">
        <v>770</v>
      </c>
      <c r="E263" s="5">
        <v>16642</v>
      </c>
    </row>
    <row r="264" spans="1:5">
      <c r="A264" s="5" t="s">
        <v>207</v>
      </c>
      <c r="B264" s="5" t="s">
        <v>208</v>
      </c>
      <c r="C264" s="5" t="s">
        <v>771</v>
      </c>
      <c r="D264" s="5" t="s">
        <v>772</v>
      </c>
      <c r="E264" s="5">
        <v>1546</v>
      </c>
    </row>
    <row r="265" spans="1:5">
      <c r="A265" s="5" t="s">
        <v>207</v>
      </c>
      <c r="B265" s="5" t="s">
        <v>208</v>
      </c>
      <c r="C265" s="5" t="s">
        <v>773</v>
      </c>
      <c r="D265" s="5" t="s">
        <v>774</v>
      </c>
      <c r="E265" s="5">
        <v>152</v>
      </c>
    </row>
    <row r="266" spans="1:5">
      <c r="A266" s="5" t="s">
        <v>207</v>
      </c>
      <c r="B266" s="5" t="s">
        <v>208</v>
      </c>
      <c r="C266" s="5" t="s">
        <v>775</v>
      </c>
      <c r="D266" s="5" t="s">
        <v>776</v>
      </c>
      <c r="E266" s="5">
        <v>1017</v>
      </c>
    </row>
    <row r="267" spans="1:5">
      <c r="A267" s="5" t="s">
        <v>207</v>
      </c>
      <c r="B267" s="5" t="s">
        <v>208</v>
      </c>
      <c r="C267" s="5" t="s">
        <v>777</v>
      </c>
      <c r="D267" s="5" t="s">
        <v>778</v>
      </c>
      <c r="E267" s="5">
        <v>4856</v>
      </c>
    </row>
    <row r="268" spans="1:5">
      <c r="A268" s="5" t="s">
        <v>207</v>
      </c>
      <c r="B268" s="5" t="s">
        <v>208</v>
      </c>
      <c r="C268" s="5" t="s">
        <v>779</v>
      </c>
      <c r="D268" s="5" t="s">
        <v>780</v>
      </c>
      <c r="E268" s="5">
        <v>29</v>
      </c>
    </row>
    <row r="269" spans="1:5">
      <c r="A269" s="5" t="s">
        <v>207</v>
      </c>
      <c r="B269" s="5" t="s">
        <v>208</v>
      </c>
      <c r="C269" s="5" t="s">
        <v>781</v>
      </c>
      <c r="D269" s="5" t="s">
        <v>782</v>
      </c>
      <c r="E269" s="5">
        <v>52</v>
      </c>
    </row>
    <row r="270" spans="1:5">
      <c r="A270" s="5" t="s">
        <v>207</v>
      </c>
      <c r="B270" s="5" t="s">
        <v>208</v>
      </c>
      <c r="C270" s="5" t="s">
        <v>783</v>
      </c>
      <c r="D270" s="5" t="s">
        <v>784</v>
      </c>
      <c r="E270" s="5">
        <v>145</v>
      </c>
    </row>
    <row r="271" spans="1:5">
      <c r="A271" s="5" t="s">
        <v>207</v>
      </c>
      <c r="B271" s="5" t="s">
        <v>208</v>
      </c>
      <c r="C271" s="5" t="s">
        <v>785</v>
      </c>
      <c r="D271" s="5" t="s">
        <v>786</v>
      </c>
      <c r="E271" s="5">
        <v>602</v>
      </c>
    </row>
    <row r="272" spans="1:5">
      <c r="A272" s="5" t="s">
        <v>207</v>
      </c>
      <c r="B272" s="5" t="s">
        <v>208</v>
      </c>
      <c r="C272" s="5" t="s">
        <v>787</v>
      </c>
      <c r="D272" s="5" t="s">
        <v>788</v>
      </c>
      <c r="E272" s="5">
        <v>450</v>
      </c>
    </row>
    <row r="273" spans="1:5">
      <c r="A273" s="5" t="s">
        <v>207</v>
      </c>
      <c r="B273" s="5" t="s">
        <v>208</v>
      </c>
      <c r="C273" s="5" t="s">
        <v>789</v>
      </c>
      <c r="D273" s="5" t="s">
        <v>790</v>
      </c>
      <c r="E273" s="5">
        <v>3147</v>
      </c>
    </row>
    <row r="274" spans="1:5">
      <c r="A274" s="5" t="s">
        <v>207</v>
      </c>
      <c r="B274" s="5" t="s">
        <v>208</v>
      </c>
      <c r="C274" s="5" t="s">
        <v>791</v>
      </c>
      <c r="D274" s="5" t="s">
        <v>792</v>
      </c>
      <c r="E274" s="5">
        <v>6422</v>
      </c>
    </row>
    <row r="275" spans="1:5">
      <c r="A275" s="5" t="s">
        <v>207</v>
      </c>
      <c r="B275" s="5" t="s">
        <v>208</v>
      </c>
      <c r="C275" s="5" t="s">
        <v>793</v>
      </c>
      <c r="D275" s="5" t="s">
        <v>794</v>
      </c>
      <c r="E275" s="5">
        <v>959</v>
      </c>
    </row>
    <row r="276" spans="1:5">
      <c r="A276" s="5" t="s">
        <v>207</v>
      </c>
      <c r="B276" s="5" t="s">
        <v>208</v>
      </c>
      <c r="C276" s="5" t="s">
        <v>795</v>
      </c>
      <c r="D276" s="5" t="s">
        <v>796</v>
      </c>
      <c r="E276" s="5">
        <v>1403</v>
      </c>
    </row>
    <row r="277" spans="1:5">
      <c r="A277" s="5" t="s">
        <v>207</v>
      </c>
      <c r="B277" s="5" t="s">
        <v>208</v>
      </c>
      <c r="C277" s="5" t="s">
        <v>797</v>
      </c>
      <c r="D277" s="5" t="s">
        <v>798</v>
      </c>
      <c r="E277" s="5">
        <v>4792</v>
      </c>
    </row>
    <row r="278" spans="1:5">
      <c r="A278" s="5" t="s">
        <v>207</v>
      </c>
      <c r="B278" s="5" t="s">
        <v>208</v>
      </c>
      <c r="C278" s="5" t="s">
        <v>799</v>
      </c>
      <c r="D278" s="5" t="s">
        <v>800</v>
      </c>
      <c r="E278" s="5">
        <v>4031</v>
      </c>
    </row>
    <row r="279" spans="1:5">
      <c r="A279" s="5" t="s">
        <v>207</v>
      </c>
      <c r="B279" s="5" t="s">
        <v>208</v>
      </c>
      <c r="C279" s="5" t="s">
        <v>801</v>
      </c>
      <c r="D279" s="5" t="s">
        <v>802</v>
      </c>
      <c r="E279" s="5">
        <v>1195</v>
      </c>
    </row>
    <row r="280" spans="1:5">
      <c r="A280" s="5" t="s">
        <v>207</v>
      </c>
      <c r="B280" s="5" t="s">
        <v>208</v>
      </c>
      <c r="C280" s="5" t="s">
        <v>803</v>
      </c>
      <c r="D280" s="5" t="s">
        <v>804</v>
      </c>
      <c r="E280" s="5">
        <v>10795</v>
      </c>
    </row>
    <row r="281" spans="1:5">
      <c r="A281" s="5" t="s">
        <v>207</v>
      </c>
      <c r="B281" s="5" t="s">
        <v>208</v>
      </c>
      <c r="C281" s="5" t="s">
        <v>805</v>
      </c>
      <c r="D281" s="5" t="s">
        <v>806</v>
      </c>
      <c r="E281" s="5">
        <v>137</v>
      </c>
    </row>
    <row r="282" spans="1:5">
      <c r="A282" s="5" t="s">
        <v>207</v>
      </c>
      <c r="B282" s="5" t="s">
        <v>208</v>
      </c>
      <c r="C282" s="5" t="s">
        <v>807</v>
      </c>
      <c r="D282" s="5" t="s">
        <v>808</v>
      </c>
      <c r="E282" s="5">
        <v>2047</v>
      </c>
    </row>
    <row r="283" spans="1:5">
      <c r="A283" s="5" t="s">
        <v>209</v>
      </c>
      <c r="B283" s="5" t="s">
        <v>210</v>
      </c>
      <c r="C283" s="5" t="s">
        <v>809</v>
      </c>
      <c r="D283" s="5" t="s">
        <v>810</v>
      </c>
      <c r="E283" s="5">
        <v>1054</v>
      </c>
    </row>
    <row r="284" spans="1:5">
      <c r="A284" s="5" t="s">
        <v>211</v>
      </c>
      <c r="B284" s="5" t="s">
        <v>212</v>
      </c>
      <c r="C284" s="5" t="s">
        <v>811</v>
      </c>
      <c r="D284" s="5" t="s">
        <v>812</v>
      </c>
      <c r="E284" s="5">
        <v>857</v>
      </c>
    </row>
    <row r="285" spans="1:5">
      <c r="A285" s="5" t="s">
        <v>213</v>
      </c>
      <c r="B285" s="5" t="s">
        <v>214</v>
      </c>
      <c r="C285" s="5" t="s">
        <v>813</v>
      </c>
      <c r="D285" s="5" t="s">
        <v>814</v>
      </c>
      <c r="E285" s="5">
        <v>1274</v>
      </c>
    </row>
    <row r="286" spans="1:5">
      <c r="A286" s="5" t="s">
        <v>215</v>
      </c>
      <c r="B286" s="5" t="s">
        <v>216</v>
      </c>
      <c r="C286" s="5" t="s">
        <v>815</v>
      </c>
      <c r="D286" s="5" t="s">
        <v>816</v>
      </c>
      <c r="E286" s="5">
        <v>677</v>
      </c>
    </row>
    <row r="287" spans="1:5">
      <c r="A287" s="5" t="s">
        <v>217</v>
      </c>
      <c r="B287" s="5" t="s">
        <v>218</v>
      </c>
      <c r="C287" s="5" t="s">
        <v>817</v>
      </c>
      <c r="D287" s="5" t="s">
        <v>818</v>
      </c>
      <c r="E287" s="5">
        <v>369</v>
      </c>
    </row>
    <row r="288" spans="1:5">
      <c r="A288" s="5" t="s">
        <v>219</v>
      </c>
      <c r="B288" s="5" t="s">
        <v>220</v>
      </c>
      <c r="C288" s="5" t="s">
        <v>819</v>
      </c>
      <c r="D288" s="5" t="s">
        <v>820</v>
      </c>
      <c r="E288" s="5">
        <v>1</v>
      </c>
    </row>
    <row r="289" spans="1:5">
      <c r="A289" s="5" t="s">
        <v>219</v>
      </c>
      <c r="B289" s="5" t="s">
        <v>220</v>
      </c>
      <c r="C289" s="5" t="s">
        <v>821</v>
      </c>
      <c r="D289" s="5" t="s">
        <v>822</v>
      </c>
      <c r="E289" s="5">
        <v>500</v>
      </c>
    </row>
    <row r="290" spans="1:5">
      <c r="A290" s="5" t="s">
        <v>219</v>
      </c>
      <c r="B290" s="5" t="s">
        <v>220</v>
      </c>
      <c r="C290" s="5" t="s">
        <v>823</v>
      </c>
      <c r="D290" s="5" t="s">
        <v>824</v>
      </c>
      <c r="E290" s="5">
        <v>70</v>
      </c>
    </row>
    <row r="291" spans="1:5">
      <c r="A291" s="5" t="s">
        <v>219</v>
      </c>
      <c r="B291" s="5" t="s">
        <v>220</v>
      </c>
      <c r="C291" s="5" t="s">
        <v>825</v>
      </c>
      <c r="D291" s="5" t="s">
        <v>826</v>
      </c>
      <c r="E291" s="5">
        <v>42</v>
      </c>
    </row>
    <row r="292" spans="1:5">
      <c r="A292" s="5" t="s">
        <v>219</v>
      </c>
      <c r="B292" s="5" t="s">
        <v>220</v>
      </c>
      <c r="C292" s="5" t="s">
        <v>827</v>
      </c>
      <c r="D292" s="5" t="s">
        <v>828</v>
      </c>
      <c r="E292" s="5">
        <v>1</v>
      </c>
    </row>
    <row r="293" spans="1:5">
      <c r="A293" s="5" t="s">
        <v>219</v>
      </c>
      <c r="B293" s="5" t="s">
        <v>220</v>
      </c>
      <c r="C293" s="5" t="s">
        <v>829</v>
      </c>
      <c r="D293" s="5" t="s">
        <v>830</v>
      </c>
      <c r="E293" s="5">
        <v>1235</v>
      </c>
    </row>
    <row r="294" spans="1:5">
      <c r="A294" s="5" t="s">
        <v>219</v>
      </c>
      <c r="B294" s="5" t="s">
        <v>220</v>
      </c>
      <c r="C294" s="5" t="s">
        <v>831</v>
      </c>
      <c r="D294" s="5" t="s">
        <v>832</v>
      </c>
      <c r="E294" s="5">
        <v>210</v>
      </c>
    </row>
    <row r="295" spans="1:5">
      <c r="A295" s="5" t="s">
        <v>219</v>
      </c>
      <c r="B295" s="5" t="s">
        <v>220</v>
      </c>
      <c r="C295" s="5" t="s">
        <v>833</v>
      </c>
      <c r="D295" s="5" t="s">
        <v>834</v>
      </c>
      <c r="E295" s="5">
        <v>418</v>
      </c>
    </row>
    <row r="296" spans="1:5">
      <c r="A296" s="5" t="s">
        <v>219</v>
      </c>
      <c r="B296" s="5" t="s">
        <v>220</v>
      </c>
      <c r="C296" s="5" t="s">
        <v>835</v>
      </c>
      <c r="D296" s="5" t="s">
        <v>836</v>
      </c>
      <c r="E296" s="5">
        <v>10362</v>
      </c>
    </row>
    <row r="297" spans="1:5">
      <c r="A297" s="5" t="s">
        <v>221</v>
      </c>
      <c r="B297" s="5" t="s">
        <v>222</v>
      </c>
      <c r="C297" s="5" t="s">
        <v>837</v>
      </c>
      <c r="D297" s="5" t="s">
        <v>838</v>
      </c>
      <c r="E297" s="5">
        <v>8671</v>
      </c>
    </row>
    <row r="298" spans="1:5">
      <c r="A298" s="5" t="s">
        <v>223</v>
      </c>
      <c r="B298" s="5" t="s">
        <v>224</v>
      </c>
      <c r="C298" s="5" t="s">
        <v>839</v>
      </c>
      <c r="D298" s="5" t="s">
        <v>840</v>
      </c>
      <c r="E298" s="5">
        <v>39776</v>
      </c>
    </row>
    <row r="299" spans="1:5">
      <c r="A299" s="5" t="s">
        <v>225</v>
      </c>
      <c r="B299" s="5" t="s">
        <v>226</v>
      </c>
      <c r="C299" s="5" t="s">
        <v>841</v>
      </c>
      <c r="D299" s="5" t="s">
        <v>842</v>
      </c>
      <c r="E299" s="5">
        <v>29130</v>
      </c>
    </row>
    <row r="300" spans="1:5">
      <c r="A300" s="5" t="s">
        <v>227</v>
      </c>
      <c r="B300" s="5" t="s">
        <v>228</v>
      </c>
      <c r="C300" s="5" t="s">
        <v>843</v>
      </c>
      <c r="D300" s="5" t="s">
        <v>844</v>
      </c>
      <c r="E300" s="5">
        <v>71330</v>
      </c>
    </row>
    <row r="301" spans="1:5">
      <c r="A301" s="5" t="s">
        <v>227</v>
      </c>
      <c r="B301" s="5" t="s">
        <v>228</v>
      </c>
      <c r="C301" s="5" t="s">
        <v>366</v>
      </c>
      <c r="D301" s="5" t="s">
        <v>367</v>
      </c>
      <c r="E301" s="5">
        <v>78</v>
      </c>
    </row>
    <row r="302" spans="1:5">
      <c r="A302" s="5" t="s">
        <v>227</v>
      </c>
      <c r="B302" s="5" t="s">
        <v>228</v>
      </c>
      <c r="C302" s="5" t="s">
        <v>823</v>
      </c>
      <c r="D302" s="5" t="s">
        <v>824</v>
      </c>
      <c r="E302" s="5">
        <v>257</v>
      </c>
    </row>
    <row r="303" spans="1:5">
      <c r="A303" s="5" t="s">
        <v>227</v>
      </c>
      <c r="B303" s="5" t="s">
        <v>228</v>
      </c>
      <c r="C303" s="5" t="s">
        <v>845</v>
      </c>
      <c r="D303" s="5" t="s">
        <v>846</v>
      </c>
      <c r="E303" s="5">
        <v>33185</v>
      </c>
    </row>
    <row r="304" spans="1:5">
      <c r="A304" s="5" t="s">
        <v>227</v>
      </c>
      <c r="B304" s="5" t="s">
        <v>228</v>
      </c>
      <c r="C304" s="5" t="s">
        <v>847</v>
      </c>
      <c r="D304" s="5" t="s">
        <v>848</v>
      </c>
      <c r="E304" s="5">
        <v>15827</v>
      </c>
    </row>
    <row r="305" spans="1:5">
      <c r="A305" s="5" t="s">
        <v>229</v>
      </c>
      <c r="B305" s="5" t="s">
        <v>230</v>
      </c>
      <c r="C305" s="5" t="s">
        <v>849</v>
      </c>
      <c r="D305" s="5" t="s">
        <v>850</v>
      </c>
      <c r="E305" s="5">
        <v>25066</v>
      </c>
    </row>
    <row r="306" spans="1:5">
      <c r="A306" s="5" t="s">
        <v>231</v>
      </c>
      <c r="B306" s="5" t="s">
        <v>232</v>
      </c>
      <c r="C306" s="5" t="s">
        <v>851</v>
      </c>
      <c r="D306" s="5" t="s">
        <v>852</v>
      </c>
      <c r="E306" s="5">
        <v>863</v>
      </c>
    </row>
    <row r="307" spans="1:5">
      <c r="A307" s="5" t="s">
        <v>233</v>
      </c>
      <c r="B307" s="5" t="s">
        <v>234</v>
      </c>
      <c r="C307" s="5" t="s">
        <v>853</v>
      </c>
      <c r="D307" s="5" t="s">
        <v>234</v>
      </c>
      <c r="E307" s="5">
        <v>17028</v>
      </c>
    </row>
    <row r="308" spans="1:5">
      <c r="A308" s="5" t="s">
        <v>235</v>
      </c>
      <c r="B308" s="5" t="s">
        <v>236</v>
      </c>
      <c r="C308" s="5" t="s">
        <v>854</v>
      </c>
      <c r="D308" s="5" t="s">
        <v>855</v>
      </c>
      <c r="E308" s="5">
        <v>16775</v>
      </c>
    </row>
    <row r="309" spans="1:5">
      <c r="A309" s="5" t="s">
        <v>237</v>
      </c>
      <c r="B309" s="5" t="s">
        <v>238</v>
      </c>
      <c r="C309" s="5" t="s">
        <v>856</v>
      </c>
      <c r="D309" s="5" t="s">
        <v>857</v>
      </c>
      <c r="E309" s="5">
        <v>16851</v>
      </c>
    </row>
    <row r="310" spans="1:5">
      <c r="A310" s="5" t="s">
        <v>237</v>
      </c>
      <c r="B310" s="5" t="s">
        <v>238</v>
      </c>
      <c r="C310" s="5" t="s">
        <v>858</v>
      </c>
      <c r="D310" s="5" t="s">
        <v>859</v>
      </c>
      <c r="E310" s="5">
        <v>609</v>
      </c>
    </row>
    <row r="311" spans="1:5">
      <c r="A311" s="5" t="s">
        <v>239</v>
      </c>
      <c r="B311" s="5" t="s">
        <v>240</v>
      </c>
      <c r="C311" s="5" t="s">
        <v>860</v>
      </c>
      <c r="D311" s="5" t="s">
        <v>240</v>
      </c>
      <c r="E311" s="5">
        <v>237</v>
      </c>
    </row>
    <row r="312" spans="1:5">
      <c r="A312" s="5" t="s">
        <v>241</v>
      </c>
      <c r="B312" s="5" t="s">
        <v>242</v>
      </c>
      <c r="C312" s="5" t="s">
        <v>861</v>
      </c>
      <c r="D312" s="5" t="s">
        <v>242</v>
      </c>
      <c r="E312" s="5">
        <v>510</v>
      </c>
    </row>
    <row r="313" spans="1:5">
      <c r="A313" s="5" t="s">
        <v>243</v>
      </c>
      <c r="B313" s="5" t="s">
        <v>244</v>
      </c>
      <c r="C313" s="5" t="s">
        <v>862</v>
      </c>
      <c r="D313" s="5" t="s">
        <v>863</v>
      </c>
      <c r="E313" s="5">
        <v>1545</v>
      </c>
    </row>
    <row r="314" spans="1:5">
      <c r="A314" s="5" t="s">
        <v>245</v>
      </c>
      <c r="B314" s="5" t="s">
        <v>246</v>
      </c>
      <c r="C314" s="5" t="s">
        <v>864</v>
      </c>
      <c r="D314" s="5" t="s">
        <v>865</v>
      </c>
      <c r="E314" s="5">
        <v>6441</v>
      </c>
    </row>
    <row r="315" spans="1:5">
      <c r="A315" s="5" t="s">
        <v>247</v>
      </c>
      <c r="B315" s="5" t="s">
        <v>248</v>
      </c>
      <c r="C315" s="5" t="s">
        <v>866</v>
      </c>
      <c r="D315" s="5" t="s">
        <v>248</v>
      </c>
      <c r="E315" s="5">
        <v>30240</v>
      </c>
    </row>
    <row r="316" spans="1:5">
      <c r="A316" s="5" t="s">
        <v>249</v>
      </c>
      <c r="B316" s="5" t="s">
        <v>250</v>
      </c>
      <c r="C316" s="5" t="s">
        <v>867</v>
      </c>
      <c r="D316" s="5" t="s">
        <v>250</v>
      </c>
      <c r="E316" s="5">
        <v>17455</v>
      </c>
    </row>
    <row r="317" spans="1:5">
      <c r="A317" s="5" t="s">
        <v>251</v>
      </c>
      <c r="B317" s="5" t="s">
        <v>252</v>
      </c>
      <c r="C317" s="5" t="s">
        <v>868</v>
      </c>
      <c r="D317" s="5" t="s">
        <v>869</v>
      </c>
      <c r="E317" s="5">
        <v>24380</v>
      </c>
    </row>
    <row r="318" spans="1:5">
      <c r="A318" s="5" t="s">
        <v>253</v>
      </c>
      <c r="B318" s="5" t="s">
        <v>254</v>
      </c>
      <c r="C318" s="5" t="s">
        <v>870</v>
      </c>
      <c r="D318" s="5" t="s">
        <v>871</v>
      </c>
      <c r="E318" s="5">
        <v>2</v>
      </c>
    </row>
    <row r="319" spans="1:5">
      <c r="A319" s="5" t="s">
        <v>255</v>
      </c>
      <c r="B319" s="5" t="s">
        <v>256</v>
      </c>
      <c r="C319" s="5" t="s">
        <v>872</v>
      </c>
      <c r="D319" s="5" t="s">
        <v>873</v>
      </c>
      <c r="E319" s="5">
        <v>278</v>
      </c>
    </row>
    <row r="320" spans="1:5">
      <c r="A320" s="5" t="s">
        <v>257</v>
      </c>
      <c r="B320" s="5" t="s">
        <v>258</v>
      </c>
      <c r="C320" s="5" t="s">
        <v>874</v>
      </c>
      <c r="D320" s="5" t="s">
        <v>258</v>
      </c>
      <c r="E320" s="5">
        <v>2388</v>
      </c>
    </row>
    <row r="321" spans="1:5">
      <c r="A321" s="5" t="s">
        <v>259</v>
      </c>
      <c r="B321" s="5" t="s">
        <v>260</v>
      </c>
      <c r="C321" s="5" t="s">
        <v>875</v>
      </c>
      <c r="D321" s="5" t="s">
        <v>876</v>
      </c>
      <c r="E321" s="5">
        <v>969</v>
      </c>
    </row>
    <row r="322" spans="1:5">
      <c r="A322" s="5" t="s">
        <v>259</v>
      </c>
      <c r="B322" s="5" t="s">
        <v>260</v>
      </c>
      <c r="C322" s="5" t="s">
        <v>610</v>
      </c>
      <c r="D322" s="5" t="s">
        <v>611</v>
      </c>
      <c r="E322" s="5">
        <v>4286</v>
      </c>
    </row>
    <row r="323" spans="1:5">
      <c r="A323" s="5" t="s">
        <v>259</v>
      </c>
      <c r="B323" s="5" t="s">
        <v>260</v>
      </c>
      <c r="C323" s="5" t="s">
        <v>877</v>
      </c>
      <c r="D323" s="5" t="s">
        <v>878</v>
      </c>
      <c r="E323" s="5">
        <v>1848</v>
      </c>
    </row>
    <row r="324" spans="1:5">
      <c r="A324" s="5" t="s">
        <v>259</v>
      </c>
      <c r="B324" s="5" t="s">
        <v>260</v>
      </c>
      <c r="C324" s="5" t="s">
        <v>879</v>
      </c>
      <c r="D324" s="5" t="s">
        <v>880</v>
      </c>
      <c r="E324" s="5">
        <v>1299</v>
      </c>
    </row>
    <row r="325" spans="1:5">
      <c r="A325" s="5" t="s">
        <v>259</v>
      </c>
      <c r="B325" s="5" t="s">
        <v>260</v>
      </c>
      <c r="C325" s="5" t="s">
        <v>881</v>
      </c>
      <c r="D325" s="5" t="s">
        <v>882</v>
      </c>
      <c r="E325" s="5">
        <v>29028</v>
      </c>
    </row>
    <row r="326" spans="1:5">
      <c r="A326" s="5" t="s">
        <v>259</v>
      </c>
      <c r="B326" s="5" t="s">
        <v>260</v>
      </c>
      <c r="C326" s="5" t="s">
        <v>883</v>
      </c>
      <c r="D326" s="5" t="s">
        <v>884</v>
      </c>
      <c r="E326" s="5">
        <v>326</v>
      </c>
    </row>
    <row r="327" spans="1:5">
      <c r="A327" s="5" t="s">
        <v>259</v>
      </c>
      <c r="B327" s="5" t="s">
        <v>260</v>
      </c>
      <c r="C327" s="5" t="s">
        <v>885</v>
      </c>
      <c r="D327" s="5" t="s">
        <v>886</v>
      </c>
      <c r="E327" s="5">
        <v>8924</v>
      </c>
    </row>
    <row r="328" spans="1:5">
      <c r="A328" s="5" t="s">
        <v>259</v>
      </c>
      <c r="B328" s="5" t="s">
        <v>260</v>
      </c>
      <c r="C328" s="5" t="s">
        <v>887</v>
      </c>
      <c r="D328" s="5" t="s">
        <v>888</v>
      </c>
      <c r="E328" s="5">
        <v>16102</v>
      </c>
    </row>
    <row r="329" spans="1:5">
      <c r="A329" s="5" t="s">
        <v>259</v>
      </c>
      <c r="B329" s="5" t="s">
        <v>260</v>
      </c>
      <c r="C329" s="5" t="s">
        <v>889</v>
      </c>
      <c r="D329" s="5" t="s">
        <v>890</v>
      </c>
      <c r="E329" s="5">
        <v>814</v>
      </c>
    </row>
    <row r="330" spans="1:5">
      <c r="A330" s="5" t="s">
        <v>259</v>
      </c>
      <c r="B330" s="5" t="s">
        <v>260</v>
      </c>
      <c r="C330" s="5" t="s">
        <v>891</v>
      </c>
      <c r="D330" s="5" t="s">
        <v>892</v>
      </c>
      <c r="E330" s="5">
        <v>6154</v>
      </c>
    </row>
    <row r="331" spans="1:5">
      <c r="A331" s="5" t="s">
        <v>261</v>
      </c>
      <c r="B331" s="5" t="s">
        <v>262</v>
      </c>
      <c r="C331" s="5" t="s">
        <v>893</v>
      </c>
      <c r="D331" s="5" t="s">
        <v>894</v>
      </c>
      <c r="E331" s="5">
        <v>161</v>
      </c>
    </row>
    <row r="332" spans="1:5">
      <c r="A332" s="5" t="s">
        <v>261</v>
      </c>
      <c r="B332" s="5" t="s">
        <v>262</v>
      </c>
      <c r="C332" s="5" t="s">
        <v>895</v>
      </c>
      <c r="D332" s="5" t="s">
        <v>896</v>
      </c>
      <c r="E332" s="5">
        <v>1216</v>
      </c>
    </row>
    <row r="333" spans="1:5">
      <c r="A333" s="5" t="s">
        <v>261</v>
      </c>
      <c r="B333" s="5" t="s">
        <v>262</v>
      </c>
      <c r="C333" s="5" t="s">
        <v>897</v>
      </c>
      <c r="D333" s="5" t="s">
        <v>898</v>
      </c>
      <c r="E333" s="5">
        <v>1362</v>
      </c>
    </row>
    <row r="334" spans="1:5">
      <c r="A334" s="5" t="s">
        <v>261</v>
      </c>
      <c r="B334" s="5" t="s">
        <v>262</v>
      </c>
      <c r="C334" s="5" t="s">
        <v>899</v>
      </c>
      <c r="D334" s="5" t="s">
        <v>900</v>
      </c>
      <c r="E334" s="5">
        <v>275</v>
      </c>
    </row>
    <row r="335" spans="1:5">
      <c r="A335" s="5" t="s">
        <v>261</v>
      </c>
      <c r="B335" s="5" t="s">
        <v>262</v>
      </c>
      <c r="C335" s="5" t="s">
        <v>901</v>
      </c>
      <c r="D335" s="5" t="s">
        <v>902</v>
      </c>
      <c r="E335" s="5">
        <v>593</v>
      </c>
    </row>
    <row r="336" spans="1:5">
      <c r="A336" s="5" t="s">
        <v>261</v>
      </c>
      <c r="B336" s="5" t="s">
        <v>262</v>
      </c>
      <c r="C336" s="5" t="s">
        <v>903</v>
      </c>
      <c r="D336" s="5" t="s">
        <v>904</v>
      </c>
      <c r="E336" s="5">
        <v>2382</v>
      </c>
    </row>
    <row r="337" spans="1:5">
      <c r="A337" s="5" t="s">
        <v>261</v>
      </c>
      <c r="B337" s="5" t="s">
        <v>262</v>
      </c>
      <c r="C337" s="5" t="s">
        <v>905</v>
      </c>
      <c r="D337" s="5" t="s">
        <v>906</v>
      </c>
      <c r="E337" s="5">
        <v>930</v>
      </c>
    </row>
    <row r="338" spans="1:5">
      <c r="A338" s="5" t="s">
        <v>261</v>
      </c>
      <c r="B338" s="5" t="s">
        <v>262</v>
      </c>
      <c r="C338" s="5" t="s">
        <v>907</v>
      </c>
      <c r="D338" s="5" t="s">
        <v>908</v>
      </c>
      <c r="E338" s="5">
        <v>29</v>
      </c>
    </row>
    <row r="339" spans="1:5">
      <c r="A339" s="5" t="s">
        <v>261</v>
      </c>
      <c r="B339" s="5" t="s">
        <v>262</v>
      </c>
      <c r="C339" s="5" t="s">
        <v>909</v>
      </c>
      <c r="D339" s="5" t="s">
        <v>910</v>
      </c>
      <c r="E339" s="5">
        <v>1211</v>
      </c>
    </row>
    <row r="340" spans="1:5">
      <c r="A340" s="5" t="s">
        <v>261</v>
      </c>
      <c r="B340" s="5" t="s">
        <v>262</v>
      </c>
      <c r="C340" s="5" t="s">
        <v>911</v>
      </c>
      <c r="D340" s="5" t="s">
        <v>912</v>
      </c>
      <c r="E340" s="5">
        <v>402</v>
      </c>
    </row>
    <row r="341" spans="1:5">
      <c r="A341" s="5" t="s">
        <v>261</v>
      </c>
      <c r="B341" s="5" t="s">
        <v>262</v>
      </c>
      <c r="C341" s="5" t="s">
        <v>913</v>
      </c>
      <c r="D341" s="5" t="s">
        <v>914</v>
      </c>
      <c r="E341" s="5">
        <v>1052</v>
      </c>
    </row>
    <row r="342" spans="1:5">
      <c r="A342" s="5" t="s">
        <v>261</v>
      </c>
      <c r="B342" s="5" t="s">
        <v>262</v>
      </c>
      <c r="C342" s="5" t="s">
        <v>915</v>
      </c>
      <c r="D342" s="5" t="s">
        <v>916</v>
      </c>
      <c r="E342" s="5">
        <v>129</v>
      </c>
    </row>
    <row r="343" spans="1:5">
      <c r="A343" s="5" t="s">
        <v>261</v>
      </c>
      <c r="B343" s="5" t="s">
        <v>262</v>
      </c>
      <c r="C343" s="5" t="s">
        <v>917</v>
      </c>
      <c r="D343" s="5" t="s">
        <v>918</v>
      </c>
      <c r="E343" s="5">
        <v>1800</v>
      </c>
    </row>
    <row r="344" spans="1:5">
      <c r="A344" s="5" t="s">
        <v>261</v>
      </c>
      <c r="B344" s="5" t="s">
        <v>262</v>
      </c>
      <c r="C344" s="5" t="s">
        <v>919</v>
      </c>
      <c r="D344" s="5" t="s">
        <v>920</v>
      </c>
      <c r="E344" s="5">
        <v>1383</v>
      </c>
    </row>
    <row r="345" spans="1:5">
      <c r="A345" s="5" t="s">
        <v>261</v>
      </c>
      <c r="B345" s="5" t="s">
        <v>262</v>
      </c>
      <c r="C345" s="5" t="s">
        <v>921</v>
      </c>
      <c r="D345" s="5" t="s">
        <v>922</v>
      </c>
      <c r="E345" s="5">
        <v>851</v>
      </c>
    </row>
    <row r="346" spans="1:5">
      <c r="A346" s="5" t="s">
        <v>261</v>
      </c>
      <c r="B346" s="5" t="s">
        <v>262</v>
      </c>
      <c r="C346" s="5" t="s">
        <v>923</v>
      </c>
      <c r="D346" s="5" t="s">
        <v>924</v>
      </c>
      <c r="E346" s="5">
        <v>1690</v>
      </c>
    </row>
    <row r="347" spans="1:5">
      <c r="A347" s="5" t="s">
        <v>261</v>
      </c>
      <c r="B347" s="5" t="s">
        <v>262</v>
      </c>
      <c r="C347" s="5" t="s">
        <v>925</v>
      </c>
      <c r="D347" s="5" t="s">
        <v>926</v>
      </c>
      <c r="E347" s="5">
        <v>1197</v>
      </c>
    </row>
    <row r="348" spans="1:5">
      <c r="A348" s="5" t="s">
        <v>261</v>
      </c>
      <c r="B348" s="5" t="s">
        <v>262</v>
      </c>
      <c r="C348" s="5" t="s">
        <v>927</v>
      </c>
      <c r="D348" s="5" t="s">
        <v>928</v>
      </c>
      <c r="E348" s="5">
        <v>1121</v>
      </c>
    </row>
    <row r="349" spans="1:5">
      <c r="A349" s="5" t="s">
        <v>261</v>
      </c>
      <c r="B349" s="5" t="s">
        <v>262</v>
      </c>
      <c r="C349" s="5" t="s">
        <v>929</v>
      </c>
      <c r="D349" s="5" t="s">
        <v>930</v>
      </c>
      <c r="E349" s="5">
        <v>814</v>
      </c>
    </row>
    <row r="350" spans="1:5">
      <c r="A350" s="5" t="s">
        <v>261</v>
      </c>
      <c r="B350" s="5" t="s">
        <v>262</v>
      </c>
      <c r="C350" s="5" t="s">
        <v>931</v>
      </c>
      <c r="D350" s="5" t="s">
        <v>932</v>
      </c>
      <c r="E350" s="5">
        <v>791</v>
      </c>
    </row>
    <row r="351" spans="1:5">
      <c r="A351" s="5" t="s">
        <v>261</v>
      </c>
      <c r="B351" s="5" t="s">
        <v>262</v>
      </c>
      <c r="C351" s="5" t="s">
        <v>933</v>
      </c>
      <c r="D351" s="5" t="s">
        <v>934</v>
      </c>
      <c r="E351" s="5">
        <v>229</v>
      </c>
    </row>
    <row r="352" spans="1:5">
      <c r="A352" s="5" t="s">
        <v>263</v>
      </c>
      <c r="B352" s="5" t="s">
        <v>264</v>
      </c>
      <c r="C352" s="5" t="s">
        <v>935</v>
      </c>
      <c r="D352" s="5" t="s">
        <v>936</v>
      </c>
      <c r="E352" s="5">
        <v>206</v>
      </c>
    </row>
    <row r="353" spans="1:5">
      <c r="A353" s="5" t="s">
        <v>263</v>
      </c>
      <c r="B353" s="5" t="s">
        <v>264</v>
      </c>
      <c r="C353" s="5" t="s">
        <v>937</v>
      </c>
      <c r="D353" s="5" t="s">
        <v>938</v>
      </c>
      <c r="E353" s="5">
        <v>541</v>
      </c>
    </row>
    <row r="354" spans="1:5">
      <c r="A354" s="5" t="s">
        <v>263</v>
      </c>
      <c r="B354" s="5" t="s">
        <v>264</v>
      </c>
      <c r="C354" s="5" t="s">
        <v>939</v>
      </c>
      <c r="D354" s="5" t="s">
        <v>940</v>
      </c>
      <c r="E354" s="5">
        <v>16</v>
      </c>
    </row>
    <row r="355" spans="1:5">
      <c r="A355" s="5" t="s">
        <v>263</v>
      </c>
      <c r="B355" s="5" t="s">
        <v>264</v>
      </c>
      <c r="C355" s="5" t="s">
        <v>941</v>
      </c>
      <c r="D355" s="5" t="s">
        <v>942</v>
      </c>
      <c r="E355" s="5">
        <v>4039</v>
      </c>
    </row>
    <row r="356" spans="1:5">
      <c r="A356" s="5" t="s">
        <v>263</v>
      </c>
      <c r="B356" s="5" t="s">
        <v>264</v>
      </c>
      <c r="C356" s="5" t="s">
        <v>943</v>
      </c>
      <c r="D356" s="5" t="s">
        <v>944</v>
      </c>
      <c r="E356" s="5">
        <v>3966</v>
      </c>
    </row>
    <row r="357" spans="1:5">
      <c r="A357" s="5" t="s">
        <v>265</v>
      </c>
      <c r="B357" s="5" t="s">
        <v>266</v>
      </c>
      <c r="C357" s="5" t="s">
        <v>945</v>
      </c>
      <c r="D357" s="5" t="s">
        <v>946</v>
      </c>
      <c r="E357" s="5">
        <v>2589</v>
      </c>
    </row>
    <row r="358" spans="1:5">
      <c r="A358" s="5" t="s">
        <v>267</v>
      </c>
      <c r="B358" s="5" t="s">
        <v>268</v>
      </c>
      <c r="C358" s="5" t="s">
        <v>947</v>
      </c>
      <c r="D358" s="5" t="s">
        <v>268</v>
      </c>
      <c r="E358" s="5">
        <v>1923</v>
      </c>
    </row>
    <row r="359" spans="1:5">
      <c r="A359" s="5" t="s">
        <v>269</v>
      </c>
      <c r="B359" s="5" t="s">
        <v>270</v>
      </c>
      <c r="C359" s="5" t="s">
        <v>948</v>
      </c>
      <c r="D359" s="5" t="s">
        <v>949</v>
      </c>
      <c r="E359" s="5">
        <v>106</v>
      </c>
    </row>
    <row r="360" spans="1:5">
      <c r="A360" s="5" t="s">
        <v>269</v>
      </c>
      <c r="B360" s="5" t="s">
        <v>270</v>
      </c>
      <c r="C360" s="5" t="s">
        <v>950</v>
      </c>
      <c r="D360" s="5" t="s">
        <v>951</v>
      </c>
      <c r="E360" s="5">
        <v>95</v>
      </c>
    </row>
    <row r="361" spans="1:5">
      <c r="A361" s="5" t="s">
        <v>269</v>
      </c>
      <c r="B361" s="5" t="s">
        <v>270</v>
      </c>
      <c r="C361" s="5" t="s">
        <v>952</v>
      </c>
      <c r="D361" s="5" t="s">
        <v>953</v>
      </c>
      <c r="E361" s="5">
        <v>331</v>
      </c>
    </row>
    <row r="362" spans="1:5">
      <c r="A362" s="5" t="s">
        <v>269</v>
      </c>
      <c r="B362" s="5" t="s">
        <v>270</v>
      </c>
      <c r="C362" s="5" t="s">
        <v>954</v>
      </c>
      <c r="D362" s="5" t="s">
        <v>955</v>
      </c>
      <c r="E362" s="5">
        <v>412</v>
      </c>
    </row>
    <row r="363" spans="1:5">
      <c r="A363" s="5" t="s">
        <v>269</v>
      </c>
      <c r="B363" s="5" t="s">
        <v>270</v>
      </c>
      <c r="C363" s="5" t="s">
        <v>956</v>
      </c>
      <c r="D363" s="5" t="s">
        <v>957</v>
      </c>
      <c r="E363" s="5">
        <v>17</v>
      </c>
    </row>
    <row r="364" spans="1:5">
      <c r="A364" s="5" t="s">
        <v>269</v>
      </c>
      <c r="B364" s="5" t="s">
        <v>270</v>
      </c>
      <c r="C364" s="5" t="s">
        <v>958</v>
      </c>
      <c r="D364" s="5" t="s">
        <v>959</v>
      </c>
      <c r="E364" s="5">
        <v>265</v>
      </c>
    </row>
    <row r="365" spans="1:5">
      <c r="A365" s="5" t="s">
        <v>269</v>
      </c>
      <c r="B365" s="5" t="s">
        <v>270</v>
      </c>
      <c r="C365" s="5" t="s">
        <v>960</v>
      </c>
      <c r="D365" s="5" t="s">
        <v>961</v>
      </c>
      <c r="E365" s="5">
        <v>2</v>
      </c>
    </row>
    <row r="366" spans="1:5">
      <c r="A366" s="5" t="s">
        <v>269</v>
      </c>
      <c r="B366" s="5" t="s">
        <v>270</v>
      </c>
      <c r="C366" s="5" t="s">
        <v>962</v>
      </c>
      <c r="D366" s="5" t="s">
        <v>963</v>
      </c>
      <c r="E366" s="5">
        <v>258</v>
      </c>
    </row>
    <row r="367" spans="1:5">
      <c r="A367" s="5" t="s">
        <v>269</v>
      </c>
      <c r="B367" s="5" t="s">
        <v>270</v>
      </c>
      <c r="C367" s="5" t="s">
        <v>964</v>
      </c>
      <c r="D367" s="5" t="s">
        <v>965</v>
      </c>
      <c r="E367" s="5">
        <v>593</v>
      </c>
    </row>
    <row r="368" spans="1:5">
      <c r="A368" s="5" t="s">
        <v>269</v>
      </c>
      <c r="B368" s="5" t="s">
        <v>270</v>
      </c>
      <c r="C368" s="5" t="s">
        <v>966</v>
      </c>
      <c r="D368" s="5" t="s">
        <v>967</v>
      </c>
      <c r="E368" s="5">
        <v>231</v>
      </c>
    </row>
    <row r="369" spans="1:5">
      <c r="A369" s="5" t="s">
        <v>269</v>
      </c>
      <c r="B369" s="5" t="s">
        <v>270</v>
      </c>
      <c r="C369" s="5" t="s">
        <v>968</v>
      </c>
      <c r="D369" s="5" t="s">
        <v>969</v>
      </c>
      <c r="E369" s="5">
        <v>116</v>
      </c>
    </row>
    <row r="370" spans="1:5">
      <c r="A370" s="5" t="s">
        <v>269</v>
      </c>
      <c r="B370" s="5" t="s">
        <v>270</v>
      </c>
      <c r="C370" s="5" t="s">
        <v>970</v>
      </c>
      <c r="D370" s="5" t="s">
        <v>971</v>
      </c>
      <c r="E370" s="5">
        <v>232</v>
      </c>
    </row>
    <row r="371" spans="1:5">
      <c r="A371" s="5" t="s">
        <v>271</v>
      </c>
      <c r="B371" s="5" t="s">
        <v>272</v>
      </c>
      <c r="C371" s="5" t="s">
        <v>972</v>
      </c>
      <c r="D371" s="5" t="s">
        <v>272</v>
      </c>
      <c r="E371" s="5">
        <v>2</v>
      </c>
    </row>
    <row r="372" spans="1:5">
      <c r="A372" s="5" t="s">
        <v>273</v>
      </c>
      <c r="B372" s="5" t="s">
        <v>274</v>
      </c>
      <c r="C372" s="5" t="s">
        <v>973</v>
      </c>
      <c r="D372" s="5" t="s">
        <v>974</v>
      </c>
      <c r="E372" s="5">
        <v>590</v>
      </c>
    </row>
    <row r="373" spans="1:5">
      <c r="A373" s="5" t="s">
        <v>275</v>
      </c>
      <c r="B373" s="5" t="s">
        <v>276</v>
      </c>
      <c r="C373" s="5" t="s">
        <v>975</v>
      </c>
      <c r="D373" s="5" t="s">
        <v>976</v>
      </c>
      <c r="E373" s="5">
        <v>40200</v>
      </c>
    </row>
    <row r="374" spans="1:5">
      <c r="A374" s="5" t="s">
        <v>277</v>
      </c>
      <c r="B374" s="5" t="s">
        <v>278</v>
      </c>
      <c r="C374" s="5" t="s">
        <v>977</v>
      </c>
      <c r="D374" s="5" t="s">
        <v>978</v>
      </c>
      <c r="E374" s="5">
        <v>42970</v>
      </c>
    </row>
    <row r="375" spans="1:5">
      <c r="A375" s="80" t="s">
        <v>279</v>
      </c>
      <c r="B375" s="80"/>
      <c r="C375" s="80"/>
      <c r="D375" s="80"/>
      <c r="E375" s="7">
        <f>SUM(E2:E374)</f>
        <v>2877153</v>
      </c>
    </row>
  </sheetData>
  <mergeCells count="1">
    <mergeCell ref="A375:D375"/>
  </mergeCells>
  <pageMargins left="0.70866141732283472" right="0.70866141732283472" top="0.74803149606299213" bottom="0.74803149606299213" header="0.31496062992125984" footer="0.31496062992125984"/>
  <pageSetup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8"/>
  <sheetViews>
    <sheetView workbookViewId="0"/>
  </sheetViews>
  <sheetFormatPr defaultRowHeight="15"/>
  <cols>
    <col min="1" max="1" width="11.140625" style="13" bestFit="1" customWidth="1"/>
    <col min="2" max="2" width="27.28515625" style="13" customWidth="1"/>
    <col min="3" max="3" width="8.85546875" style="13" bestFit="1" customWidth="1"/>
    <col min="4" max="4" width="26.140625" style="13" customWidth="1"/>
    <col min="5" max="5" width="20.42578125" bestFit="1" customWidth="1"/>
  </cols>
  <sheetData>
    <row r="1" spans="1:5">
      <c r="A1" s="1" t="s">
        <v>0</v>
      </c>
      <c r="B1" s="2" t="s">
        <v>1</v>
      </c>
      <c r="C1" s="1" t="s">
        <v>280</v>
      </c>
      <c r="D1" s="2" t="s">
        <v>281</v>
      </c>
      <c r="E1" s="11" t="s">
        <v>979</v>
      </c>
    </row>
    <row r="2" spans="1:5">
      <c r="A2" s="5" t="s">
        <v>3</v>
      </c>
      <c r="B2" s="6" t="s">
        <v>4</v>
      </c>
      <c r="C2" s="5" t="s">
        <v>282</v>
      </c>
      <c r="D2" s="6" t="s">
        <v>283</v>
      </c>
      <c r="E2" s="5">
        <v>45</v>
      </c>
    </row>
    <row r="3" spans="1:5">
      <c r="A3" s="5" t="s">
        <v>3</v>
      </c>
      <c r="B3" s="6" t="s">
        <v>4</v>
      </c>
      <c r="C3" s="5" t="s">
        <v>284</v>
      </c>
      <c r="D3" s="6" t="s">
        <v>285</v>
      </c>
      <c r="E3" s="5">
        <v>5</v>
      </c>
    </row>
    <row r="4" spans="1:5">
      <c r="A4" s="5" t="s">
        <v>3</v>
      </c>
      <c r="B4" s="6" t="s">
        <v>4</v>
      </c>
      <c r="C4" s="5" t="s">
        <v>286</v>
      </c>
      <c r="D4" s="6" t="s">
        <v>287</v>
      </c>
      <c r="E4" s="5">
        <v>2</v>
      </c>
    </row>
    <row r="5" spans="1:5">
      <c r="A5" s="5" t="s">
        <v>3</v>
      </c>
      <c r="B5" s="6" t="s">
        <v>4</v>
      </c>
      <c r="C5" s="5" t="s">
        <v>288</v>
      </c>
      <c r="D5" s="6" t="s">
        <v>289</v>
      </c>
      <c r="E5" s="5">
        <v>12</v>
      </c>
    </row>
    <row r="6" spans="1:5">
      <c r="A6" s="5" t="s">
        <v>3</v>
      </c>
      <c r="B6" s="6" t="s">
        <v>4</v>
      </c>
      <c r="C6" s="5" t="s">
        <v>290</v>
      </c>
      <c r="D6" s="6" t="s">
        <v>291</v>
      </c>
      <c r="E6" s="5">
        <v>35</v>
      </c>
    </row>
    <row r="7" spans="1:5">
      <c r="A7" s="5" t="s">
        <v>3</v>
      </c>
      <c r="B7" s="6" t="s">
        <v>4</v>
      </c>
      <c r="C7" s="5" t="s">
        <v>292</v>
      </c>
      <c r="D7" s="6" t="s">
        <v>293</v>
      </c>
      <c r="E7" s="5">
        <v>15</v>
      </c>
    </row>
    <row r="8" spans="1:5">
      <c r="A8" s="5" t="s">
        <v>3</v>
      </c>
      <c r="B8" s="6" t="s">
        <v>4</v>
      </c>
      <c r="C8" s="5" t="s">
        <v>294</v>
      </c>
      <c r="D8" s="6" t="s">
        <v>295</v>
      </c>
      <c r="E8" s="5">
        <v>94</v>
      </c>
    </row>
    <row r="9" spans="1:5">
      <c r="A9" s="5" t="s">
        <v>3</v>
      </c>
      <c r="B9" s="6" t="s">
        <v>4</v>
      </c>
      <c r="C9" s="5" t="s">
        <v>298</v>
      </c>
      <c r="D9" s="6" t="s">
        <v>299</v>
      </c>
      <c r="E9" s="5">
        <v>7</v>
      </c>
    </row>
    <row r="10" spans="1:5">
      <c r="A10" s="5" t="s">
        <v>7</v>
      </c>
      <c r="B10" s="6" t="s">
        <v>8</v>
      </c>
      <c r="C10" s="5" t="s">
        <v>302</v>
      </c>
      <c r="D10" s="6" t="s">
        <v>303</v>
      </c>
      <c r="E10" s="5">
        <v>900</v>
      </c>
    </row>
    <row r="11" spans="1:5">
      <c r="A11" s="5" t="s">
        <v>9</v>
      </c>
      <c r="B11" s="6" t="s">
        <v>10</v>
      </c>
      <c r="C11" s="5" t="s">
        <v>304</v>
      </c>
      <c r="D11" s="6" t="s">
        <v>305</v>
      </c>
      <c r="E11" s="5">
        <v>14588</v>
      </c>
    </row>
    <row r="12" spans="1:5">
      <c r="A12" s="5" t="s">
        <v>9</v>
      </c>
      <c r="B12" s="6" t="s">
        <v>10</v>
      </c>
      <c r="C12" s="5" t="s">
        <v>306</v>
      </c>
      <c r="D12" s="6" t="s">
        <v>307</v>
      </c>
      <c r="E12" s="5">
        <v>5131</v>
      </c>
    </row>
    <row r="13" spans="1:5">
      <c r="A13" s="5" t="s">
        <v>11</v>
      </c>
      <c r="B13" s="6" t="s">
        <v>12</v>
      </c>
      <c r="C13" s="5" t="s">
        <v>318</v>
      </c>
      <c r="D13" s="6" t="s">
        <v>319</v>
      </c>
      <c r="E13" s="5">
        <v>2</v>
      </c>
    </row>
    <row r="14" spans="1:5">
      <c r="A14" s="5" t="s">
        <v>11</v>
      </c>
      <c r="B14" s="6" t="s">
        <v>12</v>
      </c>
      <c r="C14" s="5" t="s">
        <v>320</v>
      </c>
      <c r="D14" s="6" t="s">
        <v>321</v>
      </c>
      <c r="E14" s="5">
        <v>856</v>
      </c>
    </row>
    <row r="15" spans="1:5">
      <c r="A15" s="5" t="s">
        <v>11</v>
      </c>
      <c r="B15" s="6" t="s">
        <v>12</v>
      </c>
      <c r="C15" s="5" t="s">
        <v>324</v>
      </c>
      <c r="D15" s="6" t="s">
        <v>325</v>
      </c>
      <c r="E15" s="5">
        <v>45</v>
      </c>
    </row>
    <row r="16" spans="1:5">
      <c r="A16" s="5" t="s">
        <v>11</v>
      </c>
      <c r="B16" s="6" t="s">
        <v>12</v>
      </c>
      <c r="C16" s="5" t="s">
        <v>334</v>
      </c>
      <c r="D16" s="6" t="s">
        <v>335</v>
      </c>
      <c r="E16" s="5">
        <v>146</v>
      </c>
    </row>
    <row r="17" spans="1:5">
      <c r="A17" s="5" t="s">
        <v>11</v>
      </c>
      <c r="B17" s="6" t="s">
        <v>12</v>
      </c>
      <c r="C17" s="5" t="s">
        <v>344</v>
      </c>
      <c r="D17" s="6" t="s">
        <v>345</v>
      </c>
      <c r="E17" s="5">
        <v>51</v>
      </c>
    </row>
    <row r="18" spans="1:5">
      <c r="A18" s="5" t="s">
        <v>11</v>
      </c>
      <c r="B18" s="6" t="s">
        <v>12</v>
      </c>
      <c r="C18" s="5" t="s">
        <v>356</v>
      </c>
      <c r="D18" s="6" t="s">
        <v>357</v>
      </c>
      <c r="E18" s="5">
        <v>711</v>
      </c>
    </row>
    <row r="19" spans="1:5">
      <c r="A19" s="5" t="s">
        <v>15</v>
      </c>
      <c r="B19" s="6" t="s">
        <v>16</v>
      </c>
      <c r="C19" s="5" t="s">
        <v>364</v>
      </c>
      <c r="D19" s="6" t="s">
        <v>365</v>
      </c>
      <c r="E19" s="5">
        <v>188</v>
      </c>
    </row>
    <row r="20" spans="1:5">
      <c r="A20" s="5" t="s">
        <v>17</v>
      </c>
      <c r="B20" s="6" t="s">
        <v>18</v>
      </c>
      <c r="C20" s="5" t="s">
        <v>370</v>
      </c>
      <c r="D20" s="6" t="s">
        <v>371</v>
      </c>
      <c r="E20" s="5">
        <v>352</v>
      </c>
    </row>
    <row r="21" spans="1:5">
      <c r="A21" s="5" t="s">
        <v>19</v>
      </c>
      <c r="B21" s="6" t="s">
        <v>20</v>
      </c>
      <c r="C21" s="5" t="s">
        <v>372</v>
      </c>
      <c r="D21" s="6" t="s">
        <v>373</v>
      </c>
      <c r="E21" s="5">
        <v>661</v>
      </c>
    </row>
    <row r="22" spans="1:5">
      <c r="A22" s="5" t="s">
        <v>19</v>
      </c>
      <c r="B22" s="6" t="s">
        <v>20</v>
      </c>
      <c r="C22" s="5" t="s">
        <v>374</v>
      </c>
      <c r="D22" s="6" t="s">
        <v>375</v>
      </c>
      <c r="E22" s="5">
        <v>5</v>
      </c>
    </row>
    <row r="23" spans="1:5">
      <c r="A23" s="5" t="s">
        <v>19</v>
      </c>
      <c r="B23" s="6" t="s">
        <v>20</v>
      </c>
      <c r="C23" s="5" t="s">
        <v>376</v>
      </c>
      <c r="D23" s="6" t="s">
        <v>377</v>
      </c>
      <c r="E23" s="5">
        <v>438</v>
      </c>
    </row>
    <row r="24" spans="1:5">
      <c r="A24" s="5" t="s">
        <v>23</v>
      </c>
      <c r="B24" s="6" t="s">
        <v>24</v>
      </c>
      <c r="C24" s="5" t="s">
        <v>416</v>
      </c>
      <c r="D24" s="6" t="s">
        <v>417</v>
      </c>
      <c r="E24" s="5">
        <v>226</v>
      </c>
    </row>
    <row r="25" spans="1:5">
      <c r="A25" s="5" t="s">
        <v>25</v>
      </c>
      <c r="B25" s="6" t="s">
        <v>26</v>
      </c>
      <c r="C25" s="5" t="s">
        <v>418</v>
      </c>
      <c r="D25" s="6" t="s">
        <v>419</v>
      </c>
      <c r="E25" s="5">
        <v>349</v>
      </c>
    </row>
    <row r="26" spans="1:5">
      <c r="A26" s="5" t="s">
        <v>29</v>
      </c>
      <c r="B26" s="6" t="s">
        <v>30</v>
      </c>
      <c r="C26" s="5" t="s">
        <v>422</v>
      </c>
      <c r="D26" s="6" t="s">
        <v>423</v>
      </c>
      <c r="E26" s="5">
        <v>1326</v>
      </c>
    </row>
    <row r="27" spans="1:5">
      <c r="A27" s="5" t="s">
        <v>31</v>
      </c>
      <c r="B27" s="6" t="s">
        <v>32</v>
      </c>
      <c r="C27" s="5" t="s">
        <v>428</v>
      </c>
      <c r="D27" s="6" t="s">
        <v>429</v>
      </c>
      <c r="E27" s="5">
        <v>405</v>
      </c>
    </row>
    <row r="28" spans="1:5">
      <c r="A28" s="5" t="s">
        <v>33</v>
      </c>
      <c r="B28" s="6" t="s">
        <v>34</v>
      </c>
      <c r="C28" s="5" t="s">
        <v>432</v>
      </c>
      <c r="D28" s="6" t="s">
        <v>433</v>
      </c>
      <c r="E28" s="5">
        <v>5882</v>
      </c>
    </row>
    <row r="29" spans="1:5">
      <c r="A29" s="5" t="s">
        <v>35</v>
      </c>
      <c r="B29" s="6" t="s">
        <v>36</v>
      </c>
      <c r="C29" s="5" t="s">
        <v>434</v>
      </c>
      <c r="D29" s="6" t="s">
        <v>435</v>
      </c>
      <c r="E29" s="5">
        <v>2053</v>
      </c>
    </row>
    <row r="30" spans="1:5">
      <c r="A30" s="5" t="s">
        <v>37</v>
      </c>
      <c r="B30" s="6" t="s">
        <v>38</v>
      </c>
      <c r="C30" s="5" t="s">
        <v>436</v>
      </c>
      <c r="D30" s="6" t="s">
        <v>437</v>
      </c>
      <c r="E30" s="5">
        <v>7</v>
      </c>
    </row>
    <row r="31" spans="1:5">
      <c r="A31" s="5" t="s">
        <v>43</v>
      </c>
      <c r="B31" s="6" t="s">
        <v>44</v>
      </c>
      <c r="C31" s="5" t="s">
        <v>364</v>
      </c>
      <c r="D31" s="6" t="s">
        <v>365</v>
      </c>
      <c r="E31" s="5">
        <v>262</v>
      </c>
    </row>
    <row r="32" spans="1:5">
      <c r="A32" s="5" t="s">
        <v>43</v>
      </c>
      <c r="B32" s="6" t="s">
        <v>44</v>
      </c>
      <c r="C32" s="5" t="s">
        <v>436</v>
      </c>
      <c r="D32" s="6" t="s">
        <v>437</v>
      </c>
      <c r="E32" s="5">
        <v>1</v>
      </c>
    </row>
    <row r="33" spans="1:5">
      <c r="A33" s="5" t="s">
        <v>43</v>
      </c>
      <c r="B33" s="6" t="s">
        <v>44</v>
      </c>
      <c r="C33" s="5" t="s">
        <v>446</v>
      </c>
      <c r="D33" s="6" t="s">
        <v>447</v>
      </c>
      <c r="E33" s="5">
        <v>40</v>
      </c>
    </row>
    <row r="34" spans="1:5">
      <c r="A34" s="5" t="s">
        <v>57</v>
      </c>
      <c r="B34" s="6" t="s">
        <v>58</v>
      </c>
      <c r="C34" s="5" t="s">
        <v>464</v>
      </c>
      <c r="D34" s="6" t="s">
        <v>465</v>
      </c>
      <c r="E34" s="5">
        <v>8</v>
      </c>
    </row>
    <row r="35" spans="1:5">
      <c r="A35" s="5" t="s">
        <v>73</v>
      </c>
      <c r="B35" s="6" t="s">
        <v>74</v>
      </c>
      <c r="C35" s="5" t="s">
        <v>482</v>
      </c>
      <c r="D35" s="6" t="s">
        <v>483</v>
      </c>
      <c r="E35" s="5">
        <v>133</v>
      </c>
    </row>
    <row r="36" spans="1:5">
      <c r="A36" s="5" t="s">
        <v>93</v>
      </c>
      <c r="B36" s="6" t="s">
        <v>94</v>
      </c>
      <c r="C36" s="5" t="s">
        <v>517</v>
      </c>
      <c r="D36" s="6" t="s">
        <v>518</v>
      </c>
      <c r="E36" s="5">
        <v>5418</v>
      </c>
    </row>
    <row r="37" spans="1:5">
      <c r="A37" s="5" t="s">
        <v>93</v>
      </c>
      <c r="B37" s="6" t="s">
        <v>94</v>
      </c>
      <c r="C37" s="5" t="s">
        <v>519</v>
      </c>
      <c r="D37" s="6" t="s">
        <v>520</v>
      </c>
      <c r="E37" s="5">
        <v>32</v>
      </c>
    </row>
    <row r="38" spans="1:5">
      <c r="A38" s="5" t="s">
        <v>97</v>
      </c>
      <c r="B38" s="6" t="s">
        <v>98</v>
      </c>
      <c r="C38" s="5" t="s">
        <v>529</v>
      </c>
      <c r="D38" s="6" t="s">
        <v>530</v>
      </c>
      <c r="E38" s="5">
        <v>15</v>
      </c>
    </row>
    <row r="39" spans="1:5">
      <c r="A39" s="5" t="s">
        <v>99</v>
      </c>
      <c r="B39" s="6" t="s">
        <v>100</v>
      </c>
      <c r="C39" s="5" t="s">
        <v>533</v>
      </c>
      <c r="D39" s="6" t="s">
        <v>534</v>
      </c>
      <c r="E39" s="5">
        <v>278</v>
      </c>
    </row>
    <row r="40" spans="1:5">
      <c r="A40" s="5" t="s">
        <v>99</v>
      </c>
      <c r="B40" s="6" t="s">
        <v>100</v>
      </c>
      <c r="C40" s="5" t="s">
        <v>581</v>
      </c>
      <c r="D40" s="6" t="s">
        <v>582</v>
      </c>
      <c r="E40" s="5">
        <v>119</v>
      </c>
    </row>
    <row r="41" spans="1:5">
      <c r="A41" s="5" t="s">
        <v>101</v>
      </c>
      <c r="B41" s="6" t="s">
        <v>102</v>
      </c>
      <c r="C41" s="5" t="s">
        <v>585</v>
      </c>
      <c r="D41" s="6" t="s">
        <v>586</v>
      </c>
      <c r="E41" s="5">
        <v>1220</v>
      </c>
    </row>
    <row r="42" spans="1:5">
      <c r="A42" s="5" t="s">
        <v>101</v>
      </c>
      <c r="B42" s="6" t="s">
        <v>102</v>
      </c>
      <c r="C42" s="5" t="s">
        <v>587</v>
      </c>
      <c r="D42" s="6" t="s">
        <v>588</v>
      </c>
      <c r="E42" s="5">
        <v>55</v>
      </c>
    </row>
    <row r="43" spans="1:5">
      <c r="A43" s="5" t="s">
        <v>103</v>
      </c>
      <c r="B43" s="6" t="s">
        <v>104</v>
      </c>
      <c r="C43" s="5" t="s">
        <v>589</v>
      </c>
      <c r="D43" s="6" t="s">
        <v>590</v>
      </c>
      <c r="E43" s="5">
        <v>819</v>
      </c>
    </row>
    <row r="44" spans="1:5">
      <c r="A44" s="5" t="s">
        <v>103</v>
      </c>
      <c r="B44" s="6" t="s">
        <v>104</v>
      </c>
      <c r="C44" s="5" t="s">
        <v>593</v>
      </c>
      <c r="D44" s="6" t="s">
        <v>594</v>
      </c>
      <c r="E44" s="5">
        <v>13</v>
      </c>
    </row>
    <row r="45" spans="1:5">
      <c r="A45" s="5" t="s">
        <v>103</v>
      </c>
      <c r="B45" s="6" t="s">
        <v>104</v>
      </c>
      <c r="C45" s="5" t="s">
        <v>595</v>
      </c>
      <c r="D45" s="6" t="s">
        <v>596</v>
      </c>
      <c r="E45" s="5">
        <v>20</v>
      </c>
    </row>
    <row r="46" spans="1:5">
      <c r="A46" s="5" t="s">
        <v>103</v>
      </c>
      <c r="B46" s="6" t="s">
        <v>104</v>
      </c>
      <c r="C46" s="5" t="s">
        <v>599</v>
      </c>
      <c r="D46" s="6" t="s">
        <v>600</v>
      </c>
      <c r="E46" s="5">
        <v>46</v>
      </c>
    </row>
    <row r="47" spans="1:5">
      <c r="A47" s="5" t="s">
        <v>103</v>
      </c>
      <c r="B47" s="6" t="s">
        <v>104</v>
      </c>
      <c r="C47" s="5" t="s">
        <v>601</v>
      </c>
      <c r="D47" s="6" t="s">
        <v>602</v>
      </c>
      <c r="E47" s="5">
        <v>1472</v>
      </c>
    </row>
    <row r="48" spans="1:5">
      <c r="A48" s="5" t="s">
        <v>109</v>
      </c>
      <c r="B48" s="6" t="s">
        <v>110</v>
      </c>
      <c r="C48" s="5" t="s">
        <v>608</v>
      </c>
      <c r="D48" s="6" t="s">
        <v>609</v>
      </c>
      <c r="E48" s="5">
        <v>1516</v>
      </c>
    </row>
    <row r="49" spans="1:5">
      <c r="A49" s="5" t="s">
        <v>165</v>
      </c>
      <c r="B49" s="6" t="s">
        <v>166</v>
      </c>
      <c r="C49" s="5" t="s">
        <v>671</v>
      </c>
      <c r="D49" s="6" t="s">
        <v>166</v>
      </c>
      <c r="E49" s="5">
        <v>3</v>
      </c>
    </row>
    <row r="50" spans="1:5">
      <c r="A50" s="5" t="s">
        <v>195</v>
      </c>
      <c r="B50" s="6" t="s">
        <v>196</v>
      </c>
      <c r="C50" s="5" t="s">
        <v>751</v>
      </c>
      <c r="D50" s="6" t="s">
        <v>752</v>
      </c>
      <c r="E50" s="5">
        <v>179</v>
      </c>
    </row>
    <row r="51" spans="1:5">
      <c r="A51" s="5" t="s">
        <v>207</v>
      </c>
      <c r="B51" s="6" t="s">
        <v>208</v>
      </c>
      <c r="C51" s="5" t="s">
        <v>789</v>
      </c>
      <c r="D51" s="6" t="s">
        <v>790</v>
      </c>
      <c r="E51" s="5">
        <v>259</v>
      </c>
    </row>
    <row r="52" spans="1:5">
      <c r="A52" s="5" t="s">
        <v>211</v>
      </c>
      <c r="B52" s="6" t="s">
        <v>212</v>
      </c>
      <c r="C52" s="5" t="s">
        <v>811</v>
      </c>
      <c r="D52" s="6" t="s">
        <v>812</v>
      </c>
      <c r="E52" s="5">
        <v>8</v>
      </c>
    </row>
    <row r="53" spans="1:5">
      <c r="A53" s="5" t="s">
        <v>219</v>
      </c>
      <c r="B53" s="6" t="s">
        <v>220</v>
      </c>
      <c r="C53" s="5" t="s">
        <v>835</v>
      </c>
      <c r="D53" s="6" t="s">
        <v>836</v>
      </c>
      <c r="E53" s="5">
        <v>6</v>
      </c>
    </row>
    <row r="54" spans="1:5">
      <c r="A54" s="5" t="s">
        <v>227</v>
      </c>
      <c r="B54" s="6" t="s">
        <v>228</v>
      </c>
      <c r="C54" s="5" t="s">
        <v>843</v>
      </c>
      <c r="D54" s="6" t="s">
        <v>844</v>
      </c>
      <c r="E54" s="5">
        <v>2858</v>
      </c>
    </row>
    <row r="55" spans="1:5">
      <c r="A55" s="5" t="s">
        <v>227</v>
      </c>
      <c r="B55" s="6" t="s">
        <v>228</v>
      </c>
      <c r="C55" s="5" t="s">
        <v>847</v>
      </c>
      <c r="D55" s="6" t="s">
        <v>848</v>
      </c>
      <c r="E55" s="5">
        <v>174</v>
      </c>
    </row>
    <row r="56" spans="1:5">
      <c r="A56" s="5" t="s">
        <v>233</v>
      </c>
      <c r="B56" s="6" t="s">
        <v>234</v>
      </c>
      <c r="C56" s="5" t="s">
        <v>853</v>
      </c>
      <c r="D56" s="6" t="s">
        <v>234</v>
      </c>
      <c r="E56" s="5">
        <v>17028</v>
      </c>
    </row>
    <row r="57" spans="1:5">
      <c r="A57" s="5" t="s">
        <v>235</v>
      </c>
      <c r="B57" s="6" t="s">
        <v>236</v>
      </c>
      <c r="C57" s="5" t="s">
        <v>854</v>
      </c>
      <c r="D57" s="6" t="s">
        <v>855</v>
      </c>
      <c r="E57" s="5">
        <v>16775</v>
      </c>
    </row>
    <row r="58" spans="1:5">
      <c r="A58" s="5" t="s">
        <v>239</v>
      </c>
      <c r="B58" s="6" t="s">
        <v>240</v>
      </c>
      <c r="C58" s="5" t="s">
        <v>860</v>
      </c>
      <c r="D58" s="6" t="s">
        <v>240</v>
      </c>
      <c r="E58" s="5">
        <v>237</v>
      </c>
    </row>
    <row r="59" spans="1:5">
      <c r="A59" s="5" t="s">
        <v>243</v>
      </c>
      <c r="B59" s="6" t="s">
        <v>244</v>
      </c>
      <c r="C59" s="5" t="s">
        <v>862</v>
      </c>
      <c r="D59" s="6" t="s">
        <v>863</v>
      </c>
      <c r="E59" s="5">
        <v>1545</v>
      </c>
    </row>
    <row r="60" spans="1:5">
      <c r="A60" s="5" t="s">
        <v>245</v>
      </c>
      <c r="B60" s="6" t="s">
        <v>246</v>
      </c>
      <c r="C60" s="5" t="s">
        <v>864</v>
      </c>
      <c r="D60" s="6" t="s">
        <v>865</v>
      </c>
      <c r="E60" s="5">
        <v>6441</v>
      </c>
    </row>
    <row r="61" spans="1:5">
      <c r="A61" s="5" t="s">
        <v>247</v>
      </c>
      <c r="B61" s="6" t="s">
        <v>248</v>
      </c>
      <c r="C61" s="5" t="s">
        <v>866</v>
      </c>
      <c r="D61" s="6" t="s">
        <v>248</v>
      </c>
      <c r="E61" s="5">
        <v>30240</v>
      </c>
    </row>
    <row r="62" spans="1:5">
      <c r="A62" s="5" t="s">
        <v>249</v>
      </c>
      <c r="B62" s="6" t="s">
        <v>250</v>
      </c>
      <c r="C62" s="5" t="s">
        <v>867</v>
      </c>
      <c r="D62" s="6" t="s">
        <v>250</v>
      </c>
      <c r="E62" s="5">
        <v>17455</v>
      </c>
    </row>
    <row r="63" spans="1:5">
      <c r="A63" s="5" t="s">
        <v>251</v>
      </c>
      <c r="B63" s="6" t="s">
        <v>252</v>
      </c>
      <c r="C63" s="5" t="s">
        <v>868</v>
      </c>
      <c r="D63" s="6" t="s">
        <v>869</v>
      </c>
      <c r="E63" s="5">
        <v>24380</v>
      </c>
    </row>
    <row r="64" spans="1:5">
      <c r="A64" s="5" t="s">
        <v>253</v>
      </c>
      <c r="B64" s="6" t="s">
        <v>254</v>
      </c>
      <c r="C64" s="5" t="s">
        <v>870</v>
      </c>
      <c r="D64" s="6" t="s">
        <v>871</v>
      </c>
      <c r="E64" s="5">
        <v>2</v>
      </c>
    </row>
    <row r="65" spans="1:5">
      <c r="A65" s="5" t="s">
        <v>257</v>
      </c>
      <c r="B65" s="6" t="s">
        <v>258</v>
      </c>
      <c r="C65" s="5" t="s">
        <v>874</v>
      </c>
      <c r="D65" s="6" t="s">
        <v>258</v>
      </c>
      <c r="E65" s="5">
        <v>2388</v>
      </c>
    </row>
    <row r="66" spans="1:5">
      <c r="A66" s="5" t="s">
        <v>259</v>
      </c>
      <c r="B66" s="6" t="s">
        <v>260</v>
      </c>
      <c r="C66" s="5" t="s">
        <v>879</v>
      </c>
      <c r="D66" s="6" t="s">
        <v>880</v>
      </c>
      <c r="E66" s="5">
        <v>1</v>
      </c>
    </row>
    <row r="67" spans="1:5">
      <c r="A67" s="5" t="s">
        <v>259</v>
      </c>
      <c r="B67" s="6" t="s">
        <v>260</v>
      </c>
      <c r="C67" s="5" t="s">
        <v>881</v>
      </c>
      <c r="D67" s="6" t="s">
        <v>882</v>
      </c>
      <c r="E67" s="5">
        <v>3</v>
      </c>
    </row>
    <row r="68" spans="1:5">
      <c r="A68" s="5" t="s">
        <v>259</v>
      </c>
      <c r="B68" s="6" t="s">
        <v>260</v>
      </c>
      <c r="C68" s="5" t="s">
        <v>883</v>
      </c>
      <c r="D68" s="6" t="s">
        <v>884</v>
      </c>
      <c r="E68" s="5">
        <v>212</v>
      </c>
    </row>
    <row r="69" spans="1:5">
      <c r="A69" s="5" t="s">
        <v>259</v>
      </c>
      <c r="B69" s="6" t="s">
        <v>260</v>
      </c>
      <c r="C69" s="5" t="s">
        <v>887</v>
      </c>
      <c r="D69" s="6" t="s">
        <v>888</v>
      </c>
      <c r="E69" s="5">
        <v>14</v>
      </c>
    </row>
    <row r="70" spans="1:5">
      <c r="A70" s="5" t="s">
        <v>261</v>
      </c>
      <c r="B70" s="6" t="s">
        <v>262</v>
      </c>
      <c r="C70" s="5" t="s">
        <v>893</v>
      </c>
      <c r="D70" s="6" t="s">
        <v>894</v>
      </c>
      <c r="E70" s="5">
        <v>161</v>
      </c>
    </row>
    <row r="71" spans="1:5">
      <c r="A71" s="5" t="s">
        <v>261</v>
      </c>
      <c r="B71" s="6" t="s">
        <v>262</v>
      </c>
      <c r="C71" s="5" t="s">
        <v>895</v>
      </c>
      <c r="D71" s="6" t="s">
        <v>896</v>
      </c>
      <c r="E71" s="5">
        <v>1216</v>
      </c>
    </row>
    <row r="72" spans="1:5">
      <c r="A72" s="5" t="s">
        <v>261</v>
      </c>
      <c r="B72" s="6" t="s">
        <v>262</v>
      </c>
      <c r="C72" s="5" t="s">
        <v>897</v>
      </c>
      <c r="D72" s="6" t="s">
        <v>898</v>
      </c>
      <c r="E72" s="5">
        <v>1362</v>
      </c>
    </row>
    <row r="73" spans="1:5">
      <c r="A73" s="5" t="s">
        <v>261</v>
      </c>
      <c r="B73" s="6" t="s">
        <v>262</v>
      </c>
      <c r="C73" s="5" t="s">
        <v>899</v>
      </c>
      <c r="D73" s="6" t="s">
        <v>900</v>
      </c>
      <c r="E73" s="5">
        <v>275</v>
      </c>
    </row>
    <row r="74" spans="1:5">
      <c r="A74" s="5" t="s">
        <v>261</v>
      </c>
      <c r="B74" s="6" t="s">
        <v>262</v>
      </c>
      <c r="C74" s="5" t="s">
        <v>901</v>
      </c>
      <c r="D74" s="6" t="s">
        <v>902</v>
      </c>
      <c r="E74" s="5">
        <v>593</v>
      </c>
    </row>
    <row r="75" spans="1:5">
      <c r="A75" s="5" t="s">
        <v>261</v>
      </c>
      <c r="B75" s="6" t="s">
        <v>262</v>
      </c>
      <c r="C75" s="5" t="s">
        <v>903</v>
      </c>
      <c r="D75" s="6" t="s">
        <v>904</v>
      </c>
      <c r="E75" s="5">
        <v>2382</v>
      </c>
    </row>
    <row r="76" spans="1:5">
      <c r="A76" s="5" t="s">
        <v>261</v>
      </c>
      <c r="B76" s="6" t="s">
        <v>262</v>
      </c>
      <c r="C76" s="5" t="s">
        <v>905</v>
      </c>
      <c r="D76" s="6" t="s">
        <v>906</v>
      </c>
      <c r="E76" s="5">
        <v>930</v>
      </c>
    </row>
    <row r="77" spans="1:5">
      <c r="A77" s="5" t="s">
        <v>261</v>
      </c>
      <c r="B77" s="6" t="s">
        <v>262</v>
      </c>
      <c r="C77" s="5" t="s">
        <v>907</v>
      </c>
      <c r="D77" s="6" t="s">
        <v>908</v>
      </c>
      <c r="E77" s="5">
        <v>29</v>
      </c>
    </row>
    <row r="78" spans="1:5">
      <c r="A78" s="5" t="s">
        <v>261</v>
      </c>
      <c r="B78" s="6" t="s">
        <v>262</v>
      </c>
      <c r="C78" s="5" t="s">
        <v>909</v>
      </c>
      <c r="D78" s="6" t="s">
        <v>910</v>
      </c>
      <c r="E78" s="5">
        <v>1211</v>
      </c>
    </row>
    <row r="79" spans="1:5">
      <c r="A79" s="5" t="s">
        <v>261</v>
      </c>
      <c r="B79" s="6" t="s">
        <v>262</v>
      </c>
      <c r="C79" s="5" t="s">
        <v>911</v>
      </c>
      <c r="D79" s="6" t="s">
        <v>912</v>
      </c>
      <c r="E79" s="5">
        <v>402</v>
      </c>
    </row>
    <row r="80" spans="1:5">
      <c r="A80" s="5" t="s">
        <v>261</v>
      </c>
      <c r="B80" s="6" t="s">
        <v>262</v>
      </c>
      <c r="C80" s="5" t="s">
        <v>913</v>
      </c>
      <c r="D80" s="6" t="s">
        <v>914</v>
      </c>
      <c r="E80" s="5">
        <v>1052</v>
      </c>
    </row>
    <row r="81" spans="1:5">
      <c r="A81" s="5" t="s">
        <v>261</v>
      </c>
      <c r="B81" s="6" t="s">
        <v>262</v>
      </c>
      <c r="C81" s="5" t="s">
        <v>915</v>
      </c>
      <c r="D81" s="6" t="s">
        <v>916</v>
      </c>
      <c r="E81" s="5">
        <v>129</v>
      </c>
    </row>
    <row r="82" spans="1:5">
      <c r="A82" s="5" t="s">
        <v>261</v>
      </c>
      <c r="B82" s="6" t="s">
        <v>262</v>
      </c>
      <c r="C82" s="5" t="s">
        <v>917</v>
      </c>
      <c r="D82" s="6" t="s">
        <v>918</v>
      </c>
      <c r="E82" s="5">
        <v>1800</v>
      </c>
    </row>
    <row r="83" spans="1:5">
      <c r="A83" s="5" t="s">
        <v>261</v>
      </c>
      <c r="B83" s="6" t="s">
        <v>262</v>
      </c>
      <c r="C83" s="5" t="s">
        <v>919</v>
      </c>
      <c r="D83" s="6" t="s">
        <v>920</v>
      </c>
      <c r="E83" s="5">
        <v>1383</v>
      </c>
    </row>
    <row r="84" spans="1:5">
      <c r="A84" s="5" t="s">
        <v>261</v>
      </c>
      <c r="B84" s="6" t="s">
        <v>262</v>
      </c>
      <c r="C84" s="5" t="s">
        <v>921</v>
      </c>
      <c r="D84" s="6" t="s">
        <v>922</v>
      </c>
      <c r="E84" s="5">
        <v>851</v>
      </c>
    </row>
    <row r="85" spans="1:5">
      <c r="A85" s="5" t="s">
        <v>261</v>
      </c>
      <c r="B85" s="6" t="s">
        <v>262</v>
      </c>
      <c r="C85" s="5" t="s">
        <v>923</v>
      </c>
      <c r="D85" s="6" t="s">
        <v>924</v>
      </c>
      <c r="E85" s="5">
        <v>1690</v>
      </c>
    </row>
    <row r="86" spans="1:5">
      <c r="A86" s="5" t="s">
        <v>261</v>
      </c>
      <c r="B86" s="6" t="s">
        <v>262</v>
      </c>
      <c r="C86" s="5" t="s">
        <v>925</v>
      </c>
      <c r="D86" s="6" t="s">
        <v>926</v>
      </c>
      <c r="E86" s="5">
        <v>1197</v>
      </c>
    </row>
    <row r="87" spans="1:5">
      <c r="A87" s="5" t="s">
        <v>261</v>
      </c>
      <c r="B87" s="6" t="s">
        <v>262</v>
      </c>
      <c r="C87" s="5" t="s">
        <v>927</v>
      </c>
      <c r="D87" s="6" t="s">
        <v>928</v>
      </c>
      <c r="E87" s="5">
        <v>1121</v>
      </c>
    </row>
    <row r="88" spans="1:5">
      <c r="A88" s="5" t="s">
        <v>261</v>
      </c>
      <c r="B88" s="6" t="s">
        <v>262</v>
      </c>
      <c r="C88" s="5" t="s">
        <v>929</v>
      </c>
      <c r="D88" s="6" t="s">
        <v>930</v>
      </c>
      <c r="E88" s="5">
        <v>814</v>
      </c>
    </row>
    <row r="89" spans="1:5">
      <c r="A89" s="5" t="s">
        <v>261</v>
      </c>
      <c r="B89" s="6" t="s">
        <v>262</v>
      </c>
      <c r="C89" s="5" t="s">
        <v>931</v>
      </c>
      <c r="D89" s="6" t="s">
        <v>932</v>
      </c>
      <c r="E89" s="5">
        <v>791</v>
      </c>
    </row>
    <row r="90" spans="1:5">
      <c r="A90" s="5" t="s">
        <v>261</v>
      </c>
      <c r="B90" s="6" t="s">
        <v>262</v>
      </c>
      <c r="C90" s="5" t="s">
        <v>933</v>
      </c>
      <c r="D90" s="6" t="s">
        <v>934</v>
      </c>
      <c r="E90" s="5">
        <v>229</v>
      </c>
    </row>
    <row r="91" spans="1:5">
      <c r="A91" s="5" t="s">
        <v>263</v>
      </c>
      <c r="B91" s="6" t="s">
        <v>264</v>
      </c>
      <c r="C91" s="5" t="s">
        <v>941</v>
      </c>
      <c r="D91" s="6" t="s">
        <v>942</v>
      </c>
      <c r="E91" s="5">
        <v>1</v>
      </c>
    </row>
    <row r="92" spans="1:5">
      <c r="A92" s="5" t="s">
        <v>265</v>
      </c>
      <c r="B92" s="6" t="s">
        <v>266</v>
      </c>
      <c r="C92" s="5" t="s">
        <v>945</v>
      </c>
      <c r="D92" s="6" t="s">
        <v>946</v>
      </c>
      <c r="E92" s="5">
        <v>2589</v>
      </c>
    </row>
    <row r="93" spans="1:5">
      <c r="A93" s="5" t="s">
        <v>267</v>
      </c>
      <c r="B93" s="6" t="s">
        <v>268</v>
      </c>
      <c r="C93" s="5" t="s">
        <v>947</v>
      </c>
      <c r="D93" s="6" t="s">
        <v>268</v>
      </c>
      <c r="E93" s="5">
        <v>1923</v>
      </c>
    </row>
    <row r="94" spans="1:5">
      <c r="A94" s="5" t="s">
        <v>269</v>
      </c>
      <c r="B94" s="6" t="s">
        <v>270</v>
      </c>
      <c r="C94" s="5" t="s">
        <v>948</v>
      </c>
      <c r="D94" s="6" t="s">
        <v>949</v>
      </c>
      <c r="E94" s="5">
        <v>106</v>
      </c>
    </row>
    <row r="95" spans="1:5">
      <c r="A95" s="5" t="s">
        <v>269</v>
      </c>
      <c r="B95" s="6" t="s">
        <v>270</v>
      </c>
      <c r="C95" s="5" t="s">
        <v>950</v>
      </c>
      <c r="D95" s="6" t="s">
        <v>951</v>
      </c>
      <c r="E95" s="5">
        <v>95</v>
      </c>
    </row>
    <row r="96" spans="1:5">
      <c r="A96" s="5" t="s">
        <v>269</v>
      </c>
      <c r="B96" s="6" t="s">
        <v>270</v>
      </c>
      <c r="C96" s="5" t="s">
        <v>952</v>
      </c>
      <c r="D96" s="6" t="s">
        <v>953</v>
      </c>
      <c r="E96" s="5">
        <v>331</v>
      </c>
    </row>
    <row r="97" spans="1:5">
      <c r="A97" s="5" t="s">
        <v>269</v>
      </c>
      <c r="B97" s="6" t="s">
        <v>270</v>
      </c>
      <c r="C97" s="5" t="s">
        <v>954</v>
      </c>
      <c r="D97" s="6" t="s">
        <v>955</v>
      </c>
      <c r="E97" s="5">
        <v>412</v>
      </c>
    </row>
    <row r="98" spans="1:5">
      <c r="A98" s="5" t="s">
        <v>269</v>
      </c>
      <c r="B98" s="6" t="s">
        <v>270</v>
      </c>
      <c r="C98" s="5" t="s">
        <v>956</v>
      </c>
      <c r="D98" s="6" t="s">
        <v>957</v>
      </c>
      <c r="E98" s="5">
        <v>17</v>
      </c>
    </row>
    <row r="99" spans="1:5">
      <c r="A99" s="5" t="s">
        <v>269</v>
      </c>
      <c r="B99" s="6" t="s">
        <v>270</v>
      </c>
      <c r="C99" s="5" t="s">
        <v>958</v>
      </c>
      <c r="D99" s="6" t="s">
        <v>959</v>
      </c>
      <c r="E99" s="5">
        <v>265</v>
      </c>
    </row>
    <row r="100" spans="1:5">
      <c r="A100" s="5" t="s">
        <v>269</v>
      </c>
      <c r="B100" s="6" t="s">
        <v>270</v>
      </c>
      <c r="C100" s="5" t="s">
        <v>960</v>
      </c>
      <c r="D100" s="6" t="s">
        <v>961</v>
      </c>
      <c r="E100" s="5">
        <v>2</v>
      </c>
    </row>
    <row r="101" spans="1:5">
      <c r="A101" s="5" t="s">
        <v>269</v>
      </c>
      <c r="B101" s="6" t="s">
        <v>270</v>
      </c>
      <c r="C101" s="5" t="s">
        <v>962</v>
      </c>
      <c r="D101" s="6" t="s">
        <v>963</v>
      </c>
      <c r="E101" s="5">
        <v>258</v>
      </c>
    </row>
    <row r="102" spans="1:5">
      <c r="A102" s="5" t="s">
        <v>269</v>
      </c>
      <c r="B102" s="6" t="s">
        <v>270</v>
      </c>
      <c r="C102" s="5" t="s">
        <v>964</v>
      </c>
      <c r="D102" s="6" t="s">
        <v>965</v>
      </c>
      <c r="E102" s="5">
        <v>593</v>
      </c>
    </row>
    <row r="103" spans="1:5">
      <c r="A103" s="5" t="s">
        <v>269</v>
      </c>
      <c r="B103" s="6" t="s">
        <v>270</v>
      </c>
      <c r="C103" s="5" t="s">
        <v>966</v>
      </c>
      <c r="D103" s="6" t="s">
        <v>967</v>
      </c>
      <c r="E103" s="5">
        <v>231</v>
      </c>
    </row>
    <row r="104" spans="1:5">
      <c r="A104" s="5" t="s">
        <v>269</v>
      </c>
      <c r="B104" s="6" t="s">
        <v>270</v>
      </c>
      <c r="C104" s="5" t="s">
        <v>968</v>
      </c>
      <c r="D104" s="6" t="s">
        <v>969</v>
      </c>
      <c r="E104" s="5">
        <v>116</v>
      </c>
    </row>
    <row r="105" spans="1:5">
      <c r="A105" s="5" t="s">
        <v>269</v>
      </c>
      <c r="B105" s="6" t="s">
        <v>270</v>
      </c>
      <c r="C105" s="5" t="s">
        <v>970</v>
      </c>
      <c r="D105" s="6" t="s">
        <v>971</v>
      </c>
      <c r="E105" s="5">
        <v>232</v>
      </c>
    </row>
    <row r="106" spans="1:5">
      <c r="A106" s="5" t="s">
        <v>275</v>
      </c>
      <c r="B106" s="6" t="s">
        <v>276</v>
      </c>
      <c r="C106" s="5" t="s">
        <v>975</v>
      </c>
      <c r="D106" s="6" t="s">
        <v>976</v>
      </c>
      <c r="E106" s="5">
        <v>40200</v>
      </c>
    </row>
    <row r="107" spans="1:5">
      <c r="A107" s="5" t="s">
        <v>277</v>
      </c>
      <c r="B107" s="6" t="s">
        <v>278</v>
      </c>
      <c r="C107" s="5" t="s">
        <v>977</v>
      </c>
      <c r="D107" s="6" t="s">
        <v>978</v>
      </c>
      <c r="E107" s="5">
        <v>282</v>
      </c>
    </row>
    <row r="108" spans="1:5">
      <c r="A108" s="81" t="s">
        <v>279</v>
      </c>
      <c r="B108" s="82"/>
      <c r="C108" s="82"/>
      <c r="D108" s="83"/>
      <c r="E108" s="7">
        <f>SUM(E2:E107)</f>
        <v>233483</v>
      </c>
    </row>
  </sheetData>
  <mergeCells count="1">
    <mergeCell ref="A108:D108"/>
  </mergeCells>
  <pageMargins left="0.7" right="0.7" top="0.75" bottom="0.75" header="0.3" footer="0.3"/>
  <pageSetup scale="98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6"/>
  <sheetViews>
    <sheetView showGridLines="0"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6.5"/>
  <cols>
    <col min="1" max="1" width="9.140625" style="15"/>
    <col min="2" max="2" width="11.140625" style="19" bestFit="1" customWidth="1"/>
    <col min="3" max="3" width="43.42578125" style="15" customWidth="1"/>
    <col min="4" max="4" width="15.28515625" style="15" customWidth="1"/>
    <col min="5" max="5" width="12.28515625" style="20" customWidth="1"/>
    <col min="6" max="6" width="11.7109375" style="15" bestFit="1" customWidth="1"/>
    <col min="7" max="7" width="15" style="15" customWidth="1"/>
    <col min="8" max="8" width="14.5703125" style="15" bestFit="1" customWidth="1"/>
    <col min="9" max="9" width="18.85546875" style="15" customWidth="1"/>
    <col min="10" max="10" width="15.7109375" style="15" customWidth="1"/>
    <col min="11" max="11" width="15.85546875" style="15" bestFit="1" customWidth="1"/>
    <col min="12" max="12" width="10.7109375" style="15" bestFit="1" customWidth="1"/>
    <col min="13" max="13" width="17" style="15" customWidth="1"/>
    <col min="14" max="15" width="21.7109375" style="15" customWidth="1"/>
    <col min="16" max="17" width="14.5703125" style="15" bestFit="1" customWidth="1"/>
    <col min="18" max="18" width="12.5703125" style="15" bestFit="1" customWidth="1"/>
    <col min="19" max="19" width="15.85546875" style="15" bestFit="1" customWidth="1"/>
    <col min="20" max="16384" width="9.140625" style="15"/>
  </cols>
  <sheetData>
    <row r="1" spans="1:19" ht="120">
      <c r="A1" s="14" t="s">
        <v>984</v>
      </c>
      <c r="B1" s="14" t="s">
        <v>0</v>
      </c>
      <c r="C1" s="14" t="s">
        <v>1</v>
      </c>
      <c r="D1" s="14" t="s">
        <v>987</v>
      </c>
      <c r="E1" s="14" t="s">
        <v>985</v>
      </c>
      <c r="F1" s="14" t="s">
        <v>986</v>
      </c>
      <c r="G1" s="14" t="s">
        <v>988</v>
      </c>
      <c r="H1" s="21" t="s">
        <v>989</v>
      </c>
      <c r="I1" s="21" t="s">
        <v>990</v>
      </c>
      <c r="J1" s="21" t="s">
        <v>991</v>
      </c>
      <c r="K1" s="22" t="s">
        <v>992</v>
      </c>
      <c r="L1" s="21" t="s">
        <v>1018</v>
      </c>
      <c r="M1" s="21" t="s">
        <v>993</v>
      </c>
      <c r="N1" s="21" t="s">
        <v>994</v>
      </c>
      <c r="O1" s="14" t="s">
        <v>1040</v>
      </c>
      <c r="P1" s="21" t="s">
        <v>1058</v>
      </c>
      <c r="Q1" s="22" t="s">
        <v>1059</v>
      </c>
      <c r="R1" s="21" t="s">
        <v>1141</v>
      </c>
      <c r="S1" s="22" t="s">
        <v>1142</v>
      </c>
    </row>
    <row r="2" spans="1:19">
      <c r="A2" s="14" t="s">
        <v>1020</v>
      </c>
      <c r="B2" s="14" t="s">
        <v>1023</v>
      </c>
      <c r="C2" s="14" t="s">
        <v>1021</v>
      </c>
      <c r="D2" s="14" t="s">
        <v>1022</v>
      </c>
      <c r="E2" s="14" t="s">
        <v>1024</v>
      </c>
      <c r="F2" s="14" t="s">
        <v>1025</v>
      </c>
      <c r="G2" s="14" t="s">
        <v>1026</v>
      </c>
      <c r="H2" s="21" t="s">
        <v>1027</v>
      </c>
      <c r="I2" s="21" t="s">
        <v>1028</v>
      </c>
      <c r="J2" s="21" t="s">
        <v>1029</v>
      </c>
      <c r="K2" s="22" t="s">
        <v>1030</v>
      </c>
      <c r="L2" s="21" t="s">
        <v>1031</v>
      </c>
      <c r="M2" s="21" t="s">
        <v>1032</v>
      </c>
      <c r="N2" s="21" t="s">
        <v>1033</v>
      </c>
      <c r="O2" s="21" t="s">
        <v>1034</v>
      </c>
      <c r="P2" s="21" t="s">
        <v>1035</v>
      </c>
      <c r="Q2" s="22" t="s">
        <v>1036</v>
      </c>
      <c r="R2" s="21" t="s">
        <v>1037</v>
      </c>
      <c r="S2" s="22" t="s">
        <v>1038</v>
      </c>
    </row>
    <row r="3" spans="1:19">
      <c r="A3" s="17">
        <v>1</v>
      </c>
      <c r="B3" s="16">
        <v>661</v>
      </c>
      <c r="C3" s="23" t="s">
        <v>196</v>
      </c>
      <c r="D3" s="17">
        <v>0</v>
      </c>
      <c r="E3" s="16">
        <v>45404</v>
      </c>
      <c r="F3" s="16">
        <v>179</v>
      </c>
      <c r="G3" s="16">
        <f>+D3*40+E3*50-F3*23</f>
        <v>2266083</v>
      </c>
      <c r="H3" s="17">
        <f>VLOOKUP(B3,[1]Calculation!$C$3:$K$146,9,FALSE)</f>
        <v>1212264</v>
      </c>
      <c r="I3" s="17">
        <v>226608</v>
      </c>
      <c r="J3" s="17">
        <f>+H3-I3</f>
        <v>985656</v>
      </c>
      <c r="K3" s="17">
        <f>+G3-I3</f>
        <v>2039475</v>
      </c>
      <c r="L3" s="17">
        <v>0</v>
      </c>
      <c r="M3" s="17">
        <v>500475</v>
      </c>
      <c r="N3" s="17">
        <v>226608</v>
      </c>
      <c r="O3" s="17">
        <v>0</v>
      </c>
      <c r="P3" s="17">
        <f>++L3+N3+O3</f>
        <v>226608</v>
      </c>
      <c r="Q3" s="17">
        <f t="shared" ref="Q3:Q12" si="0">IF(P3&gt;0.1*G3,0.1*G3,P3)</f>
        <v>226608</v>
      </c>
      <c r="R3" s="17">
        <f t="shared" ref="R3:R34" si="1">+P3-Q3</f>
        <v>0</v>
      </c>
      <c r="S3" s="17">
        <f>+K3-Q3</f>
        <v>1812867</v>
      </c>
    </row>
    <row r="4" spans="1:19">
      <c r="A4" s="17">
        <v>2</v>
      </c>
      <c r="B4" s="16">
        <v>623</v>
      </c>
      <c r="C4" s="23" t="s">
        <v>128</v>
      </c>
      <c r="D4" s="17">
        <v>0</v>
      </c>
      <c r="E4" s="16">
        <v>11820</v>
      </c>
      <c r="F4" s="16">
        <v>0</v>
      </c>
      <c r="G4" s="16">
        <f t="shared" ref="G4:G67" si="2">+D4*40+E4*50-F4*23</f>
        <v>591000</v>
      </c>
      <c r="H4" s="17">
        <f>VLOOKUP(B4,[1]Calculation!$C$3:$K$146,9,FALSE)</f>
        <v>0</v>
      </c>
      <c r="I4" s="17">
        <v>0</v>
      </c>
      <c r="J4" s="17">
        <f t="shared" ref="J4:J67" si="3">+H4-I4</f>
        <v>0</v>
      </c>
      <c r="K4" s="17">
        <f t="shared" ref="K4:K67" si="4">+G4-I4</f>
        <v>591000</v>
      </c>
      <c r="L4" s="17">
        <v>0</v>
      </c>
      <c r="M4" s="17">
        <v>397825</v>
      </c>
      <c r="N4" s="17">
        <v>59100</v>
      </c>
      <c r="O4" s="17">
        <v>0</v>
      </c>
      <c r="P4" s="17">
        <f t="shared" ref="P4:P67" si="5">++L4+N4+O4</f>
        <v>59100</v>
      </c>
      <c r="Q4" s="17">
        <f t="shared" si="0"/>
        <v>59100</v>
      </c>
      <c r="R4" s="17">
        <f t="shared" si="1"/>
        <v>0</v>
      </c>
      <c r="S4" s="17">
        <f t="shared" ref="S4:S67" si="6">+K4-Q4</f>
        <v>531900</v>
      </c>
    </row>
    <row r="5" spans="1:19" ht="33">
      <c r="A5" s="17">
        <v>3</v>
      </c>
      <c r="B5" s="16">
        <v>821</v>
      </c>
      <c r="C5" s="23" t="s">
        <v>230</v>
      </c>
      <c r="D5" s="17">
        <v>0</v>
      </c>
      <c r="E5" s="16">
        <v>25066</v>
      </c>
      <c r="F5" s="16">
        <v>0</v>
      </c>
      <c r="G5" s="16">
        <f t="shared" si="2"/>
        <v>1253300</v>
      </c>
      <c r="H5" s="17">
        <f>VLOOKUP(B5,[1]Calculation!$C$3:$K$146,9,FALSE)</f>
        <v>1082055</v>
      </c>
      <c r="I5" s="17">
        <v>125330</v>
      </c>
      <c r="J5" s="17">
        <f t="shared" si="3"/>
        <v>956725</v>
      </c>
      <c r="K5" s="17">
        <f t="shared" si="4"/>
        <v>1127970</v>
      </c>
      <c r="L5" s="17">
        <v>0</v>
      </c>
      <c r="M5" s="17">
        <v>173750</v>
      </c>
      <c r="N5" s="17">
        <v>125330</v>
      </c>
      <c r="O5" s="17">
        <v>-19530</v>
      </c>
      <c r="P5" s="17">
        <f t="shared" si="5"/>
        <v>105800</v>
      </c>
      <c r="Q5" s="17">
        <f t="shared" si="0"/>
        <v>105800</v>
      </c>
      <c r="R5" s="17">
        <f t="shared" si="1"/>
        <v>0</v>
      </c>
      <c r="S5" s="17">
        <f t="shared" si="6"/>
        <v>1022170</v>
      </c>
    </row>
    <row r="6" spans="1:19">
      <c r="A6" s="17">
        <v>4</v>
      </c>
      <c r="B6" s="16">
        <v>647</v>
      </c>
      <c r="C6" s="23" t="s">
        <v>168</v>
      </c>
      <c r="D6" s="17">
        <v>0</v>
      </c>
      <c r="E6" s="16">
        <v>5968</v>
      </c>
      <c r="F6" s="16">
        <v>0</v>
      </c>
      <c r="G6" s="16">
        <f t="shared" si="2"/>
        <v>298400</v>
      </c>
      <c r="H6" s="17">
        <f>VLOOKUP(B6,[1]Calculation!$C$3:$K$146,9,FALSE)</f>
        <v>0</v>
      </c>
      <c r="I6" s="17">
        <v>0</v>
      </c>
      <c r="J6" s="17">
        <f t="shared" si="3"/>
        <v>0</v>
      </c>
      <c r="K6" s="17">
        <f t="shared" si="4"/>
        <v>298400</v>
      </c>
      <c r="L6" s="17">
        <v>0</v>
      </c>
      <c r="M6" s="17">
        <v>91425</v>
      </c>
      <c r="N6" s="17">
        <v>29840</v>
      </c>
      <c r="O6" s="17">
        <v>-5290</v>
      </c>
      <c r="P6" s="17">
        <f t="shared" si="5"/>
        <v>24550</v>
      </c>
      <c r="Q6" s="17">
        <f t="shared" si="0"/>
        <v>24550</v>
      </c>
      <c r="R6" s="17">
        <f t="shared" si="1"/>
        <v>0</v>
      </c>
      <c r="S6" s="17">
        <f t="shared" si="6"/>
        <v>273850</v>
      </c>
    </row>
    <row r="7" spans="1:19">
      <c r="A7" s="17">
        <v>5</v>
      </c>
      <c r="B7" s="16">
        <v>630</v>
      </c>
      <c r="C7" s="23" t="s">
        <v>134</v>
      </c>
      <c r="D7" s="17">
        <v>0</v>
      </c>
      <c r="E7" s="16">
        <v>1096</v>
      </c>
      <c r="F7" s="16">
        <v>0</v>
      </c>
      <c r="G7" s="16">
        <f t="shared" si="2"/>
        <v>54800</v>
      </c>
      <c r="H7" s="17">
        <f>VLOOKUP(B7,[1]Calculation!$C$3:$K$146,9,FALSE)</f>
        <v>0</v>
      </c>
      <c r="I7" s="17">
        <v>0</v>
      </c>
      <c r="J7" s="17">
        <f t="shared" si="3"/>
        <v>0</v>
      </c>
      <c r="K7" s="17">
        <f t="shared" si="4"/>
        <v>54800</v>
      </c>
      <c r="L7" s="17">
        <v>0</v>
      </c>
      <c r="M7" s="17">
        <v>63800</v>
      </c>
      <c r="N7" s="17">
        <v>5480</v>
      </c>
      <c r="O7" s="17">
        <v>0</v>
      </c>
      <c r="P7" s="17">
        <f t="shared" si="5"/>
        <v>5480</v>
      </c>
      <c r="Q7" s="17">
        <f t="shared" si="0"/>
        <v>5480</v>
      </c>
      <c r="R7" s="17">
        <f t="shared" si="1"/>
        <v>0</v>
      </c>
      <c r="S7" s="17">
        <f t="shared" si="6"/>
        <v>49320</v>
      </c>
    </row>
    <row r="8" spans="1:19">
      <c r="A8" s="17">
        <v>6</v>
      </c>
      <c r="B8" s="16">
        <v>601</v>
      </c>
      <c r="C8" s="23" t="s">
        <v>112</v>
      </c>
      <c r="D8" s="17">
        <v>0</v>
      </c>
      <c r="E8" s="16">
        <v>402</v>
      </c>
      <c r="F8" s="16">
        <v>0</v>
      </c>
      <c r="G8" s="16">
        <f t="shared" si="2"/>
        <v>20100</v>
      </c>
      <c r="H8" s="17">
        <f>VLOOKUP(B8,[1]Calculation!$C$3:$K$146,9,FALSE)</f>
        <v>0</v>
      </c>
      <c r="I8" s="17">
        <v>0</v>
      </c>
      <c r="J8" s="17">
        <f t="shared" si="3"/>
        <v>0</v>
      </c>
      <c r="K8" s="17">
        <f t="shared" si="4"/>
        <v>20100</v>
      </c>
      <c r="L8" s="17">
        <v>0</v>
      </c>
      <c r="M8" s="17">
        <v>32825</v>
      </c>
      <c r="N8" s="17">
        <v>2010</v>
      </c>
      <c r="O8" s="17">
        <v>0</v>
      </c>
      <c r="P8" s="17">
        <f t="shared" si="5"/>
        <v>2010</v>
      </c>
      <c r="Q8" s="17">
        <f t="shared" si="0"/>
        <v>2010</v>
      </c>
      <c r="R8" s="17">
        <f t="shared" si="1"/>
        <v>0</v>
      </c>
      <c r="S8" s="17">
        <f t="shared" si="6"/>
        <v>18090</v>
      </c>
    </row>
    <row r="9" spans="1:19">
      <c r="A9" s="17">
        <v>7</v>
      </c>
      <c r="B9" s="16">
        <v>648</v>
      </c>
      <c r="C9" s="23" t="s">
        <v>170</v>
      </c>
      <c r="D9" s="17">
        <v>0</v>
      </c>
      <c r="E9" s="16">
        <v>3462</v>
      </c>
      <c r="F9" s="16">
        <v>0</v>
      </c>
      <c r="G9" s="16">
        <f t="shared" si="2"/>
        <v>173100</v>
      </c>
      <c r="H9" s="17">
        <f>VLOOKUP(B9,[1]Calculation!$C$3:$K$146,9,FALSE)</f>
        <v>0</v>
      </c>
      <c r="I9" s="17">
        <v>0</v>
      </c>
      <c r="J9" s="17">
        <f t="shared" si="3"/>
        <v>0</v>
      </c>
      <c r="K9" s="17">
        <f t="shared" si="4"/>
        <v>173100</v>
      </c>
      <c r="L9" s="17">
        <v>460859</v>
      </c>
      <c r="M9" s="17">
        <v>92850</v>
      </c>
      <c r="N9" s="17">
        <v>17310</v>
      </c>
      <c r="O9" s="17">
        <v>-18695</v>
      </c>
      <c r="P9" s="17">
        <f t="shared" si="5"/>
        <v>459474</v>
      </c>
      <c r="Q9" s="17">
        <f t="shared" si="0"/>
        <v>17310</v>
      </c>
      <c r="R9" s="17">
        <f t="shared" si="1"/>
        <v>442164</v>
      </c>
      <c r="S9" s="17">
        <f t="shared" si="6"/>
        <v>155790</v>
      </c>
    </row>
    <row r="10" spans="1:19">
      <c r="A10" s="17">
        <v>8</v>
      </c>
      <c r="B10" s="16">
        <v>602</v>
      </c>
      <c r="C10" s="23" t="s">
        <v>114</v>
      </c>
      <c r="D10" s="17">
        <v>0</v>
      </c>
      <c r="E10" s="16">
        <v>29</v>
      </c>
      <c r="F10" s="16">
        <v>0</v>
      </c>
      <c r="G10" s="16">
        <f t="shared" si="2"/>
        <v>1450</v>
      </c>
      <c r="H10" s="17">
        <f>VLOOKUP(B10,[1]Calculation!$C$3:$K$146,9,FALSE)</f>
        <v>0</v>
      </c>
      <c r="I10" s="17">
        <v>0</v>
      </c>
      <c r="J10" s="17">
        <f t="shared" si="3"/>
        <v>0</v>
      </c>
      <c r="K10" s="17">
        <f t="shared" si="4"/>
        <v>1450</v>
      </c>
      <c r="L10" s="17">
        <v>0</v>
      </c>
      <c r="M10" s="17">
        <v>15950</v>
      </c>
      <c r="N10" s="17">
        <v>145</v>
      </c>
      <c r="O10" s="17">
        <v>0</v>
      </c>
      <c r="P10" s="17">
        <f t="shared" si="5"/>
        <v>145</v>
      </c>
      <c r="Q10" s="17">
        <f t="shared" si="0"/>
        <v>145</v>
      </c>
      <c r="R10" s="17">
        <f t="shared" si="1"/>
        <v>0</v>
      </c>
      <c r="S10" s="17">
        <f t="shared" si="6"/>
        <v>1305</v>
      </c>
    </row>
    <row r="11" spans="1:19">
      <c r="A11" s="17">
        <v>9</v>
      </c>
      <c r="B11" s="16">
        <v>649</v>
      </c>
      <c r="C11" s="23" t="s">
        <v>172</v>
      </c>
      <c r="D11" s="17">
        <v>0</v>
      </c>
      <c r="E11" s="16">
        <v>38504</v>
      </c>
      <c r="F11" s="16">
        <v>0</v>
      </c>
      <c r="G11" s="16">
        <f t="shared" si="2"/>
        <v>1925200</v>
      </c>
      <c r="H11" s="17">
        <f>VLOOKUP(B11,[1]Calculation!$C$3:$K$146,9,FALSE)</f>
        <v>0</v>
      </c>
      <c r="I11" s="17">
        <v>0</v>
      </c>
      <c r="J11" s="17">
        <f t="shared" si="3"/>
        <v>0</v>
      </c>
      <c r="K11" s="17">
        <f t="shared" si="4"/>
        <v>1925200</v>
      </c>
      <c r="L11" s="17">
        <v>0</v>
      </c>
      <c r="M11" s="17">
        <v>239400</v>
      </c>
      <c r="N11" s="17">
        <v>192520</v>
      </c>
      <c r="O11" s="17">
        <v>0</v>
      </c>
      <c r="P11" s="17">
        <f t="shared" si="5"/>
        <v>192520</v>
      </c>
      <c r="Q11" s="17">
        <f t="shared" si="0"/>
        <v>192520</v>
      </c>
      <c r="R11" s="17">
        <f t="shared" si="1"/>
        <v>0</v>
      </c>
      <c r="S11" s="17">
        <f t="shared" si="6"/>
        <v>1732680</v>
      </c>
    </row>
    <row r="12" spans="1:19">
      <c r="A12" s="17">
        <v>10</v>
      </c>
      <c r="B12" s="16">
        <v>662</v>
      </c>
      <c r="C12" s="23" t="s">
        <v>198</v>
      </c>
      <c r="D12" s="17">
        <v>0</v>
      </c>
      <c r="E12" s="16">
        <v>8234</v>
      </c>
      <c r="F12" s="16">
        <v>0</v>
      </c>
      <c r="G12" s="16">
        <f t="shared" si="2"/>
        <v>411700</v>
      </c>
      <c r="H12" s="17">
        <f>VLOOKUP(B12,[1]Calculation!$C$3:$K$146,9,FALSE)</f>
        <v>0</v>
      </c>
      <c r="I12" s="17">
        <v>0</v>
      </c>
      <c r="J12" s="17">
        <f t="shared" si="3"/>
        <v>0</v>
      </c>
      <c r="K12" s="17">
        <f t="shared" si="4"/>
        <v>411700</v>
      </c>
      <c r="L12" s="17">
        <v>0</v>
      </c>
      <c r="M12" s="17">
        <v>159525</v>
      </c>
      <c r="N12" s="17">
        <v>41170</v>
      </c>
      <c r="O12" s="17">
        <v>-25680</v>
      </c>
      <c r="P12" s="17">
        <f t="shared" si="5"/>
        <v>15490</v>
      </c>
      <c r="Q12" s="17">
        <f t="shared" si="0"/>
        <v>15490</v>
      </c>
      <c r="R12" s="17">
        <f t="shared" si="1"/>
        <v>0</v>
      </c>
      <c r="S12" s="17">
        <f t="shared" si="6"/>
        <v>396210</v>
      </c>
    </row>
    <row r="13" spans="1:19">
      <c r="A13" s="17">
        <v>11</v>
      </c>
      <c r="B13" s="16">
        <v>671</v>
      </c>
      <c r="C13" s="23" t="s">
        <v>206</v>
      </c>
      <c r="D13" s="17">
        <v>0</v>
      </c>
      <c r="E13" s="16">
        <v>6903</v>
      </c>
      <c r="F13" s="16">
        <v>0</v>
      </c>
      <c r="G13" s="16">
        <f t="shared" si="2"/>
        <v>345150</v>
      </c>
      <c r="H13" s="17">
        <f>VLOOKUP(B13,[1]Calculation!$C$3:$K$146,9,FALSE)</f>
        <v>0</v>
      </c>
      <c r="I13" s="17">
        <v>0</v>
      </c>
      <c r="J13" s="17">
        <f t="shared" si="3"/>
        <v>0</v>
      </c>
      <c r="K13" s="17">
        <f t="shared" si="4"/>
        <v>345150</v>
      </c>
      <c r="L13" s="17">
        <v>0</v>
      </c>
      <c r="M13" s="17">
        <v>44850</v>
      </c>
      <c r="N13" s="17">
        <v>34515</v>
      </c>
      <c r="O13" s="17">
        <v>-14350</v>
      </c>
      <c r="P13" s="17">
        <f t="shared" si="5"/>
        <v>20165</v>
      </c>
      <c r="Q13" s="17">
        <v>0</v>
      </c>
      <c r="R13" s="17">
        <f t="shared" si="1"/>
        <v>20165</v>
      </c>
      <c r="S13" s="17">
        <f t="shared" si="6"/>
        <v>345150</v>
      </c>
    </row>
    <row r="14" spans="1:19">
      <c r="A14" s="17">
        <v>12</v>
      </c>
      <c r="B14" s="16">
        <v>670</v>
      </c>
      <c r="C14" s="23" t="s">
        <v>204</v>
      </c>
      <c r="D14" s="17">
        <v>0</v>
      </c>
      <c r="E14" s="16">
        <v>16197</v>
      </c>
      <c r="F14" s="16">
        <v>0</v>
      </c>
      <c r="G14" s="16">
        <f t="shared" si="2"/>
        <v>809850</v>
      </c>
      <c r="H14" s="17">
        <f>VLOOKUP(B14,[1]Calculation!$C$3:$K$146,9,FALSE)</f>
        <v>0</v>
      </c>
      <c r="I14" s="17">
        <v>0</v>
      </c>
      <c r="J14" s="17">
        <f t="shared" si="3"/>
        <v>0</v>
      </c>
      <c r="K14" s="17">
        <f t="shared" si="4"/>
        <v>809850</v>
      </c>
      <c r="L14" s="17">
        <v>0</v>
      </c>
      <c r="M14" s="17">
        <v>69775</v>
      </c>
      <c r="N14" s="17">
        <v>69775</v>
      </c>
      <c r="O14" s="17">
        <v>-47785</v>
      </c>
      <c r="P14" s="17">
        <f t="shared" si="5"/>
        <v>21990</v>
      </c>
      <c r="Q14" s="17">
        <v>0</v>
      </c>
      <c r="R14" s="17">
        <f t="shared" si="1"/>
        <v>21990</v>
      </c>
      <c r="S14" s="17">
        <f t="shared" si="6"/>
        <v>809850</v>
      </c>
    </row>
    <row r="15" spans="1:19">
      <c r="A15" s="17">
        <v>13</v>
      </c>
      <c r="B15" s="16">
        <v>983</v>
      </c>
      <c r="C15" s="23" t="s">
        <v>272</v>
      </c>
      <c r="D15" s="17">
        <v>0</v>
      </c>
      <c r="E15" s="16">
        <v>2</v>
      </c>
      <c r="F15" s="16">
        <v>0</v>
      </c>
      <c r="G15" s="16">
        <f t="shared" si="2"/>
        <v>100</v>
      </c>
      <c r="H15" s="17">
        <f>VLOOKUP(B15,[1]Calculation!$C$3:$K$146,9,FALSE)</f>
        <v>0</v>
      </c>
      <c r="I15" s="17">
        <v>0</v>
      </c>
      <c r="J15" s="17">
        <f t="shared" si="3"/>
        <v>0</v>
      </c>
      <c r="K15" s="17">
        <f t="shared" si="4"/>
        <v>100</v>
      </c>
      <c r="L15" s="17">
        <v>0</v>
      </c>
      <c r="M15" s="17">
        <v>10000</v>
      </c>
      <c r="N15" s="17">
        <v>10</v>
      </c>
      <c r="O15" s="17">
        <v>0</v>
      </c>
      <c r="P15" s="17">
        <f t="shared" si="5"/>
        <v>10</v>
      </c>
      <c r="Q15" s="17">
        <v>0</v>
      </c>
      <c r="R15" s="17">
        <f t="shared" si="1"/>
        <v>10</v>
      </c>
      <c r="S15" s="17">
        <f t="shared" si="6"/>
        <v>100</v>
      </c>
    </row>
    <row r="16" spans="1:19">
      <c r="A16" s="17">
        <v>14</v>
      </c>
      <c r="B16" s="16">
        <v>657</v>
      </c>
      <c r="C16" s="23" t="s">
        <v>188</v>
      </c>
      <c r="D16" s="17">
        <v>0</v>
      </c>
      <c r="E16" s="16">
        <v>9564</v>
      </c>
      <c r="F16" s="16">
        <v>0</v>
      </c>
      <c r="G16" s="16">
        <f t="shared" si="2"/>
        <v>478200</v>
      </c>
      <c r="H16" s="17">
        <f>VLOOKUP(B16,[1]Calculation!$C$3:$K$146,9,FALSE)</f>
        <v>3949677</v>
      </c>
      <c r="I16" s="17">
        <v>47820</v>
      </c>
      <c r="J16" s="17">
        <f t="shared" si="3"/>
        <v>3901857</v>
      </c>
      <c r="K16" s="17">
        <f t="shared" si="4"/>
        <v>430380</v>
      </c>
      <c r="L16" s="17">
        <v>0</v>
      </c>
      <c r="M16" s="17">
        <v>227025</v>
      </c>
      <c r="N16" s="17">
        <v>47820</v>
      </c>
      <c r="O16" s="17">
        <v>0</v>
      </c>
      <c r="P16" s="17">
        <f t="shared" si="5"/>
        <v>47820</v>
      </c>
      <c r="Q16" s="17">
        <v>0</v>
      </c>
      <c r="R16" s="17">
        <f t="shared" si="1"/>
        <v>47820</v>
      </c>
      <c r="S16" s="17">
        <f t="shared" si="6"/>
        <v>430380</v>
      </c>
    </row>
    <row r="17" spans="1:19">
      <c r="A17" s="17">
        <v>15</v>
      </c>
      <c r="B17" s="16">
        <v>631</v>
      </c>
      <c r="C17" s="23" t="s">
        <v>136</v>
      </c>
      <c r="D17" s="17">
        <v>0</v>
      </c>
      <c r="E17" s="16">
        <v>53</v>
      </c>
      <c r="F17" s="16">
        <v>0</v>
      </c>
      <c r="G17" s="16">
        <f t="shared" si="2"/>
        <v>2650</v>
      </c>
      <c r="H17" s="17">
        <f>VLOOKUP(B17,[1]Calculation!$C$3:$K$146,9,FALSE)</f>
        <v>0</v>
      </c>
      <c r="I17" s="17">
        <v>0</v>
      </c>
      <c r="J17" s="17">
        <f t="shared" si="3"/>
        <v>0</v>
      </c>
      <c r="K17" s="17">
        <f t="shared" si="4"/>
        <v>2650</v>
      </c>
      <c r="L17" s="17">
        <v>0</v>
      </c>
      <c r="M17" s="17">
        <v>10175</v>
      </c>
      <c r="N17" s="17">
        <v>265</v>
      </c>
      <c r="O17" s="17">
        <v>-125</v>
      </c>
      <c r="P17" s="17">
        <f t="shared" si="5"/>
        <v>140</v>
      </c>
      <c r="Q17" s="17">
        <v>0</v>
      </c>
      <c r="R17" s="17">
        <f t="shared" si="1"/>
        <v>140</v>
      </c>
      <c r="S17" s="17">
        <f t="shared" si="6"/>
        <v>2650</v>
      </c>
    </row>
    <row r="18" spans="1:19">
      <c r="A18" s="17">
        <v>16</v>
      </c>
      <c r="B18" s="16">
        <v>650</v>
      </c>
      <c r="C18" s="23" t="s">
        <v>174</v>
      </c>
      <c r="D18" s="17">
        <v>0</v>
      </c>
      <c r="E18" s="16">
        <v>36320</v>
      </c>
      <c r="F18" s="16">
        <v>0</v>
      </c>
      <c r="G18" s="16">
        <f t="shared" si="2"/>
        <v>1816000</v>
      </c>
      <c r="H18" s="17">
        <f>VLOOKUP(B18,[1]Calculation!$C$3:$K$146,9,FALSE)</f>
        <v>0</v>
      </c>
      <c r="I18" s="17">
        <v>0</v>
      </c>
      <c r="J18" s="17">
        <f t="shared" si="3"/>
        <v>0</v>
      </c>
      <c r="K18" s="17">
        <f t="shared" si="4"/>
        <v>1816000</v>
      </c>
      <c r="L18" s="17">
        <v>0</v>
      </c>
      <c r="M18" s="17">
        <v>781725</v>
      </c>
      <c r="N18" s="17">
        <v>181600</v>
      </c>
      <c r="O18" s="17">
        <v>0</v>
      </c>
      <c r="P18" s="17">
        <f t="shared" si="5"/>
        <v>181600</v>
      </c>
      <c r="Q18" s="17">
        <v>0</v>
      </c>
      <c r="R18" s="17">
        <f t="shared" si="1"/>
        <v>181600</v>
      </c>
      <c r="S18" s="17">
        <f t="shared" si="6"/>
        <v>1816000</v>
      </c>
    </row>
    <row r="19" spans="1:19" ht="33">
      <c r="A19" s="17">
        <v>17</v>
      </c>
      <c r="B19" s="16">
        <v>964</v>
      </c>
      <c r="C19" s="23" t="s">
        <v>983</v>
      </c>
      <c r="D19" s="17">
        <v>0</v>
      </c>
      <c r="E19" s="16">
        <v>2658</v>
      </c>
      <c r="F19" s="16">
        <v>2658</v>
      </c>
      <c r="G19" s="16">
        <f t="shared" si="2"/>
        <v>71766</v>
      </c>
      <c r="H19" s="17">
        <f>VLOOKUP(B19,[1]Calculation!$C$3:$K$146,9,FALSE)</f>
        <v>0</v>
      </c>
      <c r="I19" s="17">
        <v>0</v>
      </c>
      <c r="J19" s="17">
        <f t="shared" si="3"/>
        <v>0</v>
      </c>
      <c r="K19" s="17">
        <f t="shared" si="4"/>
        <v>71766</v>
      </c>
      <c r="L19" s="17">
        <v>0</v>
      </c>
      <c r="M19" s="17">
        <v>214925</v>
      </c>
      <c r="N19" s="17">
        <v>7177</v>
      </c>
      <c r="O19" s="17">
        <v>0</v>
      </c>
      <c r="P19" s="17">
        <f t="shared" si="5"/>
        <v>7177</v>
      </c>
      <c r="Q19" s="17">
        <v>0</v>
      </c>
      <c r="R19" s="17">
        <f t="shared" si="1"/>
        <v>7177</v>
      </c>
      <c r="S19" s="17">
        <f t="shared" si="6"/>
        <v>71766</v>
      </c>
    </row>
    <row r="20" spans="1:19">
      <c r="A20" s="17">
        <v>18</v>
      </c>
      <c r="B20" s="16">
        <v>632</v>
      </c>
      <c r="C20" s="23" t="s">
        <v>138</v>
      </c>
      <c r="D20" s="17">
        <v>0</v>
      </c>
      <c r="E20" s="16">
        <v>3227</v>
      </c>
      <c r="F20" s="16">
        <v>0</v>
      </c>
      <c r="G20" s="16">
        <f t="shared" si="2"/>
        <v>161350</v>
      </c>
      <c r="H20" s="17">
        <f>VLOOKUP(B20,[1]Calculation!$C$3:$K$146,9,FALSE)</f>
        <v>0</v>
      </c>
      <c r="I20" s="17">
        <v>0</v>
      </c>
      <c r="J20" s="17">
        <f t="shared" si="3"/>
        <v>0</v>
      </c>
      <c r="K20" s="17">
        <f t="shared" si="4"/>
        <v>161350</v>
      </c>
      <c r="L20" s="17">
        <v>0</v>
      </c>
      <c r="M20" s="17">
        <v>73925</v>
      </c>
      <c r="N20" s="17">
        <v>16135</v>
      </c>
      <c r="O20" s="17">
        <v>0</v>
      </c>
      <c r="P20" s="17">
        <f t="shared" si="5"/>
        <v>16135</v>
      </c>
      <c r="Q20" s="17">
        <v>0</v>
      </c>
      <c r="R20" s="17">
        <f t="shared" si="1"/>
        <v>16135</v>
      </c>
      <c r="S20" s="17">
        <f t="shared" si="6"/>
        <v>161350</v>
      </c>
    </row>
    <row r="21" spans="1:19">
      <c r="A21" s="17">
        <v>19</v>
      </c>
      <c r="B21" s="16">
        <v>135</v>
      </c>
      <c r="C21" s="23" t="s">
        <v>38</v>
      </c>
      <c r="D21" s="17">
        <v>0</v>
      </c>
      <c r="E21" s="16">
        <v>15</v>
      </c>
      <c r="F21" s="16">
        <v>7</v>
      </c>
      <c r="G21" s="16">
        <f t="shared" si="2"/>
        <v>589</v>
      </c>
      <c r="H21" s="17">
        <f>VLOOKUP(B21,[1]Calculation!$C$3:$K$146,9,FALSE)</f>
        <v>44609</v>
      </c>
      <c r="I21" s="17">
        <v>59</v>
      </c>
      <c r="J21" s="17">
        <f t="shared" si="3"/>
        <v>44550</v>
      </c>
      <c r="K21" s="17">
        <f t="shared" si="4"/>
        <v>530</v>
      </c>
      <c r="L21" s="17">
        <v>0</v>
      </c>
      <c r="M21" s="17">
        <v>22200</v>
      </c>
      <c r="N21" s="17">
        <v>59</v>
      </c>
      <c r="O21" s="17">
        <v>-59</v>
      </c>
      <c r="P21" s="17">
        <f t="shared" si="5"/>
        <v>0</v>
      </c>
      <c r="Q21" s="17">
        <v>0</v>
      </c>
      <c r="R21" s="17">
        <f t="shared" si="1"/>
        <v>0</v>
      </c>
      <c r="S21" s="17">
        <f t="shared" si="6"/>
        <v>530</v>
      </c>
    </row>
    <row r="22" spans="1:19">
      <c r="A22" s="17">
        <v>20</v>
      </c>
      <c r="B22" s="16">
        <v>212</v>
      </c>
      <c r="C22" s="23" t="s">
        <v>100</v>
      </c>
      <c r="D22" s="17">
        <v>0</v>
      </c>
      <c r="E22" s="16">
        <v>3809</v>
      </c>
      <c r="F22" s="16">
        <v>397</v>
      </c>
      <c r="G22" s="16">
        <f t="shared" si="2"/>
        <v>181319</v>
      </c>
      <c r="H22" s="17">
        <f>VLOOKUP(B22,[1]Calculation!$C$3:$K$146,9,FALSE)</f>
        <v>0</v>
      </c>
      <c r="I22" s="17">
        <v>0</v>
      </c>
      <c r="J22" s="17">
        <f t="shared" si="3"/>
        <v>0</v>
      </c>
      <c r="K22" s="17">
        <f t="shared" si="4"/>
        <v>181319</v>
      </c>
      <c r="L22" s="17">
        <v>0</v>
      </c>
      <c r="M22" s="17">
        <v>6475</v>
      </c>
      <c r="N22" s="17">
        <v>6475</v>
      </c>
      <c r="O22" s="17">
        <v>-3280</v>
      </c>
      <c r="P22" s="17">
        <f t="shared" si="5"/>
        <v>3195</v>
      </c>
      <c r="Q22" s="17">
        <v>0</v>
      </c>
      <c r="R22" s="17">
        <f t="shared" si="1"/>
        <v>3195</v>
      </c>
      <c r="S22" s="17">
        <f t="shared" si="6"/>
        <v>181319</v>
      </c>
    </row>
    <row r="23" spans="1:19">
      <c r="A23" s="17">
        <v>21</v>
      </c>
      <c r="B23" s="16">
        <v>206</v>
      </c>
      <c r="C23" s="23" t="s">
        <v>94</v>
      </c>
      <c r="D23" s="17">
        <v>1</v>
      </c>
      <c r="E23" s="16">
        <v>768736</v>
      </c>
      <c r="F23" s="16">
        <v>5450</v>
      </c>
      <c r="G23" s="16">
        <f t="shared" si="2"/>
        <v>38311490</v>
      </c>
      <c r="H23" s="17">
        <f>VLOOKUP(B23,[1]Calculation!$C$3:$K$146,9,FALSE)</f>
        <v>0</v>
      </c>
      <c r="I23" s="17">
        <v>0</v>
      </c>
      <c r="J23" s="17">
        <f t="shared" si="3"/>
        <v>0</v>
      </c>
      <c r="K23" s="17">
        <f t="shared" si="4"/>
        <v>38311490</v>
      </c>
      <c r="L23" s="17">
        <v>0</v>
      </c>
      <c r="M23" s="17">
        <v>9538075</v>
      </c>
      <c r="N23" s="17">
        <v>3831149</v>
      </c>
      <c r="O23" s="17">
        <v>-664623</v>
      </c>
      <c r="P23" s="17">
        <f t="shared" si="5"/>
        <v>3166526</v>
      </c>
      <c r="Q23" s="17">
        <v>0</v>
      </c>
      <c r="R23" s="17">
        <f t="shared" si="1"/>
        <v>3166526</v>
      </c>
      <c r="S23" s="17">
        <f t="shared" si="6"/>
        <v>38311490</v>
      </c>
    </row>
    <row r="24" spans="1:19">
      <c r="A24" s="17">
        <v>22</v>
      </c>
      <c r="B24" s="16">
        <v>151</v>
      </c>
      <c r="C24" s="23" t="s">
        <v>58</v>
      </c>
      <c r="D24" s="17">
        <v>0</v>
      </c>
      <c r="E24" s="16">
        <v>1466</v>
      </c>
      <c r="F24" s="16">
        <v>8</v>
      </c>
      <c r="G24" s="16">
        <f t="shared" si="2"/>
        <v>73116</v>
      </c>
      <c r="H24" s="17">
        <f>VLOOKUP(B24,[1]Calculation!$C$3:$K$146,9,FALSE)</f>
        <v>0</v>
      </c>
      <c r="I24" s="17">
        <v>0</v>
      </c>
      <c r="J24" s="17">
        <f t="shared" si="3"/>
        <v>0</v>
      </c>
      <c r="K24" s="17">
        <f t="shared" si="4"/>
        <v>73116</v>
      </c>
      <c r="L24" s="17">
        <v>0</v>
      </c>
      <c r="M24" s="17">
        <v>11425</v>
      </c>
      <c r="N24" s="17">
        <v>7312</v>
      </c>
      <c r="O24" s="17">
        <v>-1800</v>
      </c>
      <c r="P24" s="17">
        <f t="shared" si="5"/>
        <v>5512</v>
      </c>
      <c r="Q24" s="17">
        <v>0</v>
      </c>
      <c r="R24" s="17">
        <f t="shared" si="1"/>
        <v>5512</v>
      </c>
      <c r="S24" s="17">
        <f t="shared" si="6"/>
        <v>73116</v>
      </c>
    </row>
    <row r="25" spans="1:19">
      <c r="A25" s="17">
        <v>23</v>
      </c>
      <c r="B25" s="16">
        <v>164</v>
      </c>
      <c r="C25" s="23" t="s">
        <v>84</v>
      </c>
      <c r="D25" s="17">
        <v>0</v>
      </c>
      <c r="E25" s="16">
        <v>971</v>
      </c>
      <c r="F25" s="16">
        <v>0</v>
      </c>
      <c r="G25" s="16">
        <f t="shared" si="2"/>
        <v>48550</v>
      </c>
      <c r="H25" s="17">
        <f>VLOOKUP(B25,[1]Calculation!$C$3:$K$146,9,FALSE)</f>
        <v>0</v>
      </c>
      <c r="I25" s="17">
        <v>0</v>
      </c>
      <c r="J25" s="17">
        <f t="shared" si="3"/>
        <v>0</v>
      </c>
      <c r="K25" s="17">
        <f t="shared" si="4"/>
        <v>48550</v>
      </c>
      <c r="L25" s="17">
        <v>0</v>
      </c>
      <c r="M25" s="17">
        <v>2625</v>
      </c>
      <c r="N25" s="17">
        <v>2625</v>
      </c>
      <c r="O25" s="17">
        <v>-2625</v>
      </c>
      <c r="P25" s="17">
        <f t="shared" si="5"/>
        <v>0</v>
      </c>
      <c r="Q25" s="17">
        <v>0</v>
      </c>
      <c r="R25" s="17">
        <f t="shared" si="1"/>
        <v>0</v>
      </c>
      <c r="S25" s="17">
        <f t="shared" si="6"/>
        <v>48550</v>
      </c>
    </row>
    <row r="26" spans="1:19">
      <c r="A26" s="17">
        <v>24</v>
      </c>
      <c r="B26" s="16">
        <v>154</v>
      </c>
      <c r="C26" s="23" t="s">
        <v>64</v>
      </c>
      <c r="D26" s="17">
        <v>0</v>
      </c>
      <c r="E26" s="16">
        <v>2090</v>
      </c>
      <c r="F26" s="16">
        <v>0</v>
      </c>
      <c r="G26" s="16">
        <f t="shared" si="2"/>
        <v>104500</v>
      </c>
      <c r="H26" s="17">
        <f>VLOOKUP(B26,[1]Calculation!$C$3:$K$146,9,FALSE)</f>
        <v>0</v>
      </c>
      <c r="I26" s="17">
        <v>0</v>
      </c>
      <c r="J26" s="17">
        <f t="shared" si="3"/>
        <v>0</v>
      </c>
      <c r="K26" s="17">
        <f t="shared" si="4"/>
        <v>104500</v>
      </c>
      <c r="L26" s="17">
        <v>0</v>
      </c>
      <c r="M26" s="17">
        <v>16425</v>
      </c>
      <c r="N26" s="17">
        <v>10450</v>
      </c>
      <c r="O26" s="17">
        <v>-975</v>
      </c>
      <c r="P26" s="17">
        <f t="shared" si="5"/>
        <v>9475</v>
      </c>
      <c r="Q26" s="17">
        <v>0</v>
      </c>
      <c r="R26" s="17">
        <f t="shared" si="1"/>
        <v>9475</v>
      </c>
      <c r="S26" s="17">
        <f t="shared" si="6"/>
        <v>104500</v>
      </c>
    </row>
    <row r="27" spans="1:19">
      <c r="A27" s="17">
        <v>25</v>
      </c>
      <c r="B27" s="16">
        <v>158</v>
      </c>
      <c r="C27" s="23" t="s">
        <v>72</v>
      </c>
      <c r="D27" s="17">
        <v>0</v>
      </c>
      <c r="E27" s="16">
        <v>40</v>
      </c>
      <c r="F27" s="16">
        <v>0</v>
      </c>
      <c r="G27" s="16">
        <f t="shared" si="2"/>
        <v>2000</v>
      </c>
      <c r="H27" s="17">
        <f>VLOOKUP(B27,[1]Calculation!$C$3:$K$146,9,FALSE)</f>
        <v>0</v>
      </c>
      <c r="I27" s="17">
        <v>0</v>
      </c>
      <c r="J27" s="17">
        <f t="shared" si="3"/>
        <v>0</v>
      </c>
      <c r="K27" s="17">
        <f t="shared" si="4"/>
        <v>2000</v>
      </c>
      <c r="L27" s="17">
        <v>0</v>
      </c>
      <c r="M27" s="17">
        <v>200</v>
      </c>
      <c r="N27" s="17">
        <v>200</v>
      </c>
      <c r="O27" s="17">
        <v>0</v>
      </c>
      <c r="P27" s="17">
        <f t="shared" si="5"/>
        <v>200</v>
      </c>
      <c r="Q27" s="17">
        <v>0</v>
      </c>
      <c r="R27" s="17">
        <f t="shared" si="1"/>
        <v>200</v>
      </c>
      <c r="S27" s="17">
        <f t="shared" si="6"/>
        <v>2000</v>
      </c>
    </row>
    <row r="28" spans="1:19">
      <c r="A28" s="17">
        <v>26</v>
      </c>
      <c r="B28" s="16">
        <v>147</v>
      </c>
      <c r="C28" s="23" t="s">
        <v>50</v>
      </c>
      <c r="D28" s="17">
        <v>0</v>
      </c>
      <c r="E28" s="16">
        <v>482</v>
      </c>
      <c r="F28" s="16">
        <v>0</v>
      </c>
      <c r="G28" s="16">
        <f t="shared" si="2"/>
        <v>24100</v>
      </c>
      <c r="H28" s="17">
        <f>VLOOKUP(B28,[1]Calculation!$C$3:$K$146,9,FALSE)</f>
        <v>0</v>
      </c>
      <c r="I28" s="17">
        <v>0</v>
      </c>
      <c r="J28" s="17">
        <f t="shared" si="3"/>
        <v>0</v>
      </c>
      <c r="K28" s="17">
        <f t="shared" si="4"/>
        <v>24100</v>
      </c>
      <c r="L28" s="17">
        <v>0</v>
      </c>
      <c r="M28" s="17">
        <v>200</v>
      </c>
      <c r="N28" s="17">
        <v>200</v>
      </c>
      <c r="O28" s="17">
        <v>-200</v>
      </c>
      <c r="P28" s="17">
        <f t="shared" si="5"/>
        <v>0</v>
      </c>
      <c r="Q28" s="17">
        <v>0</v>
      </c>
      <c r="R28" s="17">
        <f t="shared" si="1"/>
        <v>0</v>
      </c>
      <c r="S28" s="17">
        <f t="shared" si="6"/>
        <v>24100</v>
      </c>
    </row>
    <row r="29" spans="1:19">
      <c r="A29" s="17">
        <v>27</v>
      </c>
      <c r="B29" s="16">
        <v>156</v>
      </c>
      <c r="C29" s="23" t="s">
        <v>68</v>
      </c>
      <c r="D29" s="17">
        <v>0</v>
      </c>
      <c r="E29" s="16">
        <v>279</v>
      </c>
      <c r="F29" s="16">
        <v>0</v>
      </c>
      <c r="G29" s="16">
        <f t="shared" si="2"/>
        <v>13950</v>
      </c>
      <c r="H29" s="17">
        <f>VLOOKUP(B29,[1]Calculation!$C$3:$K$146,9,FALSE)</f>
        <v>0</v>
      </c>
      <c r="I29" s="17">
        <v>0</v>
      </c>
      <c r="J29" s="17">
        <f t="shared" si="3"/>
        <v>0</v>
      </c>
      <c r="K29" s="17">
        <f t="shared" si="4"/>
        <v>13950</v>
      </c>
      <c r="L29" s="17">
        <v>0</v>
      </c>
      <c r="M29" s="17">
        <v>1500</v>
      </c>
      <c r="N29" s="17">
        <v>1395</v>
      </c>
      <c r="O29" s="17">
        <v>0</v>
      </c>
      <c r="P29" s="17">
        <f t="shared" si="5"/>
        <v>1395</v>
      </c>
      <c r="Q29" s="17">
        <v>0</v>
      </c>
      <c r="R29" s="17">
        <f t="shared" si="1"/>
        <v>1395</v>
      </c>
      <c r="S29" s="17">
        <f t="shared" si="6"/>
        <v>13950</v>
      </c>
    </row>
    <row r="30" spans="1:19">
      <c r="A30" s="17">
        <v>28</v>
      </c>
      <c r="B30" s="16">
        <v>149</v>
      </c>
      <c r="C30" s="23" t="s">
        <v>54</v>
      </c>
      <c r="D30" s="17">
        <v>0</v>
      </c>
      <c r="E30" s="16">
        <v>886</v>
      </c>
      <c r="F30" s="16">
        <v>0</v>
      </c>
      <c r="G30" s="16">
        <f t="shared" si="2"/>
        <v>44300</v>
      </c>
      <c r="H30" s="17">
        <f>VLOOKUP(B30,[1]Calculation!$C$3:$K$146,9,FALSE)</f>
        <v>0</v>
      </c>
      <c r="I30" s="17">
        <v>0</v>
      </c>
      <c r="J30" s="17">
        <f t="shared" si="3"/>
        <v>0</v>
      </c>
      <c r="K30" s="17">
        <f t="shared" si="4"/>
        <v>44300</v>
      </c>
      <c r="L30" s="17">
        <v>0</v>
      </c>
      <c r="M30" s="17">
        <v>175</v>
      </c>
      <c r="N30" s="17">
        <v>175</v>
      </c>
      <c r="O30" s="17">
        <v>-175</v>
      </c>
      <c r="P30" s="17">
        <f t="shared" si="5"/>
        <v>0</v>
      </c>
      <c r="Q30" s="17">
        <v>0</v>
      </c>
      <c r="R30" s="17">
        <f t="shared" si="1"/>
        <v>0</v>
      </c>
      <c r="S30" s="17">
        <f t="shared" si="6"/>
        <v>44300</v>
      </c>
    </row>
    <row r="31" spans="1:19">
      <c r="A31" s="17">
        <v>29</v>
      </c>
      <c r="B31" s="16">
        <v>160</v>
      </c>
      <c r="C31" s="23" t="s">
        <v>76</v>
      </c>
      <c r="D31" s="17">
        <v>0</v>
      </c>
      <c r="E31" s="16">
        <v>336</v>
      </c>
      <c r="F31" s="16">
        <v>0</v>
      </c>
      <c r="G31" s="16">
        <f t="shared" si="2"/>
        <v>16800</v>
      </c>
      <c r="H31" s="17">
        <f>VLOOKUP(B31,[1]Calculation!$C$3:$K$146,9,FALSE)</f>
        <v>0</v>
      </c>
      <c r="I31" s="17">
        <v>0</v>
      </c>
      <c r="J31" s="17">
        <f t="shared" si="3"/>
        <v>0</v>
      </c>
      <c r="K31" s="17">
        <f t="shared" si="4"/>
        <v>16800</v>
      </c>
      <c r="L31" s="17">
        <v>0</v>
      </c>
      <c r="M31" s="17">
        <v>20925</v>
      </c>
      <c r="N31" s="17">
        <v>1680</v>
      </c>
      <c r="O31" s="17">
        <v>-310</v>
      </c>
      <c r="P31" s="17">
        <f t="shared" si="5"/>
        <v>1370</v>
      </c>
      <c r="Q31" s="17">
        <v>0</v>
      </c>
      <c r="R31" s="17">
        <f t="shared" si="1"/>
        <v>1370</v>
      </c>
      <c r="S31" s="17">
        <f t="shared" si="6"/>
        <v>16800</v>
      </c>
    </row>
    <row r="32" spans="1:19">
      <c r="A32" s="17">
        <v>30</v>
      </c>
      <c r="B32" s="16">
        <v>165</v>
      </c>
      <c r="C32" s="23" t="s">
        <v>86</v>
      </c>
      <c r="D32" s="17">
        <v>0</v>
      </c>
      <c r="E32" s="16">
        <v>271</v>
      </c>
      <c r="F32" s="16">
        <v>0</v>
      </c>
      <c r="G32" s="16">
        <f t="shared" si="2"/>
        <v>13550</v>
      </c>
      <c r="H32" s="17">
        <f>VLOOKUP(B32,[1]Calculation!$C$3:$K$146,9,FALSE)</f>
        <v>0</v>
      </c>
      <c r="I32" s="17">
        <v>0</v>
      </c>
      <c r="J32" s="17">
        <f t="shared" si="3"/>
        <v>0</v>
      </c>
      <c r="K32" s="17">
        <f t="shared" si="4"/>
        <v>13550</v>
      </c>
      <c r="L32" s="17">
        <v>0</v>
      </c>
      <c r="M32" s="17">
        <v>275</v>
      </c>
      <c r="N32" s="17">
        <v>275</v>
      </c>
      <c r="O32" s="17">
        <v>-275</v>
      </c>
      <c r="P32" s="17">
        <f t="shared" si="5"/>
        <v>0</v>
      </c>
      <c r="Q32" s="17">
        <v>0</v>
      </c>
      <c r="R32" s="17">
        <f t="shared" si="1"/>
        <v>0</v>
      </c>
      <c r="S32" s="17">
        <f t="shared" si="6"/>
        <v>13550</v>
      </c>
    </row>
    <row r="33" spans="1:19">
      <c r="A33" s="17">
        <v>31</v>
      </c>
      <c r="B33" s="16">
        <v>159</v>
      </c>
      <c r="C33" s="23" t="s">
        <v>74</v>
      </c>
      <c r="D33" s="17">
        <v>0</v>
      </c>
      <c r="E33" s="16">
        <v>316</v>
      </c>
      <c r="F33" s="16">
        <v>133</v>
      </c>
      <c r="G33" s="16">
        <f t="shared" si="2"/>
        <v>12741</v>
      </c>
      <c r="H33" s="17">
        <f>VLOOKUP(B33,[1]Calculation!$C$3:$K$146,9,FALSE)</f>
        <v>0</v>
      </c>
      <c r="I33" s="17">
        <v>0</v>
      </c>
      <c r="J33" s="17">
        <f t="shared" si="3"/>
        <v>0</v>
      </c>
      <c r="K33" s="17">
        <f t="shared" si="4"/>
        <v>12741</v>
      </c>
      <c r="L33" s="17">
        <v>0</v>
      </c>
      <c r="M33" s="17">
        <v>10750</v>
      </c>
      <c r="N33" s="17">
        <v>1274</v>
      </c>
      <c r="O33" s="17">
        <v>-1274</v>
      </c>
      <c r="P33" s="17">
        <f t="shared" si="5"/>
        <v>0</v>
      </c>
      <c r="Q33" s="17">
        <v>0</v>
      </c>
      <c r="R33" s="17">
        <f t="shared" si="1"/>
        <v>0</v>
      </c>
      <c r="S33" s="17">
        <f t="shared" si="6"/>
        <v>12741</v>
      </c>
    </row>
    <row r="34" spans="1:19">
      <c r="A34" s="17">
        <v>32</v>
      </c>
      <c r="B34" s="16">
        <v>150</v>
      </c>
      <c r="C34" s="23" t="s">
        <v>56</v>
      </c>
      <c r="D34" s="17">
        <v>0</v>
      </c>
      <c r="E34" s="16">
        <v>204</v>
      </c>
      <c r="F34" s="16">
        <v>0</v>
      </c>
      <c r="G34" s="16">
        <f t="shared" si="2"/>
        <v>10200</v>
      </c>
      <c r="H34" s="17">
        <f>VLOOKUP(B34,[1]Calculation!$C$3:$K$146,9,FALSE)</f>
        <v>0</v>
      </c>
      <c r="I34" s="17">
        <v>0</v>
      </c>
      <c r="J34" s="17">
        <f t="shared" si="3"/>
        <v>0</v>
      </c>
      <c r="K34" s="17">
        <f t="shared" si="4"/>
        <v>10200</v>
      </c>
      <c r="L34" s="17">
        <v>0</v>
      </c>
      <c r="M34" s="17">
        <v>2175</v>
      </c>
      <c r="N34" s="17">
        <v>1020</v>
      </c>
      <c r="O34" s="17">
        <v>-735</v>
      </c>
      <c r="P34" s="17">
        <f t="shared" si="5"/>
        <v>285</v>
      </c>
      <c r="Q34" s="17">
        <v>0</v>
      </c>
      <c r="R34" s="17">
        <f t="shared" si="1"/>
        <v>285</v>
      </c>
      <c r="S34" s="17">
        <f t="shared" si="6"/>
        <v>10200</v>
      </c>
    </row>
    <row r="35" spans="1:19">
      <c r="A35" s="17">
        <v>33</v>
      </c>
      <c r="B35" s="16">
        <v>162</v>
      </c>
      <c r="C35" s="23" t="s">
        <v>80</v>
      </c>
      <c r="D35" s="17">
        <v>0</v>
      </c>
      <c r="E35" s="16">
        <v>222</v>
      </c>
      <c r="F35" s="16">
        <v>0</v>
      </c>
      <c r="G35" s="16">
        <f t="shared" si="2"/>
        <v>11100</v>
      </c>
      <c r="H35" s="17">
        <f>VLOOKUP(B35,[1]Calculation!$C$3:$K$146,9,FALSE)</f>
        <v>0</v>
      </c>
      <c r="I35" s="17">
        <v>0</v>
      </c>
      <c r="J35" s="17">
        <f t="shared" si="3"/>
        <v>0</v>
      </c>
      <c r="K35" s="17">
        <f t="shared" si="4"/>
        <v>11100</v>
      </c>
      <c r="L35" s="17">
        <v>0</v>
      </c>
      <c r="M35" s="17">
        <v>100</v>
      </c>
      <c r="N35" s="17">
        <v>100</v>
      </c>
      <c r="O35" s="17">
        <v>-100</v>
      </c>
      <c r="P35" s="17">
        <f t="shared" si="5"/>
        <v>0</v>
      </c>
      <c r="Q35" s="17">
        <v>0</v>
      </c>
      <c r="R35" s="17">
        <f t="shared" ref="R35:R66" si="7">+P35-Q35</f>
        <v>0</v>
      </c>
      <c r="S35" s="17">
        <f t="shared" si="6"/>
        <v>11100</v>
      </c>
    </row>
    <row r="36" spans="1:19">
      <c r="A36" s="17">
        <v>34</v>
      </c>
      <c r="B36" s="16">
        <v>148</v>
      </c>
      <c r="C36" s="23" t="s">
        <v>52</v>
      </c>
      <c r="D36" s="17">
        <v>0</v>
      </c>
      <c r="E36" s="16">
        <v>2696</v>
      </c>
      <c r="F36" s="16">
        <v>0</v>
      </c>
      <c r="G36" s="16">
        <f t="shared" si="2"/>
        <v>134800</v>
      </c>
      <c r="H36" s="17">
        <f>VLOOKUP(B36,[1]Calculation!$C$3:$K$146,9,FALSE)</f>
        <v>0</v>
      </c>
      <c r="I36" s="17">
        <v>0</v>
      </c>
      <c r="J36" s="17">
        <f t="shared" si="3"/>
        <v>0</v>
      </c>
      <c r="K36" s="17">
        <f t="shared" si="4"/>
        <v>134800</v>
      </c>
      <c r="L36" s="17">
        <v>0</v>
      </c>
      <c r="M36" s="17">
        <v>1500</v>
      </c>
      <c r="N36" s="17">
        <v>1500</v>
      </c>
      <c r="O36" s="17">
        <v>-1500</v>
      </c>
      <c r="P36" s="17">
        <f t="shared" si="5"/>
        <v>0</v>
      </c>
      <c r="Q36" s="17">
        <v>0</v>
      </c>
      <c r="R36" s="17">
        <f t="shared" si="7"/>
        <v>0</v>
      </c>
      <c r="S36" s="17">
        <f t="shared" si="6"/>
        <v>134800</v>
      </c>
    </row>
    <row r="37" spans="1:19">
      <c r="A37" s="17">
        <v>35</v>
      </c>
      <c r="B37" s="16">
        <v>155</v>
      </c>
      <c r="C37" s="23" t="s">
        <v>66</v>
      </c>
      <c r="D37" s="17">
        <v>0</v>
      </c>
      <c r="E37" s="16">
        <v>61</v>
      </c>
      <c r="F37" s="16">
        <v>0</v>
      </c>
      <c r="G37" s="16">
        <f t="shared" si="2"/>
        <v>3050</v>
      </c>
      <c r="H37" s="17">
        <f>VLOOKUP(B37,[1]Calculation!$C$3:$K$146,9,FALSE)</f>
        <v>0</v>
      </c>
      <c r="I37" s="17">
        <v>0</v>
      </c>
      <c r="J37" s="17">
        <f t="shared" si="3"/>
        <v>0</v>
      </c>
      <c r="K37" s="17">
        <f t="shared" si="4"/>
        <v>3050</v>
      </c>
      <c r="L37" s="17">
        <v>0</v>
      </c>
      <c r="M37" s="17">
        <v>350</v>
      </c>
      <c r="N37" s="17">
        <v>305</v>
      </c>
      <c r="O37" s="17">
        <v>-305</v>
      </c>
      <c r="P37" s="17">
        <f t="shared" si="5"/>
        <v>0</v>
      </c>
      <c r="Q37" s="17">
        <v>0</v>
      </c>
      <c r="R37" s="17">
        <f t="shared" si="7"/>
        <v>0</v>
      </c>
      <c r="S37" s="17">
        <f t="shared" si="6"/>
        <v>3050</v>
      </c>
    </row>
    <row r="38" spans="1:19">
      <c r="A38" s="17">
        <v>36</v>
      </c>
      <c r="B38" s="16">
        <v>166</v>
      </c>
      <c r="C38" s="23" t="s">
        <v>88</v>
      </c>
      <c r="D38" s="17">
        <v>0</v>
      </c>
      <c r="E38" s="16">
        <v>615</v>
      </c>
      <c r="F38" s="16">
        <v>0</v>
      </c>
      <c r="G38" s="16">
        <f t="shared" si="2"/>
        <v>30750</v>
      </c>
      <c r="H38" s="17">
        <f>VLOOKUP(B38,[1]Calculation!$C$3:$K$146,9,FALSE)</f>
        <v>0</v>
      </c>
      <c r="I38" s="17">
        <v>0</v>
      </c>
      <c r="J38" s="17">
        <f t="shared" si="3"/>
        <v>0</v>
      </c>
      <c r="K38" s="17">
        <f t="shared" si="4"/>
        <v>30750</v>
      </c>
      <c r="L38" s="17">
        <v>0</v>
      </c>
      <c r="M38" s="17">
        <v>250</v>
      </c>
      <c r="N38" s="17">
        <v>250</v>
      </c>
      <c r="O38" s="17">
        <v>0</v>
      </c>
      <c r="P38" s="17">
        <f t="shared" si="5"/>
        <v>250</v>
      </c>
      <c r="Q38" s="17">
        <v>0</v>
      </c>
      <c r="R38" s="17">
        <f t="shared" si="7"/>
        <v>250</v>
      </c>
      <c r="S38" s="17">
        <f t="shared" si="6"/>
        <v>30750</v>
      </c>
    </row>
    <row r="39" spans="1:19">
      <c r="A39" s="17">
        <v>37</v>
      </c>
      <c r="B39" s="16">
        <v>157</v>
      </c>
      <c r="C39" s="23" t="s">
        <v>70</v>
      </c>
      <c r="D39" s="17">
        <v>0</v>
      </c>
      <c r="E39" s="16">
        <v>259</v>
      </c>
      <c r="F39" s="16">
        <v>0</v>
      </c>
      <c r="G39" s="16">
        <f t="shared" si="2"/>
        <v>12950</v>
      </c>
      <c r="H39" s="17">
        <f>VLOOKUP(B39,[1]Calculation!$C$3:$K$146,9,FALSE)</f>
        <v>0</v>
      </c>
      <c r="I39" s="17">
        <v>0</v>
      </c>
      <c r="J39" s="17">
        <f t="shared" si="3"/>
        <v>0</v>
      </c>
      <c r="K39" s="17">
        <f t="shared" si="4"/>
        <v>12950</v>
      </c>
      <c r="L39" s="17">
        <v>0</v>
      </c>
      <c r="M39" s="17">
        <v>3275</v>
      </c>
      <c r="N39" s="17">
        <v>1295</v>
      </c>
      <c r="O39" s="17">
        <v>0</v>
      </c>
      <c r="P39" s="17">
        <f t="shared" si="5"/>
        <v>1295</v>
      </c>
      <c r="Q39" s="17">
        <v>0</v>
      </c>
      <c r="R39" s="17">
        <f t="shared" si="7"/>
        <v>1295</v>
      </c>
      <c r="S39" s="17">
        <f t="shared" si="6"/>
        <v>12950</v>
      </c>
    </row>
    <row r="40" spans="1:19">
      <c r="A40" s="17">
        <v>38</v>
      </c>
      <c r="B40" s="16">
        <v>153</v>
      </c>
      <c r="C40" s="23" t="s">
        <v>62</v>
      </c>
      <c r="D40" s="17">
        <v>0</v>
      </c>
      <c r="E40" s="16">
        <v>426</v>
      </c>
      <c r="F40" s="16">
        <v>0</v>
      </c>
      <c r="G40" s="16">
        <f t="shared" si="2"/>
        <v>21300</v>
      </c>
      <c r="H40" s="17">
        <f>VLOOKUP(B40,[1]Calculation!$C$3:$K$146,9,FALSE)</f>
        <v>0</v>
      </c>
      <c r="I40" s="17">
        <v>0</v>
      </c>
      <c r="J40" s="17">
        <f t="shared" si="3"/>
        <v>0</v>
      </c>
      <c r="K40" s="17">
        <f t="shared" si="4"/>
        <v>21300</v>
      </c>
      <c r="L40" s="17">
        <v>0</v>
      </c>
      <c r="M40" s="17">
        <v>200</v>
      </c>
      <c r="N40" s="17">
        <v>200</v>
      </c>
      <c r="O40" s="17">
        <v>-200</v>
      </c>
      <c r="P40" s="17">
        <f t="shared" si="5"/>
        <v>0</v>
      </c>
      <c r="Q40" s="17">
        <v>0</v>
      </c>
      <c r="R40" s="17">
        <f t="shared" si="7"/>
        <v>0</v>
      </c>
      <c r="S40" s="17">
        <f t="shared" si="6"/>
        <v>21300</v>
      </c>
    </row>
    <row r="41" spans="1:19">
      <c r="A41" s="17">
        <v>39</v>
      </c>
      <c r="B41" s="16">
        <v>146</v>
      </c>
      <c r="C41" s="23" t="s">
        <v>48</v>
      </c>
      <c r="D41" s="17">
        <v>0</v>
      </c>
      <c r="E41" s="16">
        <v>665</v>
      </c>
      <c r="F41" s="16">
        <v>0</v>
      </c>
      <c r="G41" s="16">
        <f t="shared" si="2"/>
        <v>33250</v>
      </c>
      <c r="H41" s="17">
        <f>VLOOKUP(B41,[1]Calculation!$C$3:$K$146,9,FALSE)</f>
        <v>0</v>
      </c>
      <c r="I41" s="17">
        <v>0</v>
      </c>
      <c r="J41" s="17">
        <f t="shared" si="3"/>
        <v>0</v>
      </c>
      <c r="K41" s="17">
        <f t="shared" si="4"/>
        <v>33250</v>
      </c>
      <c r="L41" s="17">
        <v>0</v>
      </c>
      <c r="M41" s="17">
        <v>15250</v>
      </c>
      <c r="N41" s="17">
        <v>3325</v>
      </c>
      <c r="O41" s="17">
        <v>0</v>
      </c>
      <c r="P41" s="17">
        <f t="shared" si="5"/>
        <v>3325</v>
      </c>
      <c r="Q41" s="17">
        <v>0</v>
      </c>
      <c r="R41" s="17">
        <f t="shared" si="7"/>
        <v>3325</v>
      </c>
      <c r="S41" s="17">
        <f t="shared" si="6"/>
        <v>33250</v>
      </c>
    </row>
    <row r="42" spans="1:19">
      <c r="A42" s="17">
        <v>40</v>
      </c>
      <c r="B42" s="16">
        <v>633</v>
      </c>
      <c r="C42" s="23" t="s">
        <v>140</v>
      </c>
      <c r="D42" s="17">
        <v>0</v>
      </c>
      <c r="E42" s="16">
        <v>502</v>
      </c>
      <c r="F42" s="16">
        <v>0</v>
      </c>
      <c r="G42" s="16">
        <f t="shared" si="2"/>
        <v>25100</v>
      </c>
      <c r="H42" s="17">
        <f>VLOOKUP(B42,[1]Calculation!$C$3:$K$146,9,FALSE)</f>
        <v>0</v>
      </c>
      <c r="I42" s="17">
        <v>0</v>
      </c>
      <c r="J42" s="17">
        <f t="shared" si="3"/>
        <v>0</v>
      </c>
      <c r="K42" s="17">
        <f t="shared" si="4"/>
        <v>25100</v>
      </c>
      <c r="L42" s="17">
        <v>0</v>
      </c>
      <c r="M42" s="17">
        <v>1125</v>
      </c>
      <c r="N42" s="17">
        <v>1125</v>
      </c>
      <c r="O42" s="17">
        <v>-1125</v>
      </c>
      <c r="P42" s="17">
        <f t="shared" si="5"/>
        <v>0</v>
      </c>
      <c r="Q42" s="17">
        <v>0</v>
      </c>
      <c r="R42" s="17">
        <f t="shared" si="7"/>
        <v>0</v>
      </c>
      <c r="S42" s="17">
        <f t="shared" si="6"/>
        <v>25100</v>
      </c>
    </row>
    <row r="43" spans="1:19">
      <c r="A43" s="17">
        <v>41</v>
      </c>
      <c r="B43" s="16">
        <v>808</v>
      </c>
      <c r="C43" s="23" t="s">
        <v>214</v>
      </c>
      <c r="D43" s="17">
        <v>0</v>
      </c>
      <c r="E43" s="16">
        <v>1274</v>
      </c>
      <c r="F43" s="16">
        <v>0</v>
      </c>
      <c r="G43" s="16">
        <f t="shared" si="2"/>
        <v>63700</v>
      </c>
      <c r="H43" s="17">
        <f>VLOOKUP(B43,[1]Calculation!$C$3:$K$146,9,FALSE)</f>
        <v>0</v>
      </c>
      <c r="I43" s="17">
        <v>0</v>
      </c>
      <c r="J43" s="17">
        <f t="shared" si="3"/>
        <v>0</v>
      </c>
      <c r="K43" s="17">
        <f t="shared" si="4"/>
        <v>63700</v>
      </c>
      <c r="L43" s="17">
        <v>0</v>
      </c>
      <c r="M43" s="17">
        <v>775</v>
      </c>
      <c r="N43" s="17">
        <v>775</v>
      </c>
      <c r="O43" s="17">
        <v>0</v>
      </c>
      <c r="P43" s="17">
        <f t="shared" si="5"/>
        <v>775</v>
      </c>
      <c r="Q43" s="17">
        <v>0</v>
      </c>
      <c r="R43" s="17">
        <f t="shared" si="7"/>
        <v>775</v>
      </c>
      <c r="S43" s="17">
        <f t="shared" si="6"/>
        <v>63700</v>
      </c>
    </row>
    <row r="44" spans="1:19">
      <c r="A44" s="17">
        <v>42</v>
      </c>
      <c r="B44" s="16">
        <v>813</v>
      </c>
      <c r="C44" s="23" t="s">
        <v>218</v>
      </c>
      <c r="D44" s="17">
        <v>0</v>
      </c>
      <c r="E44" s="16">
        <v>369</v>
      </c>
      <c r="F44" s="16">
        <v>0</v>
      </c>
      <c r="G44" s="16">
        <f t="shared" si="2"/>
        <v>18450</v>
      </c>
      <c r="H44" s="17">
        <f>VLOOKUP(B44,[1]Calculation!$C$3:$K$146,9,FALSE)</f>
        <v>0</v>
      </c>
      <c r="I44" s="17">
        <v>0</v>
      </c>
      <c r="J44" s="17">
        <f t="shared" si="3"/>
        <v>0</v>
      </c>
      <c r="K44" s="17">
        <f t="shared" si="4"/>
        <v>18450</v>
      </c>
      <c r="L44" s="17">
        <v>0</v>
      </c>
      <c r="M44" s="17">
        <v>2250</v>
      </c>
      <c r="N44" s="17">
        <v>1845</v>
      </c>
      <c r="O44" s="17">
        <v>-1845</v>
      </c>
      <c r="P44" s="17">
        <f t="shared" si="5"/>
        <v>0</v>
      </c>
      <c r="Q44" s="17">
        <v>0</v>
      </c>
      <c r="R44" s="17">
        <f t="shared" si="7"/>
        <v>0</v>
      </c>
      <c r="S44" s="17">
        <f t="shared" si="6"/>
        <v>18450</v>
      </c>
    </row>
    <row r="45" spans="1:19">
      <c r="A45" s="17">
        <v>43</v>
      </c>
      <c r="B45" s="16">
        <v>812</v>
      </c>
      <c r="C45" s="23" t="s">
        <v>216</v>
      </c>
      <c r="D45" s="17">
        <v>0</v>
      </c>
      <c r="E45" s="16">
        <v>677</v>
      </c>
      <c r="F45" s="16">
        <v>0</v>
      </c>
      <c r="G45" s="16">
        <f t="shared" si="2"/>
        <v>33850</v>
      </c>
      <c r="H45" s="17">
        <f>VLOOKUP(B45,[1]Calculation!$C$3:$K$146,9,FALSE)</f>
        <v>0</v>
      </c>
      <c r="I45" s="17">
        <v>0</v>
      </c>
      <c r="J45" s="17">
        <f t="shared" si="3"/>
        <v>0</v>
      </c>
      <c r="K45" s="17">
        <f t="shared" si="4"/>
        <v>33850</v>
      </c>
      <c r="L45" s="17">
        <v>0</v>
      </c>
      <c r="M45" s="17">
        <v>10600</v>
      </c>
      <c r="N45" s="17">
        <v>3385</v>
      </c>
      <c r="O45" s="17">
        <v>-3295</v>
      </c>
      <c r="P45" s="17">
        <f t="shared" si="5"/>
        <v>90</v>
      </c>
      <c r="Q45" s="17">
        <v>0</v>
      </c>
      <c r="R45" s="17">
        <f t="shared" si="7"/>
        <v>90</v>
      </c>
      <c r="S45" s="17">
        <f t="shared" si="6"/>
        <v>33850</v>
      </c>
    </row>
    <row r="46" spans="1:19">
      <c r="A46" s="17">
        <v>44</v>
      </c>
      <c r="B46" s="16">
        <v>806</v>
      </c>
      <c r="C46" s="23" t="s">
        <v>212</v>
      </c>
      <c r="D46" s="17">
        <v>0</v>
      </c>
      <c r="E46" s="16">
        <v>857</v>
      </c>
      <c r="F46" s="16">
        <v>8</v>
      </c>
      <c r="G46" s="16">
        <f t="shared" si="2"/>
        <v>42666</v>
      </c>
      <c r="H46" s="17">
        <f>VLOOKUP(B46,[1]Calculation!$C$3:$K$146,9,FALSE)</f>
        <v>0</v>
      </c>
      <c r="I46" s="17">
        <v>0</v>
      </c>
      <c r="J46" s="17">
        <f t="shared" si="3"/>
        <v>0</v>
      </c>
      <c r="K46" s="17">
        <f t="shared" si="4"/>
        <v>42666</v>
      </c>
      <c r="L46" s="17">
        <v>0</v>
      </c>
      <c r="M46" s="17">
        <v>12925</v>
      </c>
      <c r="N46" s="17">
        <v>4267</v>
      </c>
      <c r="O46" s="17">
        <v>0</v>
      </c>
      <c r="P46" s="17">
        <f t="shared" si="5"/>
        <v>4267</v>
      </c>
      <c r="Q46" s="17">
        <v>0</v>
      </c>
      <c r="R46" s="17">
        <f t="shared" si="7"/>
        <v>4267</v>
      </c>
      <c r="S46" s="17">
        <f t="shared" si="6"/>
        <v>42666</v>
      </c>
    </row>
    <row r="47" spans="1:19">
      <c r="A47" s="17">
        <v>45</v>
      </c>
      <c r="B47" s="16">
        <v>805</v>
      </c>
      <c r="C47" s="23" t="s">
        <v>210</v>
      </c>
      <c r="D47" s="17">
        <v>0</v>
      </c>
      <c r="E47" s="16">
        <v>1054</v>
      </c>
      <c r="F47" s="16">
        <v>0</v>
      </c>
      <c r="G47" s="16">
        <f t="shared" si="2"/>
        <v>52700</v>
      </c>
      <c r="H47" s="17">
        <f>VLOOKUP(B47,[1]Calculation!$C$3:$K$146,9,FALSE)</f>
        <v>0</v>
      </c>
      <c r="I47" s="17">
        <v>0</v>
      </c>
      <c r="J47" s="17">
        <f t="shared" si="3"/>
        <v>0</v>
      </c>
      <c r="K47" s="17">
        <f t="shared" si="4"/>
        <v>52700</v>
      </c>
      <c r="L47" s="17">
        <v>0</v>
      </c>
      <c r="M47" s="17">
        <v>10800</v>
      </c>
      <c r="N47" s="17">
        <v>5270</v>
      </c>
      <c r="O47" s="17">
        <v>0</v>
      </c>
      <c r="P47" s="17">
        <f t="shared" si="5"/>
        <v>5270</v>
      </c>
      <c r="Q47" s="17">
        <v>0</v>
      </c>
      <c r="R47" s="17">
        <f t="shared" si="7"/>
        <v>5270</v>
      </c>
      <c r="S47" s="17">
        <f t="shared" si="6"/>
        <v>52700</v>
      </c>
    </row>
    <row r="48" spans="1:19">
      <c r="A48" s="17">
        <v>46</v>
      </c>
      <c r="B48" s="16">
        <v>618</v>
      </c>
      <c r="C48" s="23" t="s">
        <v>122</v>
      </c>
      <c r="D48" s="17">
        <v>3</v>
      </c>
      <c r="E48" s="16">
        <v>1273</v>
      </c>
      <c r="F48" s="16">
        <v>0</v>
      </c>
      <c r="G48" s="16">
        <f t="shared" si="2"/>
        <v>63770</v>
      </c>
      <c r="H48" s="17">
        <f>VLOOKUP(B48,[1]Calculation!$C$3:$K$146,9,FALSE)</f>
        <v>0</v>
      </c>
      <c r="I48" s="17">
        <v>0</v>
      </c>
      <c r="J48" s="17">
        <f t="shared" si="3"/>
        <v>0</v>
      </c>
      <c r="K48" s="17">
        <f t="shared" si="4"/>
        <v>63770</v>
      </c>
      <c r="L48" s="17">
        <v>0</v>
      </c>
      <c r="M48" s="17">
        <v>151000</v>
      </c>
      <c r="N48" s="17">
        <v>6377</v>
      </c>
      <c r="O48" s="17">
        <v>0</v>
      </c>
      <c r="P48" s="17">
        <f t="shared" si="5"/>
        <v>6377</v>
      </c>
      <c r="Q48" s="17">
        <v>0</v>
      </c>
      <c r="R48" s="17">
        <f t="shared" si="7"/>
        <v>6377</v>
      </c>
      <c r="S48" s="17">
        <f t="shared" si="6"/>
        <v>63770</v>
      </c>
    </row>
    <row r="49" spans="1:19">
      <c r="A49" s="17">
        <v>47</v>
      </c>
      <c r="B49" s="16">
        <v>664</v>
      </c>
      <c r="C49" s="23" t="s">
        <v>200</v>
      </c>
      <c r="D49" s="17">
        <v>0</v>
      </c>
      <c r="E49" s="16">
        <v>22913</v>
      </c>
      <c r="F49" s="16">
        <v>0</v>
      </c>
      <c r="G49" s="16">
        <f t="shared" si="2"/>
        <v>1145650</v>
      </c>
      <c r="H49" s="17">
        <f>VLOOKUP(B49,[1]Calculation!$C$3:$K$146,9,FALSE)</f>
        <v>0</v>
      </c>
      <c r="I49" s="17">
        <v>0</v>
      </c>
      <c r="J49" s="17">
        <f t="shared" si="3"/>
        <v>0</v>
      </c>
      <c r="K49" s="17">
        <f t="shared" si="4"/>
        <v>1145650</v>
      </c>
      <c r="L49" s="17">
        <v>2703337</v>
      </c>
      <c r="M49" s="17">
        <v>304975</v>
      </c>
      <c r="N49" s="17">
        <v>114565</v>
      </c>
      <c r="O49" s="17">
        <v>0</v>
      </c>
      <c r="P49" s="17">
        <f t="shared" si="5"/>
        <v>2817902</v>
      </c>
      <c r="Q49" s="17">
        <v>0</v>
      </c>
      <c r="R49" s="17">
        <f t="shared" si="7"/>
        <v>2817902</v>
      </c>
      <c r="S49" s="17">
        <f t="shared" si="6"/>
        <v>1145650</v>
      </c>
    </row>
    <row r="50" spans="1:19" ht="33">
      <c r="A50" s="17">
        <v>48</v>
      </c>
      <c r="B50" s="16">
        <v>815</v>
      </c>
      <c r="C50" s="23" t="s">
        <v>222</v>
      </c>
      <c r="D50" s="17">
        <v>0</v>
      </c>
      <c r="E50" s="16">
        <v>8671</v>
      </c>
      <c r="F50" s="16">
        <v>0</v>
      </c>
      <c r="G50" s="16">
        <f t="shared" si="2"/>
        <v>433550</v>
      </c>
      <c r="H50" s="17">
        <f>VLOOKUP(B50,[1]Calculation!$C$3:$K$146,9,FALSE)</f>
        <v>0</v>
      </c>
      <c r="I50" s="17">
        <v>0</v>
      </c>
      <c r="J50" s="17">
        <f t="shared" si="3"/>
        <v>0</v>
      </c>
      <c r="K50" s="17">
        <f t="shared" si="4"/>
        <v>433550</v>
      </c>
      <c r="L50" s="17">
        <v>0</v>
      </c>
      <c r="M50" s="17">
        <v>46750</v>
      </c>
      <c r="N50" s="17">
        <v>43355</v>
      </c>
      <c r="O50" s="17">
        <v>-33610</v>
      </c>
      <c r="P50" s="17">
        <f t="shared" si="5"/>
        <v>9745</v>
      </c>
      <c r="Q50" s="17">
        <v>0</v>
      </c>
      <c r="R50" s="17">
        <f t="shared" si="7"/>
        <v>9745</v>
      </c>
      <c r="S50" s="17">
        <f t="shared" si="6"/>
        <v>433550</v>
      </c>
    </row>
    <row r="51" spans="1:19">
      <c r="A51" s="17">
        <v>49</v>
      </c>
      <c r="B51" s="16">
        <v>842</v>
      </c>
      <c r="C51" s="23" t="s">
        <v>240</v>
      </c>
      <c r="D51" s="17">
        <v>0</v>
      </c>
      <c r="E51" s="16">
        <v>237</v>
      </c>
      <c r="F51" s="16">
        <v>237</v>
      </c>
      <c r="G51" s="16">
        <f t="shared" si="2"/>
        <v>6399</v>
      </c>
      <c r="H51" s="17">
        <f>VLOOKUP(B51,[1]Calculation!$C$3:$K$146,9,FALSE)</f>
        <v>0</v>
      </c>
      <c r="I51" s="17">
        <v>0</v>
      </c>
      <c r="J51" s="17">
        <f t="shared" si="3"/>
        <v>0</v>
      </c>
      <c r="K51" s="17">
        <f t="shared" si="4"/>
        <v>6399</v>
      </c>
      <c r="L51" s="17">
        <v>0</v>
      </c>
      <c r="M51" s="17">
        <v>11500</v>
      </c>
      <c r="N51" s="17">
        <v>640</v>
      </c>
      <c r="O51" s="17">
        <v>0</v>
      </c>
      <c r="P51" s="17">
        <f t="shared" si="5"/>
        <v>640</v>
      </c>
      <c r="Q51" s="17">
        <v>0</v>
      </c>
      <c r="R51" s="17">
        <f t="shared" si="7"/>
        <v>640</v>
      </c>
      <c r="S51" s="17">
        <f t="shared" si="6"/>
        <v>6399</v>
      </c>
    </row>
    <row r="52" spans="1:19">
      <c r="A52" s="17">
        <v>50</v>
      </c>
      <c r="B52" s="16">
        <v>108</v>
      </c>
      <c r="C52" s="23" t="s">
        <v>14</v>
      </c>
      <c r="D52" s="17">
        <v>0</v>
      </c>
      <c r="E52" s="16">
        <v>221831</v>
      </c>
      <c r="F52" s="16">
        <v>0</v>
      </c>
      <c r="G52" s="16">
        <f t="shared" si="2"/>
        <v>11091550</v>
      </c>
      <c r="H52" s="17">
        <f>VLOOKUP(B52,[1]Calculation!$C$3:$K$146,9,FALSE)</f>
        <v>0</v>
      </c>
      <c r="I52" s="17">
        <v>0</v>
      </c>
      <c r="J52" s="17">
        <f t="shared" si="3"/>
        <v>0</v>
      </c>
      <c r="K52" s="17">
        <f t="shared" si="4"/>
        <v>11091550</v>
      </c>
      <c r="L52" s="17">
        <v>0</v>
      </c>
      <c r="M52" s="17">
        <v>1462600</v>
      </c>
      <c r="N52" s="17">
        <v>1109155</v>
      </c>
      <c r="O52" s="17">
        <v>-575462</v>
      </c>
      <c r="P52" s="17">
        <f t="shared" si="5"/>
        <v>533693</v>
      </c>
      <c r="Q52" s="17">
        <v>0</v>
      </c>
      <c r="R52" s="17">
        <f t="shared" si="7"/>
        <v>533693</v>
      </c>
      <c r="S52" s="17">
        <f t="shared" si="6"/>
        <v>11091550</v>
      </c>
    </row>
    <row r="53" spans="1:19" ht="33">
      <c r="A53" s="17">
        <v>51</v>
      </c>
      <c r="B53" s="16">
        <v>867</v>
      </c>
      <c r="C53" s="23" t="s">
        <v>256</v>
      </c>
      <c r="D53" s="17">
        <v>0</v>
      </c>
      <c r="E53" s="16">
        <v>278</v>
      </c>
      <c r="F53" s="16">
        <v>0</v>
      </c>
      <c r="G53" s="16">
        <f t="shared" si="2"/>
        <v>13900</v>
      </c>
      <c r="H53" s="17">
        <f>VLOOKUP(B53,[1]Calculation!$C$3:$K$146,9,FALSE)</f>
        <v>0</v>
      </c>
      <c r="I53" s="17">
        <v>0</v>
      </c>
      <c r="J53" s="17">
        <f t="shared" si="3"/>
        <v>0</v>
      </c>
      <c r="K53" s="17">
        <f t="shared" si="4"/>
        <v>13900</v>
      </c>
      <c r="L53" s="17">
        <v>0</v>
      </c>
      <c r="M53" s="17">
        <v>3350</v>
      </c>
      <c r="N53" s="17">
        <v>1390</v>
      </c>
      <c r="O53" s="17">
        <v>0</v>
      </c>
      <c r="P53" s="17">
        <f t="shared" si="5"/>
        <v>1390</v>
      </c>
      <c r="Q53" s="17">
        <v>0</v>
      </c>
      <c r="R53" s="17">
        <f t="shared" si="7"/>
        <v>1390</v>
      </c>
      <c r="S53" s="17">
        <f t="shared" si="6"/>
        <v>13900</v>
      </c>
    </row>
    <row r="54" spans="1:19">
      <c r="A54" s="17">
        <v>52</v>
      </c>
      <c r="B54" s="16">
        <v>163</v>
      </c>
      <c r="C54" s="23" t="s">
        <v>82</v>
      </c>
      <c r="D54" s="17">
        <v>0</v>
      </c>
      <c r="E54" s="16">
        <v>344</v>
      </c>
      <c r="F54" s="16">
        <v>0</v>
      </c>
      <c r="G54" s="16">
        <f t="shared" si="2"/>
        <v>17200</v>
      </c>
      <c r="H54" s="17">
        <f>VLOOKUP(B54,[1]Calculation!$C$3:$K$146,9,FALSE)</f>
        <v>0</v>
      </c>
      <c r="I54" s="17">
        <v>0</v>
      </c>
      <c r="J54" s="17">
        <f t="shared" si="3"/>
        <v>0</v>
      </c>
      <c r="K54" s="17">
        <f t="shared" si="4"/>
        <v>17200</v>
      </c>
      <c r="L54" s="17">
        <v>0</v>
      </c>
      <c r="M54" s="17">
        <v>23350</v>
      </c>
      <c r="N54" s="17">
        <v>1720</v>
      </c>
      <c r="O54" s="17">
        <v>0</v>
      </c>
      <c r="P54" s="17">
        <f t="shared" si="5"/>
        <v>1720</v>
      </c>
      <c r="Q54" s="17">
        <v>0</v>
      </c>
      <c r="R54" s="17">
        <f t="shared" si="7"/>
        <v>1720</v>
      </c>
      <c r="S54" s="17">
        <f t="shared" si="6"/>
        <v>17200</v>
      </c>
    </row>
    <row r="55" spans="1:19">
      <c r="A55" s="17">
        <v>53</v>
      </c>
      <c r="B55" s="16">
        <v>152</v>
      </c>
      <c r="C55" s="23" t="s">
        <v>60</v>
      </c>
      <c r="D55" s="17">
        <v>0</v>
      </c>
      <c r="E55" s="16">
        <v>74</v>
      </c>
      <c r="F55" s="16">
        <v>0</v>
      </c>
      <c r="G55" s="16">
        <f t="shared" si="2"/>
        <v>3700</v>
      </c>
      <c r="H55" s="17">
        <f>VLOOKUP(B55,[1]Calculation!$C$3:$K$146,9,FALSE)</f>
        <v>0</v>
      </c>
      <c r="I55" s="17">
        <v>0</v>
      </c>
      <c r="J55" s="17">
        <f t="shared" si="3"/>
        <v>0</v>
      </c>
      <c r="K55" s="17">
        <f t="shared" si="4"/>
        <v>3700</v>
      </c>
      <c r="L55" s="17">
        <v>0</v>
      </c>
      <c r="M55" s="17">
        <v>25</v>
      </c>
      <c r="N55" s="17">
        <v>25</v>
      </c>
      <c r="O55" s="17">
        <v>-25</v>
      </c>
      <c r="P55" s="17">
        <f t="shared" si="5"/>
        <v>0</v>
      </c>
      <c r="Q55" s="17">
        <v>0</v>
      </c>
      <c r="R55" s="17">
        <f t="shared" si="7"/>
        <v>0</v>
      </c>
      <c r="S55" s="17">
        <f t="shared" si="6"/>
        <v>3700</v>
      </c>
    </row>
    <row r="56" spans="1:19">
      <c r="A56" s="17">
        <v>54</v>
      </c>
      <c r="B56" s="16">
        <v>145</v>
      </c>
      <c r="C56" s="23" t="s">
        <v>46</v>
      </c>
      <c r="D56" s="17">
        <v>0</v>
      </c>
      <c r="E56" s="16">
        <v>214</v>
      </c>
      <c r="F56" s="16">
        <v>0</v>
      </c>
      <c r="G56" s="16">
        <f t="shared" si="2"/>
        <v>10700</v>
      </c>
      <c r="H56" s="17">
        <f>VLOOKUP(B56,[1]Calculation!$C$3:$K$146,9,FALSE)</f>
        <v>0</v>
      </c>
      <c r="I56" s="17">
        <v>0</v>
      </c>
      <c r="J56" s="17">
        <f t="shared" si="3"/>
        <v>0</v>
      </c>
      <c r="K56" s="17">
        <f t="shared" si="4"/>
        <v>10700</v>
      </c>
      <c r="L56" s="17">
        <v>0</v>
      </c>
      <c r="M56" s="17">
        <v>11075</v>
      </c>
      <c r="N56" s="17">
        <v>1070</v>
      </c>
      <c r="O56" s="17">
        <v>0</v>
      </c>
      <c r="P56" s="17">
        <f t="shared" si="5"/>
        <v>1070</v>
      </c>
      <c r="Q56" s="17">
        <v>0</v>
      </c>
      <c r="R56" s="17">
        <f t="shared" si="7"/>
        <v>1070</v>
      </c>
      <c r="S56" s="17">
        <f t="shared" si="6"/>
        <v>10700</v>
      </c>
    </row>
    <row r="57" spans="1:19">
      <c r="A57" s="17">
        <v>55</v>
      </c>
      <c r="B57" s="16">
        <v>161</v>
      </c>
      <c r="C57" s="23" t="s">
        <v>78</v>
      </c>
      <c r="D57" s="17">
        <v>0</v>
      </c>
      <c r="E57" s="16">
        <v>144</v>
      </c>
      <c r="F57" s="16">
        <v>0</v>
      </c>
      <c r="G57" s="16">
        <f t="shared" si="2"/>
        <v>7200</v>
      </c>
      <c r="H57" s="17">
        <f>VLOOKUP(B57,[1]Calculation!$C$3:$K$146,9,FALSE)</f>
        <v>0</v>
      </c>
      <c r="I57" s="17">
        <v>0</v>
      </c>
      <c r="J57" s="17">
        <f t="shared" si="3"/>
        <v>0</v>
      </c>
      <c r="K57" s="17">
        <f t="shared" si="4"/>
        <v>7200</v>
      </c>
      <c r="L57" s="17">
        <v>0</v>
      </c>
      <c r="M57" s="17">
        <v>6350</v>
      </c>
      <c r="N57" s="17">
        <v>720</v>
      </c>
      <c r="O57" s="17">
        <v>0</v>
      </c>
      <c r="P57" s="17">
        <f t="shared" si="5"/>
        <v>720</v>
      </c>
      <c r="Q57" s="17">
        <v>0</v>
      </c>
      <c r="R57" s="17">
        <f t="shared" si="7"/>
        <v>720</v>
      </c>
      <c r="S57" s="17">
        <f t="shared" si="6"/>
        <v>7200</v>
      </c>
    </row>
    <row r="58" spans="1:19">
      <c r="A58" s="17">
        <v>56</v>
      </c>
      <c r="B58" s="16">
        <v>645</v>
      </c>
      <c r="C58" s="23" t="s">
        <v>164</v>
      </c>
      <c r="D58" s="17">
        <v>0</v>
      </c>
      <c r="E58" s="16">
        <v>29</v>
      </c>
      <c r="F58" s="16">
        <v>0</v>
      </c>
      <c r="G58" s="16">
        <f t="shared" si="2"/>
        <v>1450</v>
      </c>
      <c r="H58" s="17">
        <f>VLOOKUP(B58,[1]Calculation!$C$3:$K$146,9,FALSE)</f>
        <v>0</v>
      </c>
      <c r="I58" s="17">
        <v>0</v>
      </c>
      <c r="J58" s="17">
        <f t="shared" si="3"/>
        <v>0</v>
      </c>
      <c r="K58" s="17">
        <f t="shared" si="4"/>
        <v>1450</v>
      </c>
      <c r="L58" s="17">
        <v>0</v>
      </c>
      <c r="M58" s="17">
        <v>175</v>
      </c>
      <c r="N58" s="17">
        <v>145</v>
      </c>
      <c r="O58" s="17">
        <v>0</v>
      </c>
      <c r="P58" s="17">
        <f t="shared" si="5"/>
        <v>145</v>
      </c>
      <c r="Q58" s="17">
        <v>0</v>
      </c>
      <c r="R58" s="17">
        <f t="shared" si="7"/>
        <v>145</v>
      </c>
      <c r="S58" s="17">
        <f t="shared" si="6"/>
        <v>1450</v>
      </c>
    </row>
    <row r="59" spans="1:19" ht="33">
      <c r="A59" s="17">
        <v>57</v>
      </c>
      <c r="B59" s="16">
        <v>952</v>
      </c>
      <c r="C59" s="23" t="s">
        <v>262</v>
      </c>
      <c r="D59" s="17">
        <v>0</v>
      </c>
      <c r="E59" s="16">
        <v>19618</v>
      </c>
      <c r="F59" s="16">
        <v>19618</v>
      </c>
      <c r="G59" s="16">
        <f t="shared" si="2"/>
        <v>529686</v>
      </c>
      <c r="H59" s="17">
        <f>VLOOKUP(B59,[1]Calculation!$C$3:$K$146,9,FALSE)</f>
        <v>0</v>
      </c>
      <c r="I59" s="17">
        <v>0</v>
      </c>
      <c r="J59" s="17">
        <f t="shared" si="3"/>
        <v>0</v>
      </c>
      <c r="K59" s="17">
        <f t="shared" si="4"/>
        <v>529686</v>
      </c>
      <c r="L59" s="17">
        <v>0</v>
      </c>
      <c r="M59" s="17">
        <v>340875</v>
      </c>
      <c r="N59" s="17">
        <v>52969</v>
      </c>
      <c r="O59" s="17">
        <v>21374</v>
      </c>
      <c r="P59" s="17">
        <f t="shared" si="5"/>
        <v>74343</v>
      </c>
      <c r="Q59" s="17">
        <v>0</v>
      </c>
      <c r="R59" s="17">
        <f t="shared" si="7"/>
        <v>74343</v>
      </c>
      <c r="S59" s="17">
        <f t="shared" si="6"/>
        <v>529686</v>
      </c>
    </row>
    <row r="60" spans="1:19">
      <c r="A60" s="17">
        <v>58</v>
      </c>
      <c r="B60" s="16">
        <v>955</v>
      </c>
      <c r="C60" s="23" t="s">
        <v>266</v>
      </c>
      <c r="D60" s="17">
        <v>0</v>
      </c>
      <c r="E60" s="16">
        <v>2589</v>
      </c>
      <c r="F60" s="16">
        <v>2589</v>
      </c>
      <c r="G60" s="16">
        <f t="shared" si="2"/>
        <v>69903</v>
      </c>
      <c r="H60" s="17">
        <f>VLOOKUP(B60,[1]Calculation!$C$3:$K$146,9,FALSE)</f>
        <v>0</v>
      </c>
      <c r="I60" s="17">
        <v>0</v>
      </c>
      <c r="J60" s="17">
        <f t="shared" si="3"/>
        <v>0</v>
      </c>
      <c r="K60" s="17">
        <f t="shared" si="4"/>
        <v>69903</v>
      </c>
      <c r="L60" s="17">
        <v>0</v>
      </c>
      <c r="M60" s="17">
        <v>55625</v>
      </c>
      <c r="N60" s="17">
        <v>6990</v>
      </c>
      <c r="O60" s="17">
        <v>0</v>
      </c>
      <c r="P60" s="17">
        <f t="shared" si="5"/>
        <v>6990</v>
      </c>
      <c r="Q60" s="17">
        <v>0</v>
      </c>
      <c r="R60" s="17">
        <f t="shared" si="7"/>
        <v>6990</v>
      </c>
      <c r="S60" s="17">
        <f t="shared" si="6"/>
        <v>69903</v>
      </c>
    </row>
    <row r="61" spans="1:19" ht="33">
      <c r="A61" s="17">
        <v>59</v>
      </c>
      <c r="B61" s="16">
        <v>957</v>
      </c>
      <c r="C61" s="23" t="s">
        <v>268</v>
      </c>
      <c r="D61" s="17">
        <v>0</v>
      </c>
      <c r="E61" s="16">
        <v>1923</v>
      </c>
      <c r="F61" s="16">
        <v>1923</v>
      </c>
      <c r="G61" s="16">
        <f t="shared" si="2"/>
        <v>51921</v>
      </c>
      <c r="H61" s="17">
        <f>VLOOKUP(B61,[1]Calculation!$C$3:$K$146,9,FALSE)</f>
        <v>0</v>
      </c>
      <c r="I61" s="17">
        <v>0</v>
      </c>
      <c r="J61" s="17">
        <f t="shared" si="3"/>
        <v>0</v>
      </c>
      <c r="K61" s="17">
        <f t="shared" si="4"/>
        <v>51921</v>
      </c>
      <c r="L61" s="17">
        <v>0</v>
      </c>
      <c r="M61" s="17">
        <v>22125</v>
      </c>
      <c r="N61" s="17">
        <v>5192</v>
      </c>
      <c r="O61" s="17">
        <v>-589</v>
      </c>
      <c r="P61" s="17">
        <f t="shared" si="5"/>
        <v>4603</v>
      </c>
      <c r="Q61" s="17">
        <v>0</v>
      </c>
      <c r="R61" s="17">
        <f t="shared" si="7"/>
        <v>4603</v>
      </c>
      <c r="S61" s="17">
        <f t="shared" si="6"/>
        <v>51921</v>
      </c>
    </row>
    <row r="62" spans="1:19" ht="33">
      <c r="A62" s="17">
        <v>60</v>
      </c>
      <c r="B62" s="16">
        <v>843</v>
      </c>
      <c r="C62" s="23" t="s">
        <v>242</v>
      </c>
      <c r="D62" s="17">
        <v>0</v>
      </c>
      <c r="E62" s="16">
        <v>510</v>
      </c>
      <c r="F62" s="16">
        <v>0</v>
      </c>
      <c r="G62" s="16">
        <f t="shared" si="2"/>
        <v>25500</v>
      </c>
      <c r="H62" s="17">
        <f>VLOOKUP(B62,[1]Calculation!$C$3:$K$146,9,FALSE)</f>
        <v>0</v>
      </c>
      <c r="I62" s="17">
        <v>0</v>
      </c>
      <c r="J62" s="17">
        <f t="shared" si="3"/>
        <v>0</v>
      </c>
      <c r="K62" s="17">
        <f t="shared" si="4"/>
        <v>25500</v>
      </c>
      <c r="L62" s="17">
        <v>0</v>
      </c>
      <c r="M62" s="17">
        <v>1300</v>
      </c>
      <c r="N62" s="17">
        <v>1300</v>
      </c>
      <c r="O62" s="17">
        <v>0</v>
      </c>
      <c r="P62" s="17">
        <f t="shared" si="5"/>
        <v>1300</v>
      </c>
      <c r="Q62" s="17">
        <v>0</v>
      </c>
      <c r="R62" s="17">
        <f t="shared" si="7"/>
        <v>1300</v>
      </c>
      <c r="S62" s="17">
        <f t="shared" si="6"/>
        <v>25500</v>
      </c>
    </row>
    <row r="63" spans="1:19" ht="33">
      <c r="A63" s="17">
        <v>61</v>
      </c>
      <c r="B63" s="16">
        <v>868</v>
      </c>
      <c r="C63" s="23" t="s">
        <v>258</v>
      </c>
      <c r="D63" s="17">
        <v>0</v>
      </c>
      <c r="E63" s="16">
        <v>2388</v>
      </c>
      <c r="F63" s="16">
        <v>2388</v>
      </c>
      <c r="G63" s="16">
        <f t="shared" si="2"/>
        <v>64476</v>
      </c>
      <c r="H63" s="17">
        <f>VLOOKUP(B63,[1]Calculation!$C$3:$K$146,9,FALSE)</f>
        <v>0</v>
      </c>
      <c r="I63" s="17">
        <v>0</v>
      </c>
      <c r="J63" s="17">
        <f t="shared" si="3"/>
        <v>0</v>
      </c>
      <c r="K63" s="17">
        <f t="shared" si="4"/>
        <v>64476</v>
      </c>
      <c r="L63" s="17">
        <v>0</v>
      </c>
      <c r="M63" s="17">
        <v>13925</v>
      </c>
      <c r="N63" s="17">
        <v>6448</v>
      </c>
      <c r="O63" s="17">
        <v>0</v>
      </c>
      <c r="P63" s="17">
        <f t="shared" si="5"/>
        <v>6448</v>
      </c>
      <c r="Q63" s="17">
        <v>0</v>
      </c>
      <c r="R63" s="17">
        <f t="shared" si="7"/>
        <v>6448</v>
      </c>
      <c r="S63" s="17">
        <f t="shared" si="6"/>
        <v>64476</v>
      </c>
    </row>
    <row r="64" spans="1:19">
      <c r="A64" s="17">
        <v>62</v>
      </c>
      <c r="B64" s="16">
        <v>826</v>
      </c>
      <c r="C64" s="23" t="s">
        <v>232</v>
      </c>
      <c r="D64" s="17">
        <v>0</v>
      </c>
      <c r="E64" s="16">
        <v>863</v>
      </c>
      <c r="F64" s="16">
        <v>0</v>
      </c>
      <c r="G64" s="16">
        <f t="shared" si="2"/>
        <v>43150</v>
      </c>
      <c r="H64" s="17">
        <f>VLOOKUP(B64,[1]Calculation!$C$3:$K$146,9,FALSE)</f>
        <v>0</v>
      </c>
      <c r="I64" s="17">
        <v>0</v>
      </c>
      <c r="J64" s="17">
        <f t="shared" si="3"/>
        <v>0</v>
      </c>
      <c r="K64" s="17">
        <f t="shared" si="4"/>
        <v>43150</v>
      </c>
      <c r="L64" s="17">
        <v>0</v>
      </c>
      <c r="M64" s="17">
        <v>225</v>
      </c>
      <c r="N64" s="17">
        <v>225</v>
      </c>
      <c r="O64" s="17">
        <v>0</v>
      </c>
      <c r="P64" s="17">
        <f t="shared" si="5"/>
        <v>225</v>
      </c>
      <c r="Q64" s="17">
        <v>0</v>
      </c>
      <c r="R64" s="17">
        <f t="shared" si="7"/>
        <v>225</v>
      </c>
      <c r="S64" s="17">
        <f t="shared" si="6"/>
        <v>43150</v>
      </c>
    </row>
    <row r="65" spans="1:19" ht="49.5">
      <c r="A65" s="17">
        <v>63</v>
      </c>
      <c r="B65" s="16">
        <v>844</v>
      </c>
      <c r="C65" s="23" t="s">
        <v>244</v>
      </c>
      <c r="D65" s="17">
        <v>0</v>
      </c>
      <c r="E65" s="16">
        <v>1545</v>
      </c>
      <c r="F65" s="16">
        <v>1545</v>
      </c>
      <c r="G65" s="16">
        <f t="shared" si="2"/>
        <v>41715</v>
      </c>
      <c r="H65" s="17">
        <f>VLOOKUP(B65,[1]Calculation!$C$3:$K$146,9,FALSE)</f>
        <v>0</v>
      </c>
      <c r="I65" s="17">
        <v>0</v>
      </c>
      <c r="J65" s="17">
        <f t="shared" si="3"/>
        <v>0</v>
      </c>
      <c r="K65" s="17">
        <f t="shared" si="4"/>
        <v>41715</v>
      </c>
      <c r="L65" s="17">
        <v>0</v>
      </c>
      <c r="M65" s="17">
        <v>165500</v>
      </c>
      <c r="N65" s="17">
        <v>4172</v>
      </c>
      <c r="O65" s="17">
        <v>0</v>
      </c>
      <c r="P65" s="17">
        <f t="shared" si="5"/>
        <v>4172</v>
      </c>
      <c r="Q65" s="17">
        <v>0</v>
      </c>
      <c r="R65" s="17">
        <f t="shared" si="7"/>
        <v>4172</v>
      </c>
      <c r="S65" s="17">
        <f t="shared" si="6"/>
        <v>41715</v>
      </c>
    </row>
    <row r="66" spans="1:19">
      <c r="A66" s="17">
        <v>64</v>
      </c>
      <c r="B66" s="16">
        <v>217</v>
      </c>
      <c r="C66" s="23" t="s">
        <v>106</v>
      </c>
      <c r="D66" s="17">
        <v>0</v>
      </c>
      <c r="E66" s="16">
        <v>74</v>
      </c>
      <c r="F66" s="16">
        <v>0</v>
      </c>
      <c r="G66" s="16">
        <f t="shared" si="2"/>
        <v>3700</v>
      </c>
      <c r="H66" s="17">
        <f>VLOOKUP(B66,[1]Calculation!$C$3:$K$146,9,FALSE)</f>
        <v>0</v>
      </c>
      <c r="I66" s="17">
        <v>0</v>
      </c>
      <c r="J66" s="17">
        <f t="shared" si="3"/>
        <v>0</v>
      </c>
      <c r="K66" s="17">
        <f t="shared" si="4"/>
        <v>3700</v>
      </c>
      <c r="L66" s="17">
        <v>0</v>
      </c>
      <c r="M66" s="17">
        <v>900</v>
      </c>
      <c r="N66" s="17">
        <v>370</v>
      </c>
      <c r="O66" s="17">
        <v>-370</v>
      </c>
      <c r="P66" s="17">
        <f t="shared" si="5"/>
        <v>0</v>
      </c>
      <c r="Q66" s="17">
        <v>0</v>
      </c>
      <c r="R66" s="17">
        <f t="shared" si="7"/>
        <v>0</v>
      </c>
      <c r="S66" s="17">
        <f t="shared" si="6"/>
        <v>3700</v>
      </c>
    </row>
    <row r="67" spans="1:19">
      <c r="A67" s="17">
        <v>65</v>
      </c>
      <c r="B67" s="16">
        <v>167</v>
      </c>
      <c r="C67" s="23" t="s">
        <v>90</v>
      </c>
      <c r="D67" s="17">
        <v>0</v>
      </c>
      <c r="E67" s="16">
        <v>478</v>
      </c>
      <c r="F67" s="16">
        <v>0</v>
      </c>
      <c r="G67" s="16">
        <f t="shared" si="2"/>
        <v>23900</v>
      </c>
      <c r="H67" s="17">
        <f>VLOOKUP(B67,[1]Calculation!$C$3:$K$146,9,FALSE)</f>
        <v>0</v>
      </c>
      <c r="I67" s="17">
        <v>0</v>
      </c>
      <c r="J67" s="17">
        <f t="shared" si="3"/>
        <v>0</v>
      </c>
      <c r="K67" s="17">
        <f t="shared" si="4"/>
        <v>23900</v>
      </c>
      <c r="L67" s="17">
        <v>0</v>
      </c>
      <c r="M67" s="17">
        <v>10075</v>
      </c>
      <c r="N67" s="17">
        <v>2390</v>
      </c>
      <c r="O67" s="17">
        <v>0</v>
      </c>
      <c r="P67" s="17">
        <f t="shared" si="5"/>
        <v>2390</v>
      </c>
      <c r="Q67" s="17">
        <v>0</v>
      </c>
      <c r="R67" s="17">
        <f t="shared" ref="R67:R98" si="8">+P67-Q67</f>
        <v>2390</v>
      </c>
      <c r="S67" s="17">
        <f t="shared" si="6"/>
        <v>23900</v>
      </c>
    </row>
    <row r="68" spans="1:19">
      <c r="A68" s="17">
        <v>66</v>
      </c>
      <c r="B68" s="16">
        <v>921</v>
      </c>
      <c r="C68" s="23" t="s">
        <v>1016</v>
      </c>
      <c r="D68" s="17">
        <v>0</v>
      </c>
      <c r="E68" s="16">
        <v>0</v>
      </c>
      <c r="F68" s="16">
        <v>0</v>
      </c>
      <c r="G68" s="16">
        <v>0</v>
      </c>
      <c r="H68" s="17">
        <v>94552</v>
      </c>
      <c r="I68" s="17">
        <v>0</v>
      </c>
      <c r="J68" s="17">
        <f t="shared" ref="J68:J132" si="9">+H68-I68</f>
        <v>94552</v>
      </c>
      <c r="K68" s="17">
        <f t="shared" ref="K68:K132" si="10">+G68-I68</f>
        <v>0</v>
      </c>
      <c r="L68" s="17">
        <v>0</v>
      </c>
      <c r="M68" s="17">
        <v>0</v>
      </c>
      <c r="N68" s="17">
        <v>0</v>
      </c>
      <c r="O68" s="17">
        <v>0</v>
      </c>
      <c r="P68" s="17">
        <f t="shared" ref="P68:P131" si="11">++L68+N68+O68</f>
        <v>0</v>
      </c>
      <c r="Q68" s="17">
        <v>0</v>
      </c>
      <c r="R68" s="17">
        <f t="shared" si="8"/>
        <v>0</v>
      </c>
      <c r="S68" s="17">
        <f t="shared" ref="S68:S131" si="12">+K68-Q68</f>
        <v>0</v>
      </c>
    </row>
    <row r="69" spans="1:19">
      <c r="A69" s="17">
        <v>67</v>
      </c>
      <c r="B69" s="16">
        <v>841</v>
      </c>
      <c r="C69" s="23" t="s">
        <v>238</v>
      </c>
      <c r="D69" s="17">
        <v>0</v>
      </c>
      <c r="E69" s="16">
        <v>17460</v>
      </c>
      <c r="F69" s="16">
        <v>0</v>
      </c>
      <c r="G69" s="16">
        <f t="shared" ref="G69:G134" si="13">+D69*40+E69*50-F69*23</f>
        <v>873000</v>
      </c>
      <c r="H69" s="17">
        <f>VLOOKUP(B69,[1]Calculation!$C$3:$K$146,9,FALSE)</f>
        <v>0</v>
      </c>
      <c r="I69" s="17">
        <v>0</v>
      </c>
      <c r="J69" s="17">
        <f t="shared" si="9"/>
        <v>0</v>
      </c>
      <c r="K69" s="17">
        <f t="shared" si="10"/>
        <v>873000</v>
      </c>
      <c r="L69" s="17">
        <v>0</v>
      </c>
      <c r="M69" s="17">
        <v>166750</v>
      </c>
      <c r="N69" s="17">
        <v>87300</v>
      </c>
      <c r="O69" s="17">
        <v>-39910</v>
      </c>
      <c r="P69" s="17">
        <f t="shared" si="11"/>
        <v>47390</v>
      </c>
      <c r="Q69" s="17">
        <v>0</v>
      </c>
      <c r="R69" s="17">
        <f t="shared" si="8"/>
        <v>47390</v>
      </c>
      <c r="S69" s="17">
        <f t="shared" si="12"/>
        <v>873000</v>
      </c>
    </row>
    <row r="70" spans="1:19" ht="49.5">
      <c r="A70" s="17">
        <v>68</v>
      </c>
      <c r="B70" s="16">
        <v>986</v>
      </c>
      <c r="C70" s="23" t="s">
        <v>278</v>
      </c>
      <c r="D70" s="17">
        <v>0</v>
      </c>
      <c r="E70" s="16">
        <v>42970</v>
      </c>
      <c r="F70" s="16">
        <v>282</v>
      </c>
      <c r="G70" s="16">
        <f t="shared" si="13"/>
        <v>2142014</v>
      </c>
      <c r="H70" s="17">
        <f>VLOOKUP(B70,[1]Calculation!$C$3:$K$146,9,FALSE)</f>
        <v>0</v>
      </c>
      <c r="I70" s="17">
        <v>0</v>
      </c>
      <c r="J70" s="17">
        <f t="shared" si="9"/>
        <v>0</v>
      </c>
      <c r="K70" s="17">
        <f t="shared" si="10"/>
        <v>2142014</v>
      </c>
      <c r="L70" s="17">
        <v>0</v>
      </c>
      <c r="M70" s="17">
        <v>232375</v>
      </c>
      <c r="N70" s="17">
        <v>214201</v>
      </c>
      <c r="O70" s="17">
        <v>-214201</v>
      </c>
      <c r="P70" s="17">
        <f t="shared" si="11"/>
        <v>0</v>
      </c>
      <c r="Q70" s="17">
        <v>0</v>
      </c>
      <c r="R70" s="17">
        <f t="shared" si="8"/>
        <v>0</v>
      </c>
      <c r="S70" s="17">
        <f t="shared" si="12"/>
        <v>2142014</v>
      </c>
    </row>
    <row r="71" spans="1:19">
      <c r="A71" s="17">
        <v>69</v>
      </c>
      <c r="B71" s="16">
        <v>106</v>
      </c>
      <c r="C71" s="23" t="s">
        <v>12</v>
      </c>
      <c r="D71" s="17">
        <v>0</v>
      </c>
      <c r="E71" s="16">
        <v>29257</v>
      </c>
      <c r="F71" s="16">
        <v>1811</v>
      </c>
      <c r="G71" s="16">
        <f t="shared" si="13"/>
        <v>1421197</v>
      </c>
      <c r="H71" s="17">
        <f>VLOOKUP(B71,[1]Calculation!$C$3:$K$146,9,FALSE)</f>
        <v>0</v>
      </c>
      <c r="I71" s="17">
        <v>0</v>
      </c>
      <c r="J71" s="17">
        <f t="shared" si="9"/>
        <v>0</v>
      </c>
      <c r="K71" s="17">
        <f t="shared" si="10"/>
        <v>1421197</v>
      </c>
      <c r="L71" s="17">
        <v>0</v>
      </c>
      <c r="M71" s="17">
        <v>153675</v>
      </c>
      <c r="N71" s="17">
        <v>142120</v>
      </c>
      <c r="O71" s="17">
        <v>-142120</v>
      </c>
      <c r="P71" s="17">
        <f t="shared" si="11"/>
        <v>0</v>
      </c>
      <c r="Q71" s="17">
        <v>0</v>
      </c>
      <c r="R71" s="17">
        <f t="shared" si="8"/>
        <v>0</v>
      </c>
      <c r="S71" s="17">
        <f t="shared" si="12"/>
        <v>1421197</v>
      </c>
    </row>
    <row r="72" spans="1:19">
      <c r="A72" s="17">
        <v>70</v>
      </c>
      <c r="B72" s="16">
        <v>103</v>
      </c>
      <c r="C72" s="23" t="s">
        <v>10</v>
      </c>
      <c r="D72" s="17">
        <v>0</v>
      </c>
      <c r="E72" s="16">
        <v>31663</v>
      </c>
      <c r="F72" s="16">
        <v>19719</v>
      </c>
      <c r="G72" s="16">
        <f t="shared" si="13"/>
        <v>1129613</v>
      </c>
      <c r="H72" s="17">
        <f>VLOOKUP(B72,[1]Calculation!$C$3:$K$146,9,FALSE)</f>
        <v>0</v>
      </c>
      <c r="I72" s="17">
        <v>0</v>
      </c>
      <c r="J72" s="17">
        <f t="shared" si="9"/>
        <v>0</v>
      </c>
      <c r="K72" s="17">
        <f t="shared" si="10"/>
        <v>1129613</v>
      </c>
      <c r="L72" s="17">
        <v>0</v>
      </c>
      <c r="M72" s="17">
        <v>815750</v>
      </c>
      <c r="N72" s="17">
        <v>112961</v>
      </c>
      <c r="O72" s="17">
        <v>0</v>
      </c>
      <c r="P72" s="17">
        <f t="shared" si="11"/>
        <v>112961</v>
      </c>
      <c r="Q72" s="17">
        <v>0</v>
      </c>
      <c r="R72" s="17">
        <f t="shared" si="8"/>
        <v>112961</v>
      </c>
      <c r="S72" s="17">
        <f t="shared" si="12"/>
        <v>1129613</v>
      </c>
    </row>
    <row r="73" spans="1:19">
      <c r="A73" s="17">
        <v>71</v>
      </c>
      <c r="B73" s="16">
        <v>634</v>
      </c>
      <c r="C73" s="23" t="s">
        <v>142</v>
      </c>
      <c r="D73" s="17">
        <v>0</v>
      </c>
      <c r="E73" s="16">
        <v>4124</v>
      </c>
      <c r="F73" s="16">
        <v>0</v>
      </c>
      <c r="G73" s="16">
        <f t="shared" si="13"/>
        <v>206200</v>
      </c>
      <c r="H73" s="17">
        <f>VLOOKUP(B73,[1]Calculation!$C$3:$K$146,9,FALSE)</f>
        <v>0</v>
      </c>
      <c r="I73" s="17">
        <v>0</v>
      </c>
      <c r="J73" s="17">
        <f t="shared" si="9"/>
        <v>0</v>
      </c>
      <c r="K73" s="17">
        <f t="shared" si="10"/>
        <v>206200</v>
      </c>
      <c r="L73" s="17">
        <v>0</v>
      </c>
      <c r="M73" s="17">
        <v>110975</v>
      </c>
      <c r="N73" s="17">
        <v>20620</v>
      </c>
      <c r="O73" s="17">
        <v>-955</v>
      </c>
      <c r="P73" s="17">
        <f t="shared" si="11"/>
        <v>19665</v>
      </c>
      <c r="Q73" s="17">
        <v>0</v>
      </c>
      <c r="R73" s="17">
        <f t="shared" si="8"/>
        <v>19665</v>
      </c>
      <c r="S73" s="17">
        <f t="shared" si="12"/>
        <v>206200</v>
      </c>
    </row>
    <row r="74" spans="1:19">
      <c r="A74" s="17">
        <v>72</v>
      </c>
      <c r="B74" s="16">
        <v>218</v>
      </c>
      <c r="C74" s="23" t="s">
        <v>108</v>
      </c>
      <c r="D74" s="17">
        <v>0</v>
      </c>
      <c r="E74" s="16">
        <v>22906</v>
      </c>
      <c r="F74" s="16">
        <v>0</v>
      </c>
      <c r="G74" s="16">
        <f t="shared" si="13"/>
        <v>1145300</v>
      </c>
      <c r="H74" s="17">
        <f>VLOOKUP(B74,[1]Calculation!$C$3:$K$146,9,FALSE)</f>
        <v>0</v>
      </c>
      <c r="I74" s="17">
        <v>0</v>
      </c>
      <c r="J74" s="17">
        <f t="shared" si="9"/>
        <v>0</v>
      </c>
      <c r="K74" s="17">
        <f t="shared" si="10"/>
        <v>1145300</v>
      </c>
      <c r="L74" s="17">
        <v>0</v>
      </c>
      <c r="M74" s="17">
        <v>55625</v>
      </c>
      <c r="N74" s="17">
        <v>55625</v>
      </c>
      <c r="O74" s="17">
        <v>-26650</v>
      </c>
      <c r="P74" s="17">
        <f t="shared" si="11"/>
        <v>28975</v>
      </c>
      <c r="Q74" s="17">
        <v>0</v>
      </c>
      <c r="R74" s="17">
        <f t="shared" si="8"/>
        <v>28975</v>
      </c>
      <c r="S74" s="17">
        <f t="shared" si="12"/>
        <v>1145300</v>
      </c>
    </row>
    <row r="75" spans="1:19">
      <c r="A75" s="17">
        <v>73</v>
      </c>
      <c r="B75" s="16">
        <v>130</v>
      </c>
      <c r="C75" s="23" t="s">
        <v>32</v>
      </c>
      <c r="D75" s="17">
        <v>0</v>
      </c>
      <c r="E75" s="16">
        <v>1604</v>
      </c>
      <c r="F75" s="16">
        <v>405</v>
      </c>
      <c r="G75" s="16">
        <f t="shared" si="13"/>
        <v>70885</v>
      </c>
      <c r="H75" s="17">
        <f>VLOOKUP(B75,[1]Calculation!$C$3:$K$146,9,FALSE)</f>
        <v>0</v>
      </c>
      <c r="I75" s="17">
        <v>0</v>
      </c>
      <c r="J75" s="17">
        <f t="shared" si="9"/>
        <v>0</v>
      </c>
      <c r="K75" s="17">
        <f t="shared" si="10"/>
        <v>70885</v>
      </c>
      <c r="L75" s="17">
        <v>0</v>
      </c>
      <c r="M75" s="17">
        <v>10600</v>
      </c>
      <c r="N75" s="17">
        <v>7089</v>
      </c>
      <c r="O75" s="17">
        <v>-7089</v>
      </c>
      <c r="P75" s="17">
        <f t="shared" si="11"/>
        <v>0</v>
      </c>
      <c r="Q75" s="17">
        <v>0</v>
      </c>
      <c r="R75" s="17">
        <f t="shared" si="8"/>
        <v>0</v>
      </c>
      <c r="S75" s="17">
        <f t="shared" si="12"/>
        <v>70885</v>
      </c>
    </row>
    <row r="76" spans="1:19">
      <c r="A76" s="17">
        <v>74</v>
      </c>
      <c r="B76" s="16">
        <v>124</v>
      </c>
      <c r="C76" s="23" t="s">
        <v>22</v>
      </c>
      <c r="D76" s="17">
        <v>0</v>
      </c>
      <c r="E76" s="16">
        <v>94550</v>
      </c>
      <c r="F76" s="16">
        <v>0</v>
      </c>
      <c r="G76" s="16">
        <f t="shared" si="13"/>
        <v>4727500</v>
      </c>
      <c r="H76" s="17">
        <f>VLOOKUP(B76,[1]Calculation!$C$3:$K$146,9,FALSE)</f>
        <v>19315642</v>
      </c>
      <c r="I76" s="17">
        <v>472750</v>
      </c>
      <c r="J76" s="17">
        <f t="shared" si="9"/>
        <v>18842892</v>
      </c>
      <c r="K76" s="17">
        <f t="shared" si="10"/>
        <v>4254750</v>
      </c>
      <c r="L76" s="17">
        <v>0</v>
      </c>
      <c r="M76" s="17">
        <v>454825</v>
      </c>
      <c r="N76" s="17">
        <v>454825</v>
      </c>
      <c r="O76" s="17">
        <v>-454825</v>
      </c>
      <c r="P76" s="17">
        <f t="shared" si="11"/>
        <v>0</v>
      </c>
      <c r="Q76" s="17">
        <v>0</v>
      </c>
      <c r="R76" s="17">
        <f t="shared" si="8"/>
        <v>0</v>
      </c>
      <c r="S76" s="17">
        <f t="shared" si="12"/>
        <v>4254750</v>
      </c>
    </row>
    <row r="77" spans="1:19">
      <c r="A77" s="17">
        <v>75</v>
      </c>
      <c r="B77" s="16">
        <v>102</v>
      </c>
      <c r="C77" s="23" t="s">
        <v>8</v>
      </c>
      <c r="D77" s="17">
        <v>0</v>
      </c>
      <c r="E77" s="16">
        <v>2645</v>
      </c>
      <c r="F77" s="16">
        <v>900</v>
      </c>
      <c r="G77" s="16">
        <f t="shared" si="13"/>
        <v>111550</v>
      </c>
      <c r="H77" s="17">
        <f>VLOOKUP(B77,[1]Calculation!$C$3:$K$146,9,FALSE)</f>
        <v>0</v>
      </c>
      <c r="I77" s="17">
        <v>0</v>
      </c>
      <c r="J77" s="17">
        <f t="shared" si="9"/>
        <v>0</v>
      </c>
      <c r="K77" s="17">
        <f t="shared" si="10"/>
        <v>111550</v>
      </c>
      <c r="L77" s="17">
        <v>0</v>
      </c>
      <c r="M77" s="17">
        <v>69875</v>
      </c>
      <c r="N77" s="17">
        <v>11155</v>
      </c>
      <c r="O77" s="17">
        <v>0</v>
      </c>
      <c r="P77" s="17">
        <f t="shared" si="11"/>
        <v>11155</v>
      </c>
      <c r="Q77" s="17">
        <v>0</v>
      </c>
      <c r="R77" s="17">
        <f t="shared" si="8"/>
        <v>11155</v>
      </c>
      <c r="S77" s="17">
        <f t="shared" si="12"/>
        <v>111550</v>
      </c>
    </row>
    <row r="78" spans="1:19">
      <c r="A78" s="17">
        <v>76</v>
      </c>
      <c r="B78" s="16">
        <v>129</v>
      </c>
      <c r="C78" s="23" t="s">
        <v>30</v>
      </c>
      <c r="D78" s="17">
        <v>0</v>
      </c>
      <c r="E78" s="16">
        <v>34285</v>
      </c>
      <c r="F78" s="16">
        <v>1326</v>
      </c>
      <c r="G78" s="16">
        <f t="shared" si="13"/>
        <v>1683752</v>
      </c>
      <c r="H78" s="17">
        <f>VLOOKUP(B78,[1]Calculation!$C$3:$K$146,9,FALSE)</f>
        <v>0</v>
      </c>
      <c r="I78" s="17">
        <v>0</v>
      </c>
      <c r="J78" s="17">
        <f t="shared" si="9"/>
        <v>0</v>
      </c>
      <c r="K78" s="17">
        <f t="shared" si="10"/>
        <v>1683752</v>
      </c>
      <c r="L78" s="17">
        <v>0</v>
      </c>
      <c r="M78" s="17">
        <v>105875</v>
      </c>
      <c r="N78" s="17">
        <v>105875</v>
      </c>
      <c r="O78" s="17">
        <v>-105875</v>
      </c>
      <c r="P78" s="17">
        <f t="shared" si="11"/>
        <v>0</v>
      </c>
      <c r="Q78" s="17">
        <v>0</v>
      </c>
      <c r="R78" s="17">
        <f t="shared" si="8"/>
        <v>0</v>
      </c>
      <c r="S78" s="17">
        <f t="shared" si="12"/>
        <v>1683752</v>
      </c>
    </row>
    <row r="79" spans="1:19">
      <c r="A79" s="17">
        <v>77</v>
      </c>
      <c r="B79" s="16">
        <v>132</v>
      </c>
      <c r="C79" s="23" t="s">
        <v>34</v>
      </c>
      <c r="D79" s="17">
        <v>0</v>
      </c>
      <c r="E79" s="16">
        <v>59911</v>
      </c>
      <c r="F79" s="16">
        <v>5882</v>
      </c>
      <c r="G79" s="16">
        <f t="shared" si="13"/>
        <v>2860264</v>
      </c>
      <c r="H79" s="17">
        <f>VLOOKUP(B79,[1]Calculation!$C$3:$K$146,9,FALSE)</f>
        <v>0</v>
      </c>
      <c r="I79" s="17">
        <v>0</v>
      </c>
      <c r="J79" s="17">
        <f t="shared" si="9"/>
        <v>0</v>
      </c>
      <c r="K79" s="17">
        <f t="shared" si="10"/>
        <v>2860264</v>
      </c>
      <c r="L79" s="17">
        <v>0</v>
      </c>
      <c r="M79" s="17">
        <v>484025</v>
      </c>
      <c r="N79" s="17">
        <v>286026</v>
      </c>
      <c r="O79" s="17">
        <v>-279510</v>
      </c>
      <c r="P79" s="17">
        <f t="shared" si="11"/>
        <v>6516</v>
      </c>
      <c r="Q79" s="17">
        <v>0</v>
      </c>
      <c r="R79" s="17">
        <f t="shared" si="8"/>
        <v>6516</v>
      </c>
      <c r="S79" s="17">
        <f t="shared" si="12"/>
        <v>2860264</v>
      </c>
    </row>
    <row r="80" spans="1:19">
      <c r="A80" s="17">
        <v>78</v>
      </c>
      <c r="B80" s="16">
        <v>127</v>
      </c>
      <c r="C80" s="23" t="s">
        <v>28</v>
      </c>
      <c r="D80" s="17">
        <v>0</v>
      </c>
      <c r="E80" s="16">
        <v>144067</v>
      </c>
      <c r="F80" s="16">
        <v>0</v>
      </c>
      <c r="G80" s="16">
        <f t="shared" si="13"/>
        <v>7203350</v>
      </c>
      <c r="H80" s="17">
        <f>VLOOKUP(B80,[1]Calculation!$C$3:$K$146,9,FALSE)</f>
        <v>0</v>
      </c>
      <c r="I80" s="17">
        <v>0</v>
      </c>
      <c r="J80" s="17">
        <f t="shared" si="9"/>
        <v>0</v>
      </c>
      <c r="K80" s="17">
        <f t="shared" si="10"/>
        <v>7203350</v>
      </c>
      <c r="L80" s="17">
        <v>0</v>
      </c>
      <c r="M80" s="17">
        <v>815975</v>
      </c>
      <c r="N80" s="17">
        <v>720335</v>
      </c>
      <c r="O80" s="17">
        <v>0</v>
      </c>
      <c r="P80" s="17">
        <f t="shared" si="11"/>
        <v>720335</v>
      </c>
      <c r="Q80" s="17">
        <v>0</v>
      </c>
      <c r="R80" s="17">
        <f t="shared" si="8"/>
        <v>720335</v>
      </c>
      <c r="S80" s="17">
        <f t="shared" si="12"/>
        <v>7203350</v>
      </c>
    </row>
    <row r="81" spans="1:19">
      <c r="A81" s="17">
        <v>79</v>
      </c>
      <c r="B81" s="16">
        <v>111</v>
      </c>
      <c r="C81" s="23" t="s">
        <v>18</v>
      </c>
      <c r="D81" s="17">
        <v>0</v>
      </c>
      <c r="E81" s="16">
        <v>743</v>
      </c>
      <c r="F81" s="16">
        <v>352</v>
      </c>
      <c r="G81" s="16">
        <f t="shared" si="13"/>
        <v>29054</v>
      </c>
      <c r="H81" s="17">
        <f>VLOOKUP(B81,[1]Calculation!$C$3:$K$146,9,FALSE)</f>
        <v>0</v>
      </c>
      <c r="I81" s="17">
        <v>0</v>
      </c>
      <c r="J81" s="17">
        <f t="shared" si="9"/>
        <v>0</v>
      </c>
      <c r="K81" s="17">
        <f t="shared" si="10"/>
        <v>29054</v>
      </c>
      <c r="L81" s="17">
        <v>0</v>
      </c>
      <c r="M81" s="17">
        <v>550</v>
      </c>
      <c r="N81" s="17">
        <v>550</v>
      </c>
      <c r="O81" s="17">
        <v>-550</v>
      </c>
      <c r="P81" s="17">
        <f t="shared" si="11"/>
        <v>0</v>
      </c>
      <c r="Q81" s="17">
        <v>0</v>
      </c>
      <c r="R81" s="17">
        <f t="shared" si="8"/>
        <v>0</v>
      </c>
      <c r="S81" s="17">
        <f t="shared" si="12"/>
        <v>29054</v>
      </c>
    </row>
    <row r="82" spans="1:19">
      <c r="A82" s="17">
        <v>80</v>
      </c>
      <c r="B82" s="16">
        <v>138</v>
      </c>
      <c r="C82" s="23" t="s">
        <v>40</v>
      </c>
      <c r="D82" s="17">
        <v>0</v>
      </c>
      <c r="E82" s="16">
        <v>823</v>
      </c>
      <c r="F82" s="16">
        <v>0</v>
      </c>
      <c r="G82" s="16">
        <f t="shared" si="13"/>
        <v>41150</v>
      </c>
      <c r="H82" s="17">
        <f>VLOOKUP(B82,[1]Calculation!$C$3:$K$146,9,FALSE)</f>
        <v>0</v>
      </c>
      <c r="I82" s="17">
        <v>0</v>
      </c>
      <c r="J82" s="17">
        <f t="shared" si="9"/>
        <v>0</v>
      </c>
      <c r="K82" s="17">
        <f t="shared" si="10"/>
        <v>41150</v>
      </c>
      <c r="L82" s="17">
        <v>0</v>
      </c>
      <c r="M82" s="17">
        <v>6650</v>
      </c>
      <c r="N82" s="17">
        <v>4115</v>
      </c>
      <c r="O82" s="17">
        <v>-4115</v>
      </c>
      <c r="P82" s="17">
        <f t="shared" si="11"/>
        <v>0</v>
      </c>
      <c r="Q82" s="17">
        <v>0</v>
      </c>
      <c r="R82" s="17">
        <f t="shared" si="8"/>
        <v>0</v>
      </c>
      <c r="S82" s="17">
        <f t="shared" si="12"/>
        <v>41150</v>
      </c>
    </row>
    <row r="83" spans="1:19">
      <c r="A83" s="17">
        <v>81</v>
      </c>
      <c r="B83" s="16">
        <v>214</v>
      </c>
      <c r="C83" s="23" t="s">
        <v>104</v>
      </c>
      <c r="D83" s="17">
        <v>0</v>
      </c>
      <c r="E83" s="16">
        <v>6738</v>
      </c>
      <c r="F83" s="16">
        <v>2370</v>
      </c>
      <c r="G83" s="16">
        <f t="shared" si="13"/>
        <v>282390</v>
      </c>
      <c r="H83" s="17">
        <f>VLOOKUP(B83,[1]Calculation!$C$3:$K$146,9,FALSE)</f>
        <v>0</v>
      </c>
      <c r="I83" s="17">
        <v>0</v>
      </c>
      <c r="J83" s="17">
        <f t="shared" si="9"/>
        <v>0</v>
      </c>
      <c r="K83" s="17">
        <f t="shared" si="10"/>
        <v>282390</v>
      </c>
      <c r="L83" s="17">
        <v>0</v>
      </c>
      <c r="M83" s="17">
        <v>51175</v>
      </c>
      <c r="N83" s="17">
        <v>28239</v>
      </c>
      <c r="O83" s="17">
        <v>-6633</v>
      </c>
      <c r="P83" s="17">
        <f t="shared" si="11"/>
        <v>21606</v>
      </c>
      <c r="Q83" s="17">
        <v>0</v>
      </c>
      <c r="R83" s="17">
        <f t="shared" si="8"/>
        <v>21606</v>
      </c>
      <c r="S83" s="17">
        <f t="shared" si="12"/>
        <v>282390</v>
      </c>
    </row>
    <row r="84" spans="1:19">
      <c r="A84" s="17">
        <v>82</v>
      </c>
      <c r="B84" s="16">
        <v>635</v>
      </c>
      <c r="C84" s="23" t="s">
        <v>144</v>
      </c>
      <c r="D84" s="17">
        <v>0</v>
      </c>
      <c r="E84" s="16">
        <v>11020</v>
      </c>
      <c r="F84" s="16">
        <v>0</v>
      </c>
      <c r="G84" s="16">
        <f t="shared" si="13"/>
        <v>551000</v>
      </c>
      <c r="H84" s="17">
        <f>VLOOKUP(B84,[1]Calculation!$C$3:$K$146,9,FALSE)</f>
        <v>0</v>
      </c>
      <c r="I84" s="17">
        <v>0</v>
      </c>
      <c r="J84" s="17">
        <f t="shared" si="9"/>
        <v>0</v>
      </c>
      <c r="K84" s="17">
        <f t="shared" si="10"/>
        <v>551000</v>
      </c>
      <c r="L84" s="17">
        <v>0</v>
      </c>
      <c r="M84" s="17">
        <v>49825</v>
      </c>
      <c r="N84" s="17">
        <v>49825</v>
      </c>
      <c r="O84" s="17">
        <v>0</v>
      </c>
      <c r="P84" s="17">
        <f t="shared" si="11"/>
        <v>49825</v>
      </c>
      <c r="Q84" s="17">
        <v>0</v>
      </c>
      <c r="R84" s="17">
        <f t="shared" si="8"/>
        <v>49825</v>
      </c>
      <c r="S84" s="17">
        <f t="shared" si="12"/>
        <v>551000</v>
      </c>
    </row>
    <row r="85" spans="1:19">
      <c r="A85" s="17">
        <v>83</v>
      </c>
      <c r="B85" s="16">
        <v>636</v>
      </c>
      <c r="C85" s="23" t="s">
        <v>146</v>
      </c>
      <c r="D85" s="17">
        <v>0</v>
      </c>
      <c r="E85" s="16">
        <v>2004</v>
      </c>
      <c r="F85" s="16">
        <v>0</v>
      </c>
      <c r="G85" s="16">
        <f t="shared" si="13"/>
        <v>100200</v>
      </c>
      <c r="H85" s="17">
        <f>VLOOKUP(B85,[1]Calculation!$C$3:$K$146,9,FALSE)</f>
        <v>0</v>
      </c>
      <c r="I85" s="17">
        <v>0</v>
      </c>
      <c r="J85" s="17">
        <f t="shared" si="9"/>
        <v>0</v>
      </c>
      <c r="K85" s="17">
        <f t="shared" si="10"/>
        <v>100200</v>
      </c>
      <c r="L85" s="17">
        <v>0</v>
      </c>
      <c r="M85" s="17">
        <v>6150</v>
      </c>
      <c r="N85" s="17">
        <v>6150</v>
      </c>
      <c r="O85" s="17">
        <v>0</v>
      </c>
      <c r="P85" s="17">
        <f t="shared" si="11"/>
        <v>6150</v>
      </c>
      <c r="Q85" s="17">
        <v>0</v>
      </c>
      <c r="R85" s="17">
        <f t="shared" si="8"/>
        <v>6150</v>
      </c>
      <c r="S85" s="17">
        <f t="shared" si="12"/>
        <v>100200</v>
      </c>
    </row>
    <row r="86" spans="1:19">
      <c r="A86" s="17">
        <v>84</v>
      </c>
      <c r="B86" s="16">
        <v>667</v>
      </c>
      <c r="C86" s="23" t="s">
        <v>202</v>
      </c>
      <c r="D86" s="17">
        <v>0</v>
      </c>
      <c r="E86" s="16">
        <v>493</v>
      </c>
      <c r="F86" s="16">
        <v>0</v>
      </c>
      <c r="G86" s="16">
        <f t="shared" si="13"/>
        <v>24650</v>
      </c>
      <c r="H86" s="17">
        <f>VLOOKUP(B86,[1]Calculation!$C$3:$K$146,9,FALSE)</f>
        <v>293371</v>
      </c>
      <c r="I86" s="17">
        <v>2465</v>
      </c>
      <c r="J86" s="17">
        <f t="shared" si="9"/>
        <v>290906</v>
      </c>
      <c r="K86" s="17">
        <f t="shared" si="10"/>
        <v>22185</v>
      </c>
      <c r="L86" s="17">
        <v>0</v>
      </c>
      <c r="M86" s="17">
        <v>3400</v>
      </c>
      <c r="N86" s="17">
        <v>2465</v>
      </c>
      <c r="O86" s="17">
        <v>-140</v>
      </c>
      <c r="P86" s="17">
        <f t="shared" si="11"/>
        <v>2325</v>
      </c>
      <c r="Q86" s="17">
        <v>0</v>
      </c>
      <c r="R86" s="17">
        <f t="shared" si="8"/>
        <v>2325</v>
      </c>
      <c r="S86" s="17">
        <f t="shared" si="12"/>
        <v>22185</v>
      </c>
    </row>
    <row r="87" spans="1:19">
      <c r="A87" s="17">
        <v>85</v>
      </c>
      <c r="B87" s="16">
        <v>637</v>
      </c>
      <c r="C87" s="23" t="s">
        <v>148</v>
      </c>
      <c r="D87" s="17">
        <v>0</v>
      </c>
      <c r="E87" s="16">
        <v>692</v>
      </c>
      <c r="F87" s="16">
        <v>0</v>
      </c>
      <c r="G87" s="16">
        <f t="shared" si="13"/>
        <v>34600</v>
      </c>
      <c r="H87" s="17">
        <f>VLOOKUP(B87,[1]Calculation!$C$3:$K$146,9,FALSE)</f>
        <v>0</v>
      </c>
      <c r="I87" s="17">
        <v>0</v>
      </c>
      <c r="J87" s="17">
        <f t="shared" si="9"/>
        <v>0</v>
      </c>
      <c r="K87" s="17">
        <f t="shared" si="10"/>
        <v>34600</v>
      </c>
      <c r="L87" s="17">
        <v>0</v>
      </c>
      <c r="M87" s="17">
        <v>500</v>
      </c>
      <c r="N87" s="17">
        <v>500</v>
      </c>
      <c r="O87" s="17">
        <v>-500</v>
      </c>
      <c r="P87" s="17">
        <f t="shared" si="11"/>
        <v>0</v>
      </c>
      <c r="Q87" s="17">
        <v>0</v>
      </c>
      <c r="R87" s="17">
        <f t="shared" si="8"/>
        <v>0</v>
      </c>
      <c r="S87" s="17">
        <f t="shared" si="12"/>
        <v>34600</v>
      </c>
    </row>
    <row r="88" spans="1:19">
      <c r="A88" s="17">
        <v>86</v>
      </c>
      <c r="B88" s="16">
        <v>651</v>
      </c>
      <c r="C88" s="23" t="s">
        <v>176</v>
      </c>
      <c r="D88" s="17">
        <v>0</v>
      </c>
      <c r="E88" s="16">
        <v>15333</v>
      </c>
      <c r="F88" s="16">
        <v>0</v>
      </c>
      <c r="G88" s="16">
        <f t="shared" si="13"/>
        <v>766650</v>
      </c>
      <c r="H88" s="17">
        <f>VLOOKUP(B88,[1]Calculation!$C$3:$K$146,9,FALSE)</f>
        <v>0</v>
      </c>
      <c r="I88" s="17">
        <v>0</v>
      </c>
      <c r="J88" s="17">
        <f t="shared" si="9"/>
        <v>0</v>
      </c>
      <c r="K88" s="17">
        <f t="shared" si="10"/>
        <v>766650</v>
      </c>
      <c r="L88" s="17">
        <v>0</v>
      </c>
      <c r="M88" s="17">
        <v>682775</v>
      </c>
      <c r="N88" s="17">
        <v>76665</v>
      </c>
      <c r="O88" s="17">
        <v>0</v>
      </c>
      <c r="P88" s="17">
        <f t="shared" si="11"/>
        <v>76665</v>
      </c>
      <c r="Q88" s="17">
        <v>0</v>
      </c>
      <c r="R88" s="17">
        <f t="shared" si="8"/>
        <v>76665</v>
      </c>
      <c r="S88" s="17">
        <f t="shared" si="12"/>
        <v>766650</v>
      </c>
    </row>
    <row r="89" spans="1:19">
      <c r="A89" s="17">
        <v>87</v>
      </c>
      <c r="B89" s="16">
        <v>659</v>
      </c>
      <c r="C89" s="23" t="s">
        <v>192</v>
      </c>
      <c r="D89" s="17">
        <v>0</v>
      </c>
      <c r="E89" s="16">
        <v>1764</v>
      </c>
      <c r="F89" s="16">
        <v>0</v>
      </c>
      <c r="G89" s="16">
        <f t="shared" si="13"/>
        <v>88200</v>
      </c>
      <c r="H89" s="17">
        <f>VLOOKUP(B89,[1]Calculation!$C$3:$K$146,9,FALSE)</f>
        <v>0</v>
      </c>
      <c r="I89" s="17">
        <v>0</v>
      </c>
      <c r="J89" s="17">
        <f t="shared" si="9"/>
        <v>0</v>
      </c>
      <c r="K89" s="17">
        <f t="shared" si="10"/>
        <v>88200</v>
      </c>
      <c r="L89" s="17">
        <v>0</v>
      </c>
      <c r="M89" s="17">
        <v>50325</v>
      </c>
      <c r="N89" s="17">
        <v>8820</v>
      </c>
      <c r="O89" s="17">
        <v>0</v>
      </c>
      <c r="P89" s="17">
        <f t="shared" si="11"/>
        <v>8820</v>
      </c>
      <c r="Q89" s="17">
        <v>0</v>
      </c>
      <c r="R89" s="17">
        <f t="shared" si="8"/>
        <v>8820</v>
      </c>
      <c r="S89" s="17">
        <f t="shared" si="12"/>
        <v>88200</v>
      </c>
    </row>
    <row r="90" spans="1:19">
      <c r="A90" s="17">
        <v>88</v>
      </c>
      <c r="B90" s="16">
        <v>804</v>
      </c>
      <c r="C90" s="23" t="s">
        <v>208</v>
      </c>
      <c r="D90" s="17">
        <v>0</v>
      </c>
      <c r="E90" s="16">
        <v>66998</v>
      </c>
      <c r="F90" s="16">
        <v>259</v>
      </c>
      <c r="G90" s="16">
        <f t="shared" si="13"/>
        <v>3343943</v>
      </c>
      <c r="H90" s="17">
        <f>VLOOKUP(B90,[1]Calculation!$C$3:$K$146,9,FALSE)</f>
        <v>0</v>
      </c>
      <c r="I90" s="17">
        <v>0</v>
      </c>
      <c r="J90" s="17">
        <f t="shared" si="9"/>
        <v>0</v>
      </c>
      <c r="K90" s="17">
        <f t="shared" si="10"/>
        <v>3343943</v>
      </c>
      <c r="L90" s="17">
        <v>0</v>
      </c>
      <c r="M90" s="17">
        <v>651025</v>
      </c>
      <c r="N90" s="17">
        <v>334394</v>
      </c>
      <c r="O90" s="17">
        <v>0</v>
      </c>
      <c r="P90" s="17">
        <f t="shared" si="11"/>
        <v>334394</v>
      </c>
      <c r="Q90" s="17">
        <v>0</v>
      </c>
      <c r="R90" s="17">
        <f t="shared" si="8"/>
        <v>334394</v>
      </c>
      <c r="S90" s="17">
        <f t="shared" si="12"/>
        <v>3343943</v>
      </c>
    </row>
    <row r="91" spans="1:19">
      <c r="A91" s="17">
        <v>89</v>
      </c>
      <c r="B91" s="16">
        <v>638</v>
      </c>
      <c r="C91" s="23" t="s">
        <v>150</v>
      </c>
      <c r="D91" s="17">
        <v>0</v>
      </c>
      <c r="E91" s="16">
        <v>947</v>
      </c>
      <c r="F91" s="16">
        <v>0</v>
      </c>
      <c r="G91" s="16">
        <f t="shared" si="13"/>
        <v>47350</v>
      </c>
      <c r="H91" s="17">
        <f>VLOOKUP(B91,[1]Calculation!$C$3:$K$146,9,FALSE)</f>
        <v>0</v>
      </c>
      <c r="I91" s="17">
        <v>0</v>
      </c>
      <c r="J91" s="17">
        <f t="shared" si="9"/>
        <v>0</v>
      </c>
      <c r="K91" s="17">
        <f t="shared" si="10"/>
        <v>47350</v>
      </c>
      <c r="L91" s="17">
        <v>0</v>
      </c>
      <c r="M91" s="17">
        <v>3100</v>
      </c>
      <c r="N91" s="17">
        <v>3100</v>
      </c>
      <c r="O91" s="17">
        <v>-3100</v>
      </c>
      <c r="P91" s="17">
        <f t="shared" si="11"/>
        <v>0</v>
      </c>
      <c r="Q91" s="17">
        <v>0</v>
      </c>
      <c r="R91" s="17">
        <f t="shared" si="8"/>
        <v>0</v>
      </c>
      <c r="S91" s="17">
        <f t="shared" si="12"/>
        <v>47350</v>
      </c>
    </row>
    <row r="92" spans="1:19" ht="33">
      <c r="A92" s="17">
        <v>90</v>
      </c>
      <c r="B92" s="16">
        <v>816</v>
      </c>
      <c r="C92" s="23" t="s">
        <v>224</v>
      </c>
      <c r="D92" s="17">
        <v>0</v>
      </c>
      <c r="E92" s="16">
        <v>39776</v>
      </c>
      <c r="F92" s="16">
        <v>0</v>
      </c>
      <c r="G92" s="16">
        <f t="shared" si="13"/>
        <v>1988800</v>
      </c>
      <c r="H92" s="17">
        <f>VLOOKUP(B92,[1]Calculation!$C$3:$K$146,9,FALSE)</f>
        <v>1240567</v>
      </c>
      <c r="I92" s="17">
        <v>198880</v>
      </c>
      <c r="J92" s="17">
        <f t="shared" si="9"/>
        <v>1041687</v>
      </c>
      <c r="K92" s="17">
        <f t="shared" si="10"/>
        <v>1789920</v>
      </c>
      <c r="L92" s="17">
        <v>0</v>
      </c>
      <c r="M92" s="17">
        <v>1184700</v>
      </c>
      <c r="N92" s="17">
        <v>198880</v>
      </c>
      <c r="O92" s="17">
        <v>-16563</v>
      </c>
      <c r="P92" s="17">
        <f t="shared" si="11"/>
        <v>182317</v>
      </c>
      <c r="Q92" s="17">
        <v>0</v>
      </c>
      <c r="R92" s="17">
        <f t="shared" si="8"/>
        <v>182317</v>
      </c>
      <c r="S92" s="17">
        <f t="shared" si="12"/>
        <v>1789920</v>
      </c>
    </row>
    <row r="93" spans="1:19" ht="49.5">
      <c r="A93" s="17">
        <v>91</v>
      </c>
      <c r="B93" s="16">
        <v>818</v>
      </c>
      <c r="C93" s="23" t="s">
        <v>226</v>
      </c>
      <c r="D93" s="17">
        <v>0</v>
      </c>
      <c r="E93" s="16">
        <v>29130</v>
      </c>
      <c r="F93" s="16">
        <v>0</v>
      </c>
      <c r="G93" s="16">
        <f t="shared" si="13"/>
        <v>1456500</v>
      </c>
      <c r="H93" s="17">
        <f>VLOOKUP(B93,[1]Calculation!$C$3:$K$146,9,FALSE)</f>
        <v>0</v>
      </c>
      <c r="I93" s="17">
        <v>0</v>
      </c>
      <c r="J93" s="17">
        <f t="shared" si="9"/>
        <v>0</v>
      </c>
      <c r="K93" s="17">
        <f t="shared" si="10"/>
        <v>1456500</v>
      </c>
      <c r="L93" s="17">
        <v>0</v>
      </c>
      <c r="M93" s="17">
        <v>784700</v>
      </c>
      <c r="N93" s="17">
        <v>145650</v>
      </c>
      <c r="O93" s="17">
        <v>-72115</v>
      </c>
      <c r="P93" s="17">
        <f t="shared" si="11"/>
        <v>73535</v>
      </c>
      <c r="Q93" s="17">
        <v>0</v>
      </c>
      <c r="R93" s="17">
        <f t="shared" si="8"/>
        <v>73535</v>
      </c>
      <c r="S93" s="17">
        <f t="shared" si="12"/>
        <v>1456500</v>
      </c>
    </row>
    <row r="94" spans="1:19">
      <c r="A94" s="17">
        <v>92</v>
      </c>
      <c r="B94" s="16">
        <v>101</v>
      </c>
      <c r="C94" s="23" t="s">
        <v>6</v>
      </c>
      <c r="D94" s="17">
        <v>0</v>
      </c>
      <c r="E94" s="16">
        <v>3004</v>
      </c>
      <c r="F94" s="16">
        <v>0</v>
      </c>
      <c r="G94" s="16">
        <f t="shared" si="13"/>
        <v>150200</v>
      </c>
      <c r="H94" s="17">
        <f>VLOOKUP(B94,[1]Calculation!$C$3:$K$146,9,FALSE)</f>
        <v>0</v>
      </c>
      <c r="I94" s="17">
        <v>0</v>
      </c>
      <c r="J94" s="17">
        <f t="shared" si="9"/>
        <v>0</v>
      </c>
      <c r="K94" s="17">
        <f t="shared" si="10"/>
        <v>150200</v>
      </c>
      <c r="L94" s="17">
        <v>0</v>
      </c>
      <c r="M94" s="17">
        <v>19475</v>
      </c>
      <c r="N94" s="17">
        <v>15020</v>
      </c>
      <c r="O94" s="17">
        <v>0</v>
      </c>
      <c r="P94" s="17">
        <f t="shared" si="11"/>
        <v>15020</v>
      </c>
      <c r="Q94" s="17">
        <v>0</v>
      </c>
      <c r="R94" s="17">
        <f t="shared" si="8"/>
        <v>15020</v>
      </c>
      <c r="S94" s="17">
        <f t="shared" si="12"/>
        <v>150200</v>
      </c>
    </row>
    <row r="95" spans="1:19">
      <c r="A95" s="17">
        <v>93</v>
      </c>
      <c r="B95" s="16">
        <v>639</v>
      </c>
      <c r="C95" s="23" t="s">
        <v>152</v>
      </c>
      <c r="D95" s="17">
        <v>0</v>
      </c>
      <c r="E95" s="16">
        <v>260</v>
      </c>
      <c r="F95" s="16">
        <v>0</v>
      </c>
      <c r="G95" s="16">
        <f t="shared" si="13"/>
        <v>13000</v>
      </c>
      <c r="H95" s="17">
        <f>VLOOKUP(B95,[1]Calculation!$C$3:$K$146,9,FALSE)</f>
        <v>0</v>
      </c>
      <c r="I95" s="17">
        <v>0</v>
      </c>
      <c r="J95" s="17">
        <f t="shared" si="9"/>
        <v>0</v>
      </c>
      <c r="K95" s="17">
        <f t="shared" si="10"/>
        <v>13000</v>
      </c>
      <c r="L95" s="17">
        <v>0</v>
      </c>
      <c r="M95" s="17">
        <v>3650</v>
      </c>
      <c r="N95" s="17">
        <v>1300</v>
      </c>
      <c r="O95" s="17">
        <v>-1080</v>
      </c>
      <c r="P95" s="17">
        <f t="shared" si="11"/>
        <v>220</v>
      </c>
      <c r="Q95" s="17">
        <v>0</v>
      </c>
      <c r="R95" s="17">
        <f t="shared" si="8"/>
        <v>220</v>
      </c>
      <c r="S95" s="17">
        <f t="shared" si="12"/>
        <v>13000</v>
      </c>
    </row>
    <row r="96" spans="1:19">
      <c r="A96" s="17">
        <v>94</v>
      </c>
      <c r="B96" s="16">
        <v>640</v>
      </c>
      <c r="C96" s="23" t="s">
        <v>154</v>
      </c>
      <c r="D96" s="17">
        <v>0</v>
      </c>
      <c r="E96" s="16">
        <v>2982</v>
      </c>
      <c r="F96" s="16">
        <v>0</v>
      </c>
      <c r="G96" s="16">
        <f t="shared" si="13"/>
        <v>149100</v>
      </c>
      <c r="H96" s="17">
        <f>VLOOKUP(B96,[1]Calculation!$C$3:$K$146,9,FALSE)</f>
        <v>0</v>
      </c>
      <c r="I96" s="17">
        <v>0</v>
      </c>
      <c r="J96" s="17">
        <f t="shared" si="9"/>
        <v>0</v>
      </c>
      <c r="K96" s="17">
        <f t="shared" si="10"/>
        <v>149100</v>
      </c>
      <c r="L96" s="17">
        <v>0</v>
      </c>
      <c r="M96" s="17">
        <v>162050</v>
      </c>
      <c r="N96" s="17">
        <v>14910</v>
      </c>
      <c r="O96" s="17">
        <v>0</v>
      </c>
      <c r="P96" s="17">
        <f t="shared" si="11"/>
        <v>14910</v>
      </c>
      <c r="Q96" s="17">
        <v>0</v>
      </c>
      <c r="R96" s="17">
        <f t="shared" si="8"/>
        <v>14910</v>
      </c>
      <c r="S96" s="17">
        <f t="shared" si="12"/>
        <v>149100</v>
      </c>
    </row>
    <row r="97" spans="1:19">
      <c r="A97" s="17">
        <v>95</v>
      </c>
      <c r="B97" s="16">
        <v>628</v>
      </c>
      <c r="C97" s="23" t="s">
        <v>130</v>
      </c>
      <c r="D97" s="17">
        <v>0</v>
      </c>
      <c r="E97" s="16">
        <v>6542</v>
      </c>
      <c r="F97" s="16">
        <v>0</v>
      </c>
      <c r="G97" s="16">
        <f t="shared" si="13"/>
        <v>327100</v>
      </c>
      <c r="H97" s="17">
        <f>VLOOKUP(B97,[1]Calculation!$C$3:$K$146,9,FALSE)</f>
        <v>0</v>
      </c>
      <c r="I97" s="17">
        <v>0</v>
      </c>
      <c r="J97" s="17">
        <f t="shared" si="9"/>
        <v>0</v>
      </c>
      <c r="K97" s="17">
        <f t="shared" si="10"/>
        <v>327100</v>
      </c>
      <c r="L97" s="17">
        <v>0</v>
      </c>
      <c r="M97" s="17">
        <v>25075</v>
      </c>
      <c r="N97" s="17">
        <v>25075</v>
      </c>
      <c r="O97" s="17">
        <v>-18695</v>
      </c>
      <c r="P97" s="17">
        <f t="shared" si="11"/>
        <v>6380</v>
      </c>
      <c r="Q97" s="17">
        <v>0</v>
      </c>
      <c r="R97" s="17">
        <f t="shared" si="8"/>
        <v>6380</v>
      </c>
      <c r="S97" s="17">
        <f t="shared" si="12"/>
        <v>327100</v>
      </c>
    </row>
    <row r="98" spans="1:19">
      <c r="A98" s="17">
        <v>96</v>
      </c>
      <c r="B98" s="16">
        <v>629</v>
      </c>
      <c r="C98" s="23" t="s">
        <v>132</v>
      </c>
      <c r="D98" s="17">
        <v>0</v>
      </c>
      <c r="E98" s="16">
        <v>112</v>
      </c>
      <c r="F98" s="16">
        <v>0</v>
      </c>
      <c r="G98" s="16">
        <f t="shared" si="13"/>
        <v>5600</v>
      </c>
      <c r="H98" s="17">
        <f>VLOOKUP(B98,[1]Calculation!$C$3:$K$146,9,FALSE)</f>
        <v>0</v>
      </c>
      <c r="I98" s="17">
        <v>0</v>
      </c>
      <c r="J98" s="17">
        <f t="shared" si="9"/>
        <v>0</v>
      </c>
      <c r="K98" s="17">
        <f t="shared" si="10"/>
        <v>5600</v>
      </c>
      <c r="L98" s="17">
        <v>0</v>
      </c>
      <c r="M98" s="17">
        <v>900</v>
      </c>
      <c r="N98" s="17">
        <v>560</v>
      </c>
      <c r="O98" s="17">
        <v>0</v>
      </c>
      <c r="P98" s="17">
        <f t="shared" si="11"/>
        <v>560</v>
      </c>
      <c r="Q98" s="17">
        <v>0</v>
      </c>
      <c r="R98" s="17">
        <f t="shared" si="8"/>
        <v>560</v>
      </c>
      <c r="S98" s="17">
        <f t="shared" si="12"/>
        <v>5600</v>
      </c>
    </row>
    <row r="99" spans="1:19" ht="33">
      <c r="A99" s="17">
        <v>97</v>
      </c>
      <c r="B99" s="16">
        <v>820</v>
      </c>
      <c r="C99" s="23" t="s">
        <v>228</v>
      </c>
      <c r="D99" s="17">
        <v>0</v>
      </c>
      <c r="E99" s="16">
        <v>120677</v>
      </c>
      <c r="F99" s="16">
        <v>3032</v>
      </c>
      <c r="G99" s="16">
        <f t="shared" si="13"/>
        <v>5964114</v>
      </c>
      <c r="H99" s="17">
        <f>VLOOKUP(B99,[1]Calculation!$C$3:$K$146,9,FALSE)</f>
        <v>0</v>
      </c>
      <c r="I99" s="17">
        <v>0</v>
      </c>
      <c r="J99" s="17">
        <f t="shared" si="9"/>
        <v>0</v>
      </c>
      <c r="K99" s="17">
        <f t="shared" si="10"/>
        <v>5964114</v>
      </c>
      <c r="L99" s="17">
        <v>0</v>
      </c>
      <c r="M99" s="17">
        <v>648975</v>
      </c>
      <c r="N99" s="17">
        <v>596411</v>
      </c>
      <c r="O99" s="17">
        <v>-345098</v>
      </c>
      <c r="P99" s="17">
        <f t="shared" si="11"/>
        <v>251313</v>
      </c>
      <c r="Q99" s="17">
        <v>0</v>
      </c>
      <c r="R99" s="17">
        <f t="shared" ref="R99:R130" si="14">+P99-Q99</f>
        <v>251313</v>
      </c>
      <c r="S99" s="17">
        <f t="shared" si="12"/>
        <v>5964114</v>
      </c>
    </row>
    <row r="100" spans="1:19" ht="33">
      <c r="A100" s="17">
        <v>98</v>
      </c>
      <c r="B100" s="16">
        <v>954</v>
      </c>
      <c r="C100" s="23" t="s">
        <v>1019</v>
      </c>
      <c r="D100" s="17">
        <v>0</v>
      </c>
      <c r="E100" s="16">
        <v>0</v>
      </c>
      <c r="F100" s="16">
        <v>0</v>
      </c>
      <c r="G100" s="16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1168870</v>
      </c>
      <c r="M100" s="17">
        <v>75</v>
      </c>
      <c r="N100" s="17">
        <v>0</v>
      </c>
      <c r="O100" s="17">
        <v>0</v>
      </c>
      <c r="P100" s="17">
        <f t="shared" si="11"/>
        <v>1168870</v>
      </c>
      <c r="Q100" s="17">
        <v>0</v>
      </c>
      <c r="R100" s="17">
        <f t="shared" si="14"/>
        <v>1168870</v>
      </c>
      <c r="S100" s="17">
        <f t="shared" si="12"/>
        <v>0</v>
      </c>
    </row>
    <row r="101" spans="1:19">
      <c r="A101" s="17">
        <v>99</v>
      </c>
      <c r="B101" s="16">
        <v>814</v>
      </c>
      <c r="C101" s="23" t="s">
        <v>220</v>
      </c>
      <c r="D101" s="17">
        <v>0</v>
      </c>
      <c r="E101" s="16">
        <v>12839</v>
      </c>
      <c r="F101" s="16">
        <v>6</v>
      </c>
      <c r="G101" s="16">
        <f t="shared" si="13"/>
        <v>641812</v>
      </c>
      <c r="H101" s="17">
        <f>VLOOKUP(B101,[1]Calculation!$C$3:$K$146,9,FALSE)</f>
        <v>0</v>
      </c>
      <c r="I101" s="17">
        <v>0</v>
      </c>
      <c r="J101" s="17">
        <f t="shared" si="9"/>
        <v>0</v>
      </c>
      <c r="K101" s="17">
        <f t="shared" si="10"/>
        <v>641812</v>
      </c>
      <c r="L101" s="17">
        <v>0</v>
      </c>
      <c r="M101" s="17">
        <v>204675</v>
      </c>
      <c r="N101" s="17">
        <v>64181</v>
      </c>
      <c r="O101" s="17">
        <v>0</v>
      </c>
      <c r="P101" s="17">
        <f t="shared" si="11"/>
        <v>64181</v>
      </c>
      <c r="Q101" s="17">
        <v>0</v>
      </c>
      <c r="R101" s="17">
        <f t="shared" si="14"/>
        <v>64181</v>
      </c>
      <c r="S101" s="17">
        <f t="shared" si="12"/>
        <v>641812</v>
      </c>
    </row>
    <row r="102" spans="1:19">
      <c r="A102" s="17">
        <v>100</v>
      </c>
      <c r="B102" s="16">
        <v>143</v>
      </c>
      <c r="C102" s="23" t="s">
        <v>44</v>
      </c>
      <c r="D102" s="17">
        <v>0</v>
      </c>
      <c r="E102" s="16">
        <v>49336</v>
      </c>
      <c r="F102" s="16">
        <v>303</v>
      </c>
      <c r="G102" s="16">
        <f t="shared" si="13"/>
        <v>2459831</v>
      </c>
      <c r="H102" s="17">
        <f>VLOOKUP(B102,[1]Calculation!$C$3:$K$146,9,FALSE)</f>
        <v>0</v>
      </c>
      <c r="I102" s="17">
        <v>0</v>
      </c>
      <c r="J102" s="17">
        <f t="shared" si="9"/>
        <v>0</v>
      </c>
      <c r="K102" s="17">
        <f t="shared" si="10"/>
        <v>2459831</v>
      </c>
      <c r="L102" s="17">
        <v>0</v>
      </c>
      <c r="M102" s="17">
        <v>689550</v>
      </c>
      <c r="N102" s="17">
        <v>245983</v>
      </c>
      <c r="O102" s="17">
        <v>0</v>
      </c>
      <c r="P102" s="17">
        <f t="shared" si="11"/>
        <v>245983</v>
      </c>
      <c r="Q102" s="17">
        <v>0</v>
      </c>
      <c r="R102" s="17">
        <f t="shared" si="14"/>
        <v>245983</v>
      </c>
      <c r="S102" s="17">
        <f t="shared" si="12"/>
        <v>2459831</v>
      </c>
    </row>
    <row r="103" spans="1:19">
      <c r="A103" s="17">
        <v>101</v>
      </c>
      <c r="B103" s="16">
        <v>652</v>
      </c>
      <c r="C103" s="23" t="s">
        <v>178</v>
      </c>
      <c r="D103" s="17">
        <v>0</v>
      </c>
      <c r="E103" s="16">
        <v>13958</v>
      </c>
      <c r="F103" s="16">
        <v>0</v>
      </c>
      <c r="G103" s="16">
        <f t="shared" si="13"/>
        <v>697900</v>
      </c>
      <c r="H103" s="17">
        <f>VLOOKUP(B103,[1]Calculation!$C$3:$K$146,9,FALSE)</f>
        <v>0</v>
      </c>
      <c r="I103" s="17">
        <v>0</v>
      </c>
      <c r="J103" s="17">
        <f t="shared" si="9"/>
        <v>0</v>
      </c>
      <c r="K103" s="17">
        <f t="shared" si="10"/>
        <v>697900</v>
      </c>
      <c r="L103" s="17">
        <v>0</v>
      </c>
      <c r="M103" s="17">
        <v>314100</v>
      </c>
      <c r="N103" s="17">
        <v>69790</v>
      </c>
      <c r="O103" s="17">
        <v>0</v>
      </c>
      <c r="P103" s="17">
        <f t="shared" si="11"/>
        <v>69790</v>
      </c>
      <c r="Q103" s="17">
        <v>0</v>
      </c>
      <c r="R103" s="17">
        <f t="shared" si="14"/>
        <v>69790</v>
      </c>
      <c r="S103" s="17">
        <f t="shared" si="12"/>
        <v>697900</v>
      </c>
    </row>
    <row r="104" spans="1:19">
      <c r="A104" s="17">
        <v>102</v>
      </c>
      <c r="B104" s="16">
        <v>660</v>
      </c>
      <c r="C104" s="23" t="s">
        <v>194</v>
      </c>
      <c r="D104" s="17">
        <v>0</v>
      </c>
      <c r="E104" s="16">
        <v>2257</v>
      </c>
      <c r="F104" s="16">
        <v>0</v>
      </c>
      <c r="G104" s="16">
        <f t="shared" si="13"/>
        <v>112850</v>
      </c>
      <c r="H104" s="17">
        <f>VLOOKUP(B104,[1]Calculation!$C$3:$K$146,9,FALSE)</f>
        <v>0</v>
      </c>
      <c r="I104" s="17">
        <v>0</v>
      </c>
      <c r="J104" s="17">
        <f t="shared" si="9"/>
        <v>0</v>
      </c>
      <c r="K104" s="17">
        <f t="shared" si="10"/>
        <v>112850</v>
      </c>
      <c r="L104" s="17">
        <v>3191444</v>
      </c>
      <c r="M104" s="17">
        <v>16175</v>
      </c>
      <c r="N104" s="17">
        <v>11285</v>
      </c>
      <c r="O104" s="17">
        <v>-3185</v>
      </c>
      <c r="P104" s="17">
        <f t="shared" si="11"/>
        <v>3199544</v>
      </c>
      <c r="Q104" s="17">
        <v>0</v>
      </c>
      <c r="R104" s="17">
        <f t="shared" si="14"/>
        <v>3199544</v>
      </c>
      <c r="S104" s="17">
        <f t="shared" si="12"/>
        <v>112850</v>
      </c>
    </row>
    <row r="105" spans="1:19">
      <c r="A105" s="17">
        <v>103</v>
      </c>
      <c r="B105" s="16">
        <v>614</v>
      </c>
      <c r="C105" s="23" t="s">
        <v>120</v>
      </c>
      <c r="D105" s="17">
        <v>0</v>
      </c>
      <c r="E105" s="16">
        <v>85</v>
      </c>
      <c r="F105" s="16">
        <v>0</v>
      </c>
      <c r="G105" s="16">
        <f t="shared" si="13"/>
        <v>4250</v>
      </c>
      <c r="H105" s="17">
        <f>VLOOKUP(B105,[1]Calculation!$C$3:$K$146,9,FALSE)</f>
        <v>0</v>
      </c>
      <c r="I105" s="17">
        <v>0</v>
      </c>
      <c r="J105" s="17">
        <f t="shared" si="9"/>
        <v>0</v>
      </c>
      <c r="K105" s="17">
        <f t="shared" si="10"/>
        <v>4250</v>
      </c>
      <c r="L105" s="17">
        <v>0</v>
      </c>
      <c r="M105" s="17">
        <v>4300</v>
      </c>
      <c r="N105" s="17">
        <v>425</v>
      </c>
      <c r="O105" s="17">
        <v>0</v>
      </c>
      <c r="P105" s="17">
        <f t="shared" si="11"/>
        <v>425</v>
      </c>
      <c r="Q105" s="17">
        <v>0</v>
      </c>
      <c r="R105" s="17">
        <f t="shared" si="14"/>
        <v>425</v>
      </c>
      <c r="S105" s="17">
        <f t="shared" si="12"/>
        <v>4250</v>
      </c>
    </row>
    <row r="106" spans="1:19">
      <c r="A106" s="17">
        <v>104</v>
      </c>
      <c r="B106" s="16">
        <v>653</v>
      </c>
      <c r="C106" s="23" t="s">
        <v>180</v>
      </c>
      <c r="D106" s="17">
        <v>0</v>
      </c>
      <c r="E106" s="16">
        <v>70743</v>
      </c>
      <c r="F106" s="16">
        <v>0</v>
      </c>
      <c r="G106" s="16">
        <f t="shared" si="13"/>
        <v>3537150</v>
      </c>
      <c r="H106" s="17">
        <f>VLOOKUP(B106,[1]Calculation!$C$3:$K$146,9,FALSE)</f>
        <v>1592026</v>
      </c>
      <c r="I106" s="17">
        <v>353715</v>
      </c>
      <c r="J106" s="17">
        <f t="shared" si="9"/>
        <v>1238311</v>
      </c>
      <c r="K106" s="17">
        <f t="shared" si="10"/>
        <v>3183435</v>
      </c>
      <c r="L106" s="17">
        <v>0</v>
      </c>
      <c r="M106" s="17">
        <v>1653800</v>
      </c>
      <c r="N106" s="17">
        <v>353715</v>
      </c>
      <c r="O106" s="17">
        <v>0</v>
      </c>
      <c r="P106" s="17">
        <f t="shared" si="11"/>
        <v>353715</v>
      </c>
      <c r="Q106" s="17">
        <v>0</v>
      </c>
      <c r="R106" s="17">
        <f t="shared" si="14"/>
        <v>353715</v>
      </c>
      <c r="S106" s="17">
        <f t="shared" si="12"/>
        <v>3183435</v>
      </c>
    </row>
    <row r="107" spans="1:19">
      <c r="A107" s="17">
        <v>105</v>
      </c>
      <c r="B107" s="16">
        <v>642</v>
      </c>
      <c r="C107" s="23" t="s">
        <v>158</v>
      </c>
      <c r="D107" s="17">
        <v>0</v>
      </c>
      <c r="E107" s="16">
        <v>83</v>
      </c>
      <c r="F107" s="16">
        <v>0</v>
      </c>
      <c r="G107" s="16">
        <f t="shared" si="13"/>
        <v>4150</v>
      </c>
      <c r="H107" s="17">
        <f>VLOOKUP(B107,[1]Calculation!$C$3:$K$146,9,FALSE)</f>
        <v>0</v>
      </c>
      <c r="I107" s="17">
        <v>0</v>
      </c>
      <c r="J107" s="17">
        <f t="shared" si="9"/>
        <v>0</v>
      </c>
      <c r="K107" s="17">
        <f t="shared" si="10"/>
        <v>4150</v>
      </c>
      <c r="L107" s="17">
        <v>0</v>
      </c>
      <c r="M107" s="17">
        <v>575</v>
      </c>
      <c r="N107" s="17">
        <v>415</v>
      </c>
      <c r="O107" s="17">
        <v>-315</v>
      </c>
      <c r="P107" s="17">
        <f t="shared" si="11"/>
        <v>100</v>
      </c>
      <c r="Q107" s="17">
        <v>0</v>
      </c>
      <c r="R107" s="17">
        <f t="shared" si="14"/>
        <v>100</v>
      </c>
      <c r="S107" s="17">
        <f t="shared" si="12"/>
        <v>4150</v>
      </c>
    </row>
    <row r="108" spans="1:19">
      <c r="A108" s="17">
        <v>106</v>
      </c>
      <c r="B108" s="16">
        <v>116</v>
      </c>
      <c r="C108" s="23" t="s">
        <v>20</v>
      </c>
      <c r="D108" s="17">
        <v>0</v>
      </c>
      <c r="E108" s="16">
        <v>8614</v>
      </c>
      <c r="F108" s="16">
        <v>1104</v>
      </c>
      <c r="G108" s="16">
        <f t="shared" si="13"/>
        <v>405308</v>
      </c>
      <c r="H108" s="17">
        <f>VLOOKUP(B108,[1]Calculation!$C$3:$K$146,9,FALSE)</f>
        <v>0</v>
      </c>
      <c r="I108" s="17">
        <v>0</v>
      </c>
      <c r="J108" s="17">
        <f t="shared" si="9"/>
        <v>0</v>
      </c>
      <c r="K108" s="17">
        <f t="shared" si="10"/>
        <v>405308</v>
      </c>
      <c r="L108" s="17">
        <v>0</v>
      </c>
      <c r="M108" s="17">
        <v>91900</v>
      </c>
      <c r="N108" s="17">
        <v>40531</v>
      </c>
      <c r="O108" s="17">
        <v>-2474</v>
      </c>
      <c r="P108" s="17">
        <f t="shared" si="11"/>
        <v>38057</v>
      </c>
      <c r="Q108" s="17">
        <v>0</v>
      </c>
      <c r="R108" s="17">
        <f t="shared" si="14"/>
        <v>38057</v>
      </c>
      <c r="S108" s="17">
        <f t="shared" si="12"/>
        <v>405308</v>
      </c>
    </row>
    <row r="109" spans="1:19">
      <c r="A109" s="17">
        <v>107</v>
      </c>
      <c r="B109" s="16">
        <v>169</v>
      </c>
      <c r="C109" s="23" t="s">
        <v>92</v>
      </c>
      <c r="D109" s="17">
        <v>0</v>
      </c>
      <c r="E109" s="16">
        <v>85455</v>
      </c>
      <c r="F109" s="16">
        <v>0</v>
      </c>
      <c r="G109" s="16">
        <f t="shared" si="13"/>
        <v>4272750</v>
      </c>
      <c r="H109" s="17">
        <f>VLOOKUP(B109,[1]Calculation!$C$3:$K$146,9,FALSE)</f>
        <v>0</v>
      </c>
      <c r="I109" s="17">
        <v>0</v>
      </c>
      <c r="J109" s="17">
        <f t="shared" si="9"/>
        <v>0</v>
      </c>
      <c r="K109" s="17">
        <f t="shared" si="10"/>
        <v>4272750</v>
      </c>
      <c r="L109" s="17">
        <v>0</v>
      </c>
      <c r="M109" s="17">
        <v>491325</v>
      </c>
      <c r="N109" s="17">
        <v>427275</v>
      </c>
      <c r="O109" s="17">
        <v>-79698</v>
      </c>
      <c r="P109" s="17">
        <f t="shared" si="11"/>
        <v>347577</v>
      </c>
      <c r="Q109" s="17">
        <v>0</v>
      </c>
      <c r="R109" s="17">
        <f t="shared" si="14"/>
        <v>347577</v>
      </c>
      <c r="S109" s="17">
        <f t="shared" si="12"/>
        <v>4272750</v>
      </c>
    </row>
    <row r="110" spans="1:19">
      <c r="A110" s="17">
        <v>108</v>
      </c>
      <c r="B110" s="16">
        <v>110</v>
      </c>
      <c r="C110" s="23" t="s">
        <v>16</v>
      </c>
      <c r="D110" s="17">
        <v>0</v>
      </c>
      <c r="E110" s="16">
        <v>1594</v>
      </c>
      <c r="F110" s="16">
        <v>188</v>
      </c>
      <c r="G110" s="16">
        <f t="shared" si="13"/>
        <v>75376</v>
      </c>
      <c r="H110" s="17">
        <f>VLOOKUP(B110,[1]Calculation!$C$3:$K$146,9,FALSE)</f>
        <v>0</v>
      </c>
      <c r="I110" s="17">
        <v>0</v>
      </c>
      <c r="J110" s="17">
        <f t="shared" si="9"/>
        <v>0</v>
      </c>
      <c r="K110" s="17">
        <f t="shared" si="10"/>
        <v>75376</v>
      </c>
      <c r="L110" s="17">
        <v>0</v>
      </c>
      <c r="M110" s="17">
        <v>9850</v>
      </c>
      <c r="N110" s="17">
        <v>7538</v>
      </c>
      <c r="O110" s="17">
        <v>-7538</v>
      </c>
      <c r="P110" s="17">
        <f t="shared" si="11"/>
        <v>0</v>
      </c>
      <c r="Q110" s="17">
        <v>0</v>
      </c>
      <c r="R110" s="17">
        <f t="shared" si="14"/>
        <v>0</v>
      </c>
      <c r="S110" s="17">
        <f t="shared" si="12"/>
        <v>75376</v>
      </c>
    </row>
    <row r="111" spans="1:19">
      <c r="A111" s="17">
        <v>109</v>
      </c>
      <c r="B111" s="16">
        <v>141</v>
      </c>
      <c r="C111" s="23" t="s">
        <v>42</v>
      </c>
      <c r="D111" s="17">
        <v>0</v>
      </c>
      <c r="E111" s="16">
        <v>28478</v>
      </c>
      <c r="F111" s="16">
        <v>0</v>
      </c>
      <c r="G111" s="16">
        <f t="shared" si="13"/>
        <v>1423900</v>
      </c>
      <c r="H111" s="17">
        <f>VLOOKUP(B111,[1]Calculation!$C$3:$K$146,9,FALSE)</f>
        <v>0</v>
      </c>
      <c r="I111" s="17">
        <v>0</v>
      </c>
      <c r="J111" s="17">
        <f t="shared" si="9"/>
        <v>0</v>
      </c>
      <c r="K111" s="17">
        <f t="shared" si="10"/>
        <v>1423900</v>
      </c>
      <c r="L111" s="17">
        <v>0</v>
      </c>
      <c r="M111" s="17">
        <v>321350</v>
      </c>
      <c r="N111" s="17">
        <v>142390</v>
      </c>
      <c r="O111" s="17">
        <v>0</v>
      </c>
      <c r="P111" s="17">
        <f t="shared" si="11"/>
        <v>142390</v>
      </c>
      <c r="Q111" s="17">
        <v>0</v>
      </c>
      <c r="R111" s="17">
        <f t="shared" si="14"/>
        <v>142390</v>
      </c>
      <c r="S111" s="17">
        <f t="shared" si="12"/>
        <v>1423900</v>
      </c>
    </row>
    <row r="112" spans="1:19" ht="33">
      <c r="A112" s="17">
        <v>110</v>
      </c>
      <c r="B112" s="16">
        <v>219</v>
      </c>
      <c r="C112" s="23" t="s">
        <v>110</v>
      </c>
      <c r="D112" s="17">
        <v>0</v>
      </c>
      <c r="E112" s="16">
        <v>1516</v>
      </c>
      <c r="F112" s="16">
        <v>1516</v>
      </c>
      <c r="G112" s="16">
        <f t="shared" si="13"/>
        <v>40932</v>
      </c>
      <c r="H112" s="17">
        <f>VLOOKUP(B112,[1]Calculation!$C$3:$K$146,9,FALSE)</f>
        <v>0</v>
      </c>
      <c r="I112" s="17">
        <v>0</v>
      </c>
      <c r="J112" s="17">
        <f t="shared" si="9"/>
        <v>0</v>
      </c>
      <c r="K112" s="17">
        <f t="shared" si="10"/>
        <v>40932</v>
      </c>
      <c r="L112" s="17">
        <v>0</v>
      </c>
      <c r="M112" s="17">
        <v>21100</v>
      </c>
      <c r="N112" s="17">
        <v>4093</v>
      </c>
      <c r="O112" s="17">
        <v>-4093</v>
      </c>
      <c r="P112" s="17">
        <f t="shared" si="11"/>
        <v>0</v>
      </c>
      <c r="Q112" s="17">
        <v>0</v>
      </c>
      <c r="R112" s="17">
        <f t="shared" si="14"/>
        <v>0</v>
      </c>
      <c r="S112" s="17">
        <f t="shared" si="12"/>
        <v>40932</v>
      </c>
    </row>
    <row r="113" spans="1:19">
      <c r="A113" s="17">
        <v>111</v>
      </c>
      <c r="B113" s="16">
        <v>830</v>
      </c>
      <c r="C113" s="23" t="s">
        <v>234</v>
      </c>
      <c r="D113" s="17">
        <v>0</v>
      </c>
      <c r="E113" s="16">
        <v>17028</v>
      </c>
      <c r="F113" s="16">
        <v>17028</v>
      </c>
      <c r="G113" s="16">
        <f t="shared" si="13"/>
        <v>459756</v>
      </c>
      <c r="H113" s="17">
        <f>VLOOKUP(B113,[1]Calculation!$C$3:$K$146,9,FALSE)</f>
        <v>0</v>
      </c>
      <c r="I113" s="17">
        <v>0</v>
      </c>
      <c r="J113" s="17">
        <f t="shared" si="9"/>
        <v>0</v>
      </c>
      <c r="K113" s="17">
        <f t="shared" si="10"/>
        <v>459756</v>
      </c>
      <c r="L113" s="17">
        <v>0</v>
      </c>
      <c r="M113" s="17">
        <v>260350</v>
      </c>
      <c r="N113" s="17">
        <v>45976</v>
      </c>
      <c r="O113" s="17">
        <v>0</v>
      </c>
      <c r="P113" s="17">
        <f t="shared" si="11"/>
        <v>45976</v>
      </c>
      <c r="Q113" s="17">
        <v>0</v>
      </c>
      <c r="R113" s="17">
        <f t="shared" si="14"/>
        <v>45976</v>
      </c>
      <c r="S113" s="17">
        <f t="shared" si="12"/>
        <v>459756</v>
      </c>
    </row>
    <row r="114" spans="1:19">
      <c r="A114" s="17">
        <v>112</v>
      </c>
      <c r="B114" s="16">
        <v>928</v>
      </c>
      <c r="C114" s="23" t="s">
        <v>1017</v>
      </c>
      <c r="D114" s="17">
        <v>0</v>
      </c>
      <c r="E114" s="16">
        <v>0</v>
      </c>
      <c r="F114" s="16">
        <v>0</v>
      </c>
      <c r="G114" s="16">
        <v>0</v>
      </c>
      <c r="H114" s="17">
        <v>12572</v>
      </c>
      <c r="I114" s="17">
        <v>0</v>
      </c>
      <c r="J114" s="17">
        <f t="shared" si="9"/>
        <v>12572</v>
      </c>
      <c r="K114" s="17">
        <f t="shared" si="10"/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f t="shared" si="11"/>
        <v>0</v>
      </c>
      <c r="Q114" s="17">
        <v>0</v>
      </c>
      <c r="R114" s="17">
        <f t="shared" si="14"/>
        <v>0</v>
      </c>
      <c r="S114" s="17">
        <f t="shared" si="12"/>
        <v>0</v>
      </c>
    </row>
    <row r="115" spans="1:19">
      <c r="A115" s="17">
        <v>113</v>
      </c>
      <c r="B115" s="16">
        <v>643</v>
      </c>
      <c r="C115" s="23" t="s">
        <v>160</v>
      </c>
      <c r="D115" s="17">
        <v>0</v>
      </c>
      <c r="E115" s="16">
        <v>2594</v>
      </c>
      <c r="F115" s="16">
        <v>0</v>
      </c>
      <c r="G115" s="16">
        <f t="shared" si="13"/>
        <v>129700</v>
      </c>
      <c r="H115" s="17">
        <f>VLOOKUP(B115,[1]Calculation!$C$3:$K$146,9,FALSE)</f>
        <v>0</v>
      </c>
      <c r="I115" s="17">
        <v>0</v>
      </c>
      <c r="J115" s="17">
        <f t="shared" si="9"/>
        <v>0</v>
      </c>
      <c r="K115" s="17">
        <f t="shared" si="10"/>
        <v>129700</v>
      </c>
      <c r="L115" s="17">
        <v>0</v>
      </c>
      <c r="M115" s="17">
        <v>33925</v>
      </c>
      <c r="N115" s="17">
        <v>12970</v>
      </c>
      <c r="O115" s="17">
        <v>-12840</v>
      </c>
      <c r="P115" s="17">
        <f t="shared" si="11"/>
        <v>130</v>
      </c>
      <c r="Q115" s="17">
        <v>0</v>
      </c>
      <c r="R115" s="17">
        <f t="shared" si="14"/>
        <v>130</v>
      </c>
      <c r="S115" s="17">
        <f t="shared" si="12"/>
        <v>129700</v>
      </c>
    </row>
    <row r="116" spans="1:19">
      <c r="A116" s="17">
        <v>114</v>
      </c>
      <c r="B116" s="16">
        <v>213</v>
      </c>
      <c r="C116" s="23" t="s">
        <v>102</v>
      </c>
      <c r="D116" s="17">
        <v>0</v>
      </c>
      <c r="E116" s="16">
        <v>3393</v>
      </c>
      <c r="F116" s="16">
        <v>1275</v>
      </c>
      <c r="G116" s="16">
        <f t="shared" si="13"/>
        <v>140325</v>
      </c>
      <c r="H116" s="17">
        <f>VLOOKUP(B116,[1]Calculation!$C$3:$K$146,9,FALSE)</f>
        <v>10566</v>
      </c>
      <c r="I116" s="17">
        <v>10566</v>
      </c>
      <c r="J116" s="17">
        <f t="shared" si="9"/>
        <v>0</v>
      </c>
      <c r="K116" s="17">
        <f t="shared" si="10"/>
        <v>129759</v>
      </c>
      <c r="L116" s="17">
        <v>0</v>
      </c>
      <c r="M116" s="17">
        <v>32350</v>
      </c>
      <c r="N116" s="17">
        <v>14033</v>
      </c>
      <c r="O116" s="17">
        <v>-9754</v>
      </c>
      <c r="P116" s="17">
        <f t="shared" si="11"/>
        <v>4279</v>
      </c>
      <c r="Q116" s="17">
        <v>0</v>
      </c>
      <c r="R116" s="17">
        <f t="shared" si="14"/>
        <v>4279</v>
      </c>
      <c r="S116" s="17">
        <f t="shared" si="12"/>
        <v>129759</v>
      </c>
    </row>
    <row r="117" spans="1:19">
      <c r="A117" s="17">
        <v>115</v>
      </c>
      <c r="B117" s="16">
        <v>608</v>
      </c>
      <c r="C117" s="23" t="s">
        <v>116</v>
      </c>
      <c r="D117" s="17">
        <v>0</v>
      </c>
      <c r="E117" s="16">
        <v>23</v>
      </c>
      <c r="F117" s="16">
        <v>0</v>
      </c>
      <c r="G117" s="16">
        <f t="shared" si="13"/>
        <v>1150</v>
      </c>
      <c r="H117" s="17">
        <f>VLOOKUP(B117,[1]Calculation!$C$3:$K$146,9,FALSE)</f>
        <v>0</v>
      </c>
      <c r="I117" s="17">
        <v>0</v>
      </c>
      <c r="J117" s="17">
        <f t="shared" si="9"/>
        <v>0</v>
      </c>
      <c r="K117" s="17">
        <f t="shared" si="10"/>
        <v>1150</v>
      </c>
      <c r="L117" s="17">
        <v>0</v>
      </c>
      <c r="M117" s="17">
        <v>750</v>
      </c>
      <c r="N117" s="17">
        <v>115</v>
      </c>
      <c r="O117" s="17">
        <v>0</v>
      </c>
      <c r="P117" s="17">
        <f t="shared" si="11"/>
        <v>115</v>
      </c>
      <c r="Q117" s="17">
        <v>0</v>
      </c>
      <c r="R117" s="17">
        <f t="shared" si="14"/>
        <v>115</v>
      </c>
      <c r="S117" s="17">
        <f t="shared" si="12"/>
        <v>1150</v>
      </c>
    </row>
    <row r="118" spans="1:19">
      <c r="A118" s="17">
        <v>116</v>
      </c>
      <c r="B118" s="16">
        <v>654</v>
      </c>
      <c r="C118" s="23" t="s">
        <v>182</v>
      </c>
      <c r="D118" s="17">
        <v>0</v>
      </c>
      <c r="E118" s="16">
        <v>137736</v>
      </c>
      <c r="F118" s="16">
        <v>0</v>
      </c>
      <c r="G118" s="16">
        <f t="shared" si="13"/>
        <v>6886800</v>
      </c>
      <c r="H118" s="17">
        <f>VLOOKUP(B118,[1]Calculation!$C$3:$K$146,9,FALSE)</f>
        <v>0</v>
      </c>
      <c r="I118" s="17">
        <v>0</v>
      </c>
      <c r="J118" s="17">
        <f t="shared" si="9"/>
        <v>0</v>
      </c>
      <c r="K118" s="17">
        <f t="shared" si="10"/>
        <v>6886800</v>
      </c>
      <c r="L118" s="17">
        <v>0</v>
      </c>
      <c r="M118" s="17">
        <v>6354125</v>
      </c>
      <c r="N118" s="17">
        <v>688680</v>
      </c>
      <c r="O118" s="17">
        <v>0</v>
      </c>
      <c r="P118" s="17">
        <f t="shared" si="11"/>
        <v>688680</v>
      </c>
      <c r="Q118" s="17">
        <v>0</v>
      </c>
      <c r="R118" s="17">
        <f t="shared" si="14"/>
        <v>688680</v>
      </c>
      <c r="S118" s="17">
        <f t="shared" si="12"/>
        <v>6886800</v>
      </c>
    </row>
    <row r="119" spans="1:19" ht="33">
      <c r="A119" s="17">
        <v>117</v>
      </c>
      <c r="B119" s="16">
        <v>985</v>
      </c>
      <c r="C119" s="23" t="s">
        <v>276</v>
      </c>
      <c r="D119" s="17">
        <v>0</v>
      </c>
      <c r="E119" s="16">
        <v>40200</v>
      </c>
      <c r="F119" s="16">
        <v>40200</v>
      </c>
      <c r="G119" s="16">
        <f t="shared" si="13"/>
        <v>1085400</v>
      </c>
      <c r="H119" s="17">
        <f>VLOOKUP(B119,[1]Calculation!$C$3:$K$146,9,FALSE)</f>
        <v>0</v>
      </c>
      <c r="I119" s="17">
        <v>0</v>
      </c>
      <c r="J119" s="17">
        <f t="shared" si="9"/>
        <v>0</v>
      </c>
      <c r="K119" s="17">
        <f t="shared" si="10"/>
        <v>1085400</v>
      </c>
      <c r="L119" s="17">
        <v>0</v>
      </c>
      <c r="M119" s="17">
        <v>651025</v>
      </c>
      <c r="N119" s="17">
        <v>108540</v>
      </c>
      <c r="O119" s="17">
        <v>-19950</v>
      </c>
      <c r="P119" s="17">
        <f t="shared" si="11"/>
        <v>88590</v>
      </c>
      <c r="Q119" s="17">
        <v>0</v>
      </c>
      <c r="R119" s="17">
        <f t="shared" si="14"/>
        <v>88590</v>
      </c>
      <c r="S119" s="17">
        <f t="shared" si="12"/>
        <v>1085400</v>
      </c>
    </row>
    <row r="120" spans="1:19">
      <c r="A120" s="17">
        <v>118</v>
      </c>
      <c r="B120" s="16">
        <v>984</v>
      </c>
      <c r="C120" s="23" t="s">
        <v>274</v>
      </c>
      <c r="D120" s="17">
        <v>0</v>
      </c>
      <c r="E120" s="16">
        <v>590</v>
      </c>
      <c r="F120" s="16">
        <v>0</v>
      </c>
      <c r="G120" s="16">
        <f t="shared" si="13"/>
        <v>29500</v>
      </c>
      <c r="H120" s="17">
        <f>VLOOKUP(B120,[1]Calculation!$C$3:$K$146,9,FALSE)</f>
        <v>0</v>
      </c>
      <c r="I120" s="17">
        <v>0</v>
      </c>
      <c r="J120" s="17">
        <f t="shared" si="9"/>
        <v>0</v>
      </c>
      <c r="K120" s="17">
        <f t="shared" si="10"/>
        <v>29500</v>
      </c>
      <c r="L120" s="17">
        <v>0</v>
      </c>
      <c r="M120" s="17">
        <v>26425</v>
      </c>
      <c r="N120" s="17">
        <v>2950</v>
      </c>
      <c r="O120" s="17">
        <v>0</v>
      </c>
      <c r="P120" s="17">
        <f t="shared" si="11"/>
        <v>2950</v>
      </c>
      <c r="Q120" s="17">
        <v>0</v>
      </c>
      <c r="R120" s="17">
        <f t="shared" si="14"/>
        <v>2950</v>
      </c>
      <c r="S120" s="17">
        <f t="shared" si="12"/>
        <v>29500</v>
      </c>
    </row>
    <row r="121" spans="1:19">
      <c r="A121" s="17">
        <v>119</v>
      </c>
      <c r="B121" s="16">
        <v>658</v>
      </c>
      <c r="C121" s="23" t="s">
        <v>190</v>
      </c>
      <c r="D121" s="17">
        <v>0</v>
      </c>
      <c r="E121" s="16">
        <v>42917</v>
      </c>
      <c r="F121" s="16">
        <v>0</v>
      </c>
      <c r="G121" s="16">
        <f t="shared" si="13"/>
        <v>2145850</v>
      </c>
      <c r="H121" s="17">
        <f>VLOOKUP(B121,[1]Calculation!$C$3:$K$146,9,FALSE)</f>
        <v>0</v>
      </c>
      <c r="I121" s="17">
        <v>0</v>
      </c>
      <c r="J121" s="17">
        <f t="shared" si="9"/>
        <v>0</v>
      </c>
      <c r="K121" s="17">
        <f t="shared" si="10"/>
        <v>2145850</v>
      </c>
      <c r="L121" s="17">
        <v>0</v>
      </c>
      <c r="M121" s="17">
        <v>909550</v>
      </c>
      <c r="N121" s="17">
        <v>214585</v>
      </c>
      <c r="O121" s="17">
        <v>0</v>
      </c>
      <c r="P121" s="17">
        <f t="shared" si="11"/>
        <v>214585</v>
      </c>
      <c r="Q121" s="17">
        <v>0</v>
      </c>
      <c r="R121" s="17">
        <f t="shared" si="14"/>
        <v>214585</v>
      </c>
      <c r="S121" s="17">
        <f t="shared" si="12"/>
        <v>2145850</v>
      </c>
    </row>
    <row r="122" spans="1:19">
      <c r="A122" s="17">
        <v>120</v>
      </c>
      <c r="B122" s="16">
        <v>208</v>
      </c>
      <c r="C122" s="23" t="s">
        <v>98</v>
      </c>
      <c r="D122" s="17">
        <v>0</v>
      </c>
      <c r="E122" s="16">
        <v>51121</v>
      </c>
      <c r="F122" s="16">
        <v>15</v>
      </c>
      <c r="G122" s="16">
        <f t="shared" si="13"/>
        <v>2555705</v>
      </c>
      <c r="H122" s="17">
        <f>VLOOKUP(B122,[1]Calculation!$C$3:$K$146,9,FALSE)</f>
        <v>0</v>
      </c>
      <c r="I122" s="17">
        <v>0</v>
      </c>
      <c r="J122" s="17">
        <f t="shared" si="9"/>
        <v>0</v>
      </c>
      <c r="K122" s="17">
        <f t="shared" si="10"/>
        <v>2555705</v>
      </c>
      <c r="L122" s="17">
        <v>0</v>
      </c>
      <c r="M122" s="17">
        <v>332950</v>
      </c>
      <c r="N122" s="17">
        <v>255571</v>
      </c>
      <c r="O122" s="17">
        <v>-111731</v>
      </c>
      <c r="P122" s="17">
        <f t="shared" si="11"/>
        <v>143840</v>
      </c>
      <c r="Q122" s="17">
        <v>0</v>
      </c>
      <c r="R122" s="17">
        <f t="shared" si="14"/>
        <v>143840</v>
      </c>
      <c r="S122" s="17">
        <f t="shared" si="12"/>
        <v>2555705</v>
      </c>
    </row>
    <row r="123" spans="1:19">
      <c r="A123" s="17">
        <v>121</v>
      </c>
      <c r="B123" s="16">
        <v>644</v>
      </c>
      <c r="C123" s="23" t="s">
        <v>162</v>
      </c>
      <c r="D123" s="17">
        <v>0</v>
      </c>
      <c r="E123" s="16">
        <v>42</v>
      </c>
      <c r="F123" s="16">
        <v>0</v>
      </c>
      <c r="G123" s="16">
        <f t="shared" si="13"/>
        <v>2100</v>
      </c>
      <c r="H123" s="17">
        <f>VLOOKUP(B123,[1]Calculation!$C$3:$K$146,9,FALSE)</f>
        <v>0</v>
      </c>
      <c r="I123" s="17">
        <v>0</v>
      </c>
      <c r="J123" s="17">
        <f t="shared" si="9"/>
        <v>0</v>
      </c>
      <c r="K123" s="17">
        <f t="shared" si="10"/>
        <v>2100</v>
      </c>
      <c r="L123" s="17">
        <v>0</v>
      </c>
      <c r="M123" s="17">
        <v>700</v>
      </c>
      <c r="N123" s="17">
        <v>210</v>
      </c>
      <c r="O123" s="17">
        <v>-195</v>
      </c>
      <c r="P123" s="17">
        <f t="shared" si="11"/>
        <v>15</v>
      </c>
      <c r="Q123" s="17">
        <v>0</v>
      </c>
      <c r="R123" s="17">
        <f t="shared" si="14"/>
        <v>15</v>
      </c>
      <c r="S123" s="17">
        <f t="shared" si="12"/>
        <v>2100</v>
      </c>
    </row>
    <row r="124" spans="1:19">
      <c r="A124" s="17">
        <v>122</v>
      </c>
      <c r="B124" s="16">
        <v>641</v>
      </c>
      <c r="C124" s="23" t="s">
        <v>1143</v>
      </c>
      <c r="D124" s="17">
        <v>0</v>
      </c>
      <c r="E124" s="16">
        <v>1112</v>
      </c>
      <c r="F124" s="16">
        <v>0</v>
      </c>
      <c r="G124" s="16">
        <f t="shared" si="13"/>
        <v>55600</v>
      </c>
      <c r="H124" s="17">
        <f>VLOOKUP(B124,[1]Calculation!$C$3:$K$146,9,FALSE)</f>
        <v>0</v>
      </c>
      <c r="I124" s="17">
        <v>0</v>
      </c>
      <c r="J124" s="17">
        <f t="shared" si="9"/>
        <v>0</v>
      </c>
      <c r="K124" s="17">
        <f t="shared" si="10"/>
        <v>55600</v>
      </c>
      <c r="L124" s="17">
        <v>0</v>
      </c>
      <c r="M124" s="17">
        <v>19325</v>
      </c>
      <c r="N124" s="17">
        <v>5560</v>
      </c>
      <c r="O124" s="17">
        <v>-4700</v>
      </c>
      <c r="P124" s="17">
        <f t="shared" si="11"/>
        <v>860</v>
      </c>
      <c r="Q124" s="17">
        <v>0</v>
      </c>
      <c r="R124" s="17">
        <f t="shared" si="14"/>
        <v>860</v>
      </c>
      <c r="S124" s="17">
        <f t="shared" si="12"/>
        <v>55600</v>
      </c>
    </row>
    <row r="125" spans="1:19">
      <c r="A125" s="17">
        <v>123</v>
      </c>
      <c r="B125" s="16">
        <v>953</v>
      </c>
      <c r="C125" s="23" t="s">
        <v>264</v>
      </c>
      <c r="D125" s="17">
        <v>0</v>
      </c>
      <c r="E125" s="16">
        <v>8768</v>
      </c>
      <c r="F125" s="16">
        <v>1</v>
      </c>
      <c r="G125" s="16">
        <f t="shared" si="13"/>
        <v>438377</v>
      </c>
      <c r="H125" s="17">
        <f>VLOOKUP(B125,[1]Calculation!$C$3:$K$146,9,FALSE)</f>
        <v>0</v>
      </c>
      <c r="I125" s="17">
        <v>0</v>
      </c>
      <c r="J125" s="17">
        <f t="shared" si="9"/>
        <v>0</v>
      </c>
      <c r="K125" s="17">
        <f t="shared" si="10"/>
        <v>438377</v>
      </c>
      <c r="L125" s="17">
        <v>0</v>
      </c>
      <c r="M125" s="17">
        <v>56600</v>
      </c>
      <c r="N125" s="17">
        <v>43838</v>
      </c>
      <c r="O125" s="17">
        <v>0</v>
      </c>
      <c r="P125" s="17">
        <f t="shared" si="11"/>
        <v>43838</v>
      </c>
      <c r="Q125" s="17">
        <v>0</v>
      </c>
      <c r="R125" s="17">
        <f t="shared" si="14"/>
        <v>43838</v>
      </c>
      <c r="S125" s="17">
        <f t="shared" si="12"/>
        <v>438377</v>
      </c>
    </row>
    <row r="126" spans="1:19" ht="33">
      <c r="A126" s="17">
        <v>124</v>
      </c>
      <c r="B126" s="16">
        <v>951</v>
      </c>
      <c r="C126" s="23" t="s">
        <v>260</v>
      </c>
      <c r="D126" s="17">
        <v>0</v>
      </c>
      <c r="E126" s="16">
        <v>69750</v>
      </c>
      <c r="F126" s="16">
        <v>230</v>
      </c>
      <c r="G126" s="16">
        <f t="shared" si="13"/>
        <v>3482210</v>
      </c>
      <c r="H126" s="17">
        <f>VLOOKUP(B126,[1]Calculation!$C$3:$K$146,9,FALSE)</f>
        <v>0</v>
      </c>
      <c r="I126" s="17">
        <v>0</v>
      </c>
      <c r="J126" s="17">
        <f t="shared" si="9"/>
        <v>0</v>
      </c>
      <c r="K126" s="17">
        <f t="shared" si="10"/>
        <v>3482210</v>
      </c>
      <c r="L126" s="17">
        <v>0</v>
      </c>
      <c r="M126" s="17">
        <v>1032475</v>
      </c>
      <c r="N126" s="17">
        <v>348221</v>
      </c>
      <c r="O126" s="17">
        <v>-55983</v>
      </c>
      <c r="P126" s="17">
        <f t="shared" si="11"/>
        <v>292238</v>
      </c>
      <c r="Q126" s="17">
        <v>0</v>
      </c>
      <c r="R126" s="17">
        <f t="shared" si="14"/>
        <v>292238</v>
      </c>
      <c r="S126" s="17">
        <f t="shared" si="12"/>
        <v>3482210</v>
      </c>
    </row>
    <row r="127" spans="1:19">
      <c r="A127" s="17">
        <v>125</v>
      </c>
      <c r="B127" s="16">
        <v>620</v>
      </c>
      <c r="C127" s="23" t="s">
        <v>126</v>
      </c>
      <c r="D127" s="17">
        <v>0</v>
      </c>
      <c r="E127" s="16">
        <v>1388</v>
      </c>
      <c r="F127" s="16">
        <v>0</v>
      </c>
      <c r="G127" s="16">
        <f t="shared" si="13"/>
        <v>69400</v>
      </c>
      <c r="H127" s="17">
        <f>VLOOKUP(B127,[1]Calculation!$C$3:$K$146,9,FALSE)</f>
        <v>0</v>
      </c>
      <c r="I127" s="17">
        <v>0</v>
      </c>
      <c r="J127" s="17">
        <f t="shared" si="9"/>
        <v>0</v>
      </c>
      <c r="K127" s="17">
        <f t="shared" si="10"/>
        <v>69400</v>
      </c>
      <c r="L127" s="17">
        <v>0</v>
      </c>
      <c r="M127" s="17">
        <v>28050</v>
      </c>
      <c r="N127" s="17">
        <v>6940</v>
      </c>
      <c r="O127" s="17">
        <v>-465</v>
      </c>
      <c r="P127" s="17">
        <f t="shared" si="11"/>
        <v>6475</v>
      </c>
      <c r="Q127" s="17">
        <v>0</v>
      </c>
      <c r="R127" s="17">
        <f t="shared" si="14"/>
        <v>6475</v>
      </c>
      <c r="S127" s="17">
        <f t="shared" si="12"/>
        <v>69400</v>
      </c>
    </row>
    <row r="128" spans="1:19">
      <c r="A128" s="17">
        <v>126</v>
      </c>
      <c r="B128" s="16">
        <v>610</v>
      </c>
      <c r="C128" s="23" t="s">
        <v>118</v>
      </c>
      <c r="D128" s="17">
        <v>0</v>
      </c>
      <c r="E128" s="16">
        <v>18</v>
      </c>
      <c r="F128" s="16">
        <v>0</v>
      </c>
      <c r="G128" s="16">
        <f t="shared" si="13"/>
        <v>900</v>
      </c>
      <c r="H128" s="17">
        <f>VLOOKUP(B128,[1]Calculation!$C$3:$K$146,9,FALSE)</f>
        <v>0</v>
      </c>
      <c r="I128" s="17">
        <v>0</v>
      </c>
      <c r="J128" s="17">
        <f t="shared" si="9"/>
        <v>0</v>
      </c>
      <c r="K128" s="17">
        <f t="shared" si="10"/>
        <v>900</v>
      </c>
      <c r="L128" s="17">
        <v>0</v>
      </c>
      <c r="M128" s="17">
        <v>775</v>
      </c>
      <c r="N128" s="17">
        <v>90</v>
      </c>
      <c r="O128" s="17">
        <v>-90</v>
      </c>
      <c r="P128" s="17">
        <f t="shared" si="11"/>
        <v>0</v>
      </c>
      <c r="Q128" s="17">
        <v>0</v>
      </c>
      <c r="R128" s="17">
        <f t="shared" si="14"/>
        <v>0</v>
      </c>
      <c r="S128" s="17">
        <f t="shared" si="12"/>
        <v>900</v>
      </c>
    </row>
    <row r="129" spans="1:19">
      <c r="A129" s="17">
        <v>127</v>
      </c>
      <c r="B129" s="16">
        <v>656</v>
      </c>
      <c r="C129" s="23" t="s">
        <v>186</v>
      </c>
      <c r="D129" s="17">
        <v>0</v>
      </c>
      <c r="E129" s="16">
        <v>22906</v>
      </c>
      <c r="F129" s="16">
        <v>0</v>
      </c>
      <c r="G129" s="16">
        <f t="shared" si="13"/>
        <v>1145300</v>
      </c>
      <c r="H129" s="17">
        <f>VLOOKUP(B129,[1]Calculation!$C$3:$K$146,9,FALSE)</f>
        <v>519533</v>
      </c>
      <c r="I129" s="17">
        <v>114530</v>
      </c>
      <c r="J129" s="17">
        <f t="shared" si="9"/>
        <v>405003</v>
      </c>
      <c r="K129" s="17">
        <f t="shared" si="10"/>
        <v>1030770</v>
      </c>
      <c r="L129" s="17">
        <v>0</v>
      </c>
      <c r="M129" s="17">
        <v>148300</v>
      </c>
      <c r="N129" s="17">
        <v>114530</v>
      </c>
      <c r="O129" s="17">
        <v>-24705</v>
      </c>
      <c r="P129" s="17">
        <f t="shared" si="11"/>
        <v>89825</v>
      </c>
      <c r="Q129" s="17">
        <v>0</v>
      </c>
      <c r="R129" s="17">
        <f t="shared" si="14"/>
        <v>89825</v>
      </c>
      <c r="S129" s="17">
        <f t="shared" si="12"/>
        <v>1030770</v>
      </c>
    </row>
    <row r="130" spans="1:19">
      <c r="A130" s="17">
        <v>128</v>
      </c>
      <c r="B130" s="16">
        <v>655</v>
      </c>
      <c r="C130" s="23" t="s">
        <v>184</v>
      </c>
      <c r="D130" s="17">
        <v>0</v>
      </c>
      <c r="E130" s="16">
        <v>673</v>
      </c>
      <c r="F130" s="16">
        <v>0</v>
      </c>
      <c r="G130" s="16">
        <f t="shared" si="13"/>
        <v>33650</v>
      </c>
      <c r="H130" s="17">
        <f>VLOOKUP(B130,[1]Calculation!$C$3:$K$146,9,FALSE)</f>
        <v>0</v>
      </c>
      <c r="I130" s="17">
        <v>0</v>
      </c>
      <c r="J130" s="17">
        <f t="shared" si="9"/>
        <v>0</v>
      </c>
      <c r="K130" s="17">
        <f t="shared" si="10"/>
        <v>33650</v>
      </c>
      <c r="L130" s="17">
        <v>0</v>
      </c>
      <c r="M130" s="17">
        <v>12900</v>
      </c>
      <c r="N130" s="17">
        <v>3365</v>
      </c>
      <c r="O130" s="17">
        <v>0</v>
      </c>
      <c r="P130" s="17">
        <f t="shared" si="11"/>
        <v>3365</v>
      </c>
      <c r="Q130" s="17">
        <v>0</v>
      </c>
      <c r="R130" s="17">
        <f t="shared" si="14"/>
        <v>3365</v>
      </c>
      <c r="S130" s="17">
        <f t="shared" si="12"/>
        <v>33650</v>
      </c>
    </row>
    <row r="131" spans="1:19">
      <c r="A131" s="17">
        <v>129</v>
      </c>
      <c r="B131" s="16">
        <v>126</v>
      </c>
      <c r="C131" s="23" t="s">
        <v>26</v>
      </c>
      <c r="D131" s="17">
        <v>0</v>
      </c>
      <c r="E131" s="16">
        <v>1473</v>
      </c>
      <c r="F131" s="16">
        <v>349</v>
      </c>
      <c r="G131" s="16">
        <f t="shared" si="13"/>
        <v>65623</v>
      </c>
      <c r="H131" s="17">
        <f>VLOOKUP(B131,[1]Calculation!$C$3:$K$146,9,FALSE)</f>
        <v>0</v>
      </c>
      <c r="I131" s="17">
        <v>0</v>
      </c>
      <c r="J131" s="17">
        <f t="shared" si="9"/>
        <v>0</v>
      </c>
      <c r="K131" s="17">
        <f t="shared" si="10"/>
        <v>65623</v>
      </c>
      <c r="L131" s="17">
        <v>0</v>
      </c>
      <c r="M131" s="17">
        <v>2050</v>
      </c>
      <c r="N131" s="17">
        <v>2050</v>
      </c>
      <c r="O131" s="17">
        <v>-2050</v>
      </c>
      <c r="P131" s="17">
        <f t="shared" si="11"/>
        <v>0</v>
      </c>
      <c r="Q131" s="17">
        <v>0</v>
      </c>
      <c r="R131" s="17">
        <f t="shared" ref="R131:R142" si="15">+P131-Q131</f>
        <v>0</v>
      </c>
      <c r="S131" s="17">
        <f t="shared" si="12"/>
        <v>65623</v>
      </c>
    </row>
    <row r="132" spans="1:19">
      <c r="A132" s="17">
        <v>130</v>
      </c>
      <c r="B132" s="16">
        <v>125</v>
      </c>
      <c r="C132" s="23" t="s">
        <v>24</v>
      </c>
      <c r="D132" s="17">
        <v>0</v>
      </c>
      <c r="E132" s="16">
        <v>813</v>
      </c>
      <c r="F132" s="16">
        <v>226</v>
      </c>
      <c r="G132" s="16">
        <f t="shared" si="13"/>
        <v>35452</v>
      </c>
      <c r="H132" s="17">
        <f>VLOOKUP(B132,[1]Calculation!$C$3:$K$146,9,FALSE)</f>
        <v>0</v>
      </c>
      <c r="I132" s="17">
        <v>0</v>
      </c>
      <c r="J132" s="17">
        <f t="shared" si="9"/>
        <v>0</v>
      </c>
      <c r="K132" s="17">
        <f t="shared" si="10"/>
        <v>35452</v>
      </c>
      <c r="L132" s="17">
        <v>0</v>
      </c>
      <c r="M132" s="17">
        <v>625</v>
      </c>
      <c r="N132" s="17">
        <v>625</v>
      </c>
      <c r="O132" s="17">
        <v>-625</v>
      </c>
      <c r="P132" s="17">
        <f t="shared" ref="P132:P142" si="16">++L132+N132+O132</f>
        <v>0</v>
      </c>
      <c r="Q132" s="17">
        <v>0</v>
      </c>
      <c r="R132" s="17">
        <f t="shared" si="15"/>
        <v>0</v>
      </c>
      <c r="S132" s="17">
        <f t="shared" ref="S132:S142" si="17">+K132-Q132</f>
        <v>35452</v>
      </c>
    </row>
    <row r="133" spans="1:19">
      <c r="A133" s="17">
        <v>131</v>
      </c>
      <c r="B133" s="16">
        <v>134</v>
      </c>
      <c r="C133" s="23" t="s">
        <v>36</v>
      </c>
      <c r="D133" s="17">
        <v>0</v>
      </c>
      <c r="E133" s="16">
        <v>4291</v>
      </c>
      <c r="F133" s="16">
        <v>2053</v>
      </c>
      <c r="G133" s="16">
        <f t="shared" si="13"/>
        <v>167331</v>
      </c>
      <c r="H133" s="17">
        <f>VLOOKUP(B133,[1]Calculation!$C$3:$K$146,9,FALSE)</f>
        <v>0</v>
      </c>
      <c r="I133" s="17">
        <v>0</v>
      </c>
      <c r="J133" s="17">
        <f t="shared" ref="J133:J142" si="18">+H133-I133</f>
        <v>0</v>
      </c>
      <c r="K133" s="17">
        <f t="shared" ref="K133:K142" si="19">+G133-I133</f>
        <v>167331</v>
      </c>
      <c r="L133" s="17">
        <v>0</v>
      </c>
      <c r="M133" s="17">
        <v>5150</v>
      </c>
      <c r="N133" s="17">
        <v>5150</v>
      </c>
      <c r="O133" s="17">
        <v>-5150</v>
      </c>
      <c r="P133" s="17">
        <f t="shared" si="16"/>
        <v>0</v>
      </c>
      <c r="Q133" s="17">
        <v>0</v>
      </c>
      <c r="R133" s="17">
        <f t="shared" si="15"/>
        <v>0</v>
      </c>
      <c r="S133" s="17">
        <f t="shared" si="17"/>
        <v>167331</v>
      </c>
    </row>
    <row r="134" spans="1:19" ht="33">
      <c r="A134" s="17">
        <v>132</v>
      </c>
      <c r="B134" s="16">
        <v>207</v>
      </c>
      <c r="C134" s="23" t="s">
        <v>96</v>
      </c>
      <c r="D134" s="17">
        <v>0</v>
      </c>
      <c r="E134" s="16">
        <v>931</v>
      </c>
      <c r="F134" s="16">
        <v>0</v>
      </c>
      <c r="G134" s="16">
        <f t="shared" si="13"/>
        <v>46550</v>
      </c>
      <c r="H134" s="17">
        <f>VLOOKUP(B134,[1]Calculation!$C$3:$K$146,9,FALSE)</f>
        <v>816378</v>
      </c>
      <c r="I134" s="17">
        <v>4655</v>
      </c>
      <c r="J134" s="17">
        <f t="shared" si="18"/>
        <v>811723</v>
      </c>
      <c r="K134" s="17">
        <f t="shared" si="19"/>
        <v>41895</v>
      </c>
      <c r="L134" s="17">
        <v>0</v>
      </c>
      <c r="M134" s="17">
        <v>9275</v>
      </c>
      <c r="N134" s="17">
        <v>4655</v>
      </c>
      <c r="O134" s="17">
        <v>-4655</v>
      </c>
      <c r="P134" s="17">
        <f t="shared" si="16"/>
        <v>0</v>
      </c>
      <c r="Q134" s="17">
        <v>0</v>
      </c>
      <c r="R134" s="17">
        <f t="shared" si="15"/>
        <v>0</v>
      </c>
      <c r="S134" s="17">
        <f t="shared" si="17"/>
        <v>41895</v>
      </c>
    </row>
    <row r="135" spans="1:19">
      <c r="A135" s="17">
        <v>133</v>
      </c>
      <c r="B135" s="16">
        <v>619</v>
      </c>
      <c r="C135" s="23" t="s">
        <v>124</v>
      </c>
      <c r="D135" s="17">
        <v>0</v>
      </c>
      <c r="E135" s="16">
        <v>6796</v>
      </c>
      <c r="F135" s="16">
        <v>0</v>
      </c>
      <c r="G135" s="16">
        <f t="shared" ref="G135:G142" si="20">+D135*40+E135*50-F135*23</f>
        <v>339800</v>
      </c>
      <c r="H135" s="17">
        <f>VLOOKUP(B135,[1]Calculation!$C$3:$K$146,9,FALSE)</f>
        <v>0</v>
      </c>
      <c r="I135" s="17">
        <v>0</v>
      </c>
      <c r="J135" s="17">
        <f t="shared" si="18"/>
        <v>0</v>
      </c>
      <c r="K135" s="17">
        <f t="shared" si="19"/>
        <v>339800</v>
      </c>
      <c r="L135" s="17">
        <v>0</v>
      </c>
      <c r="M135" s="17">
        <v>343675</v>
      </c>
      <c r="N135" s="17">
        <v>33980</v>
      </c>
      <c r="O135" s="17">
        <v>0</v>
      </c>
      <c r="P135" s="17">
        <f t="shared" si="16"/>
        <v>33980</v>
      </c>
      <c r="Q135" s="17">
        <v>0</v>
      </c>
      <c r="R135" s="17">
        <f t="shared" si="15"/>
        <v>33980</v>
      </c>
      <c r="S135" s="17">
        <f t="shared" si="17"/>
        <v>339800</v>
      </c>
    </row>
    <row r="136" spans="1:19">
      <c r="A136" s="17">
        <v>134</v>
      </c>
      <c r="B136" s="16">
        <v>852</v>
      </c>
      <c r="C136" s="23" t="s">
        <v>248</v>
      </c>
      <c r="D136" s="17">
        <v>0</v>
      </c>
      <c r="E136" s="16">
        <v>30240</v>
      </c>
      <c r="F136" s="16">
        <v>30240</v>
      </c>
      <c r="G136" s="16">
        <f t="shared" si="20"/>
        <v>816480</v>
      </c>
      <c r="H136" s="17">
        <f>VLOOKUP(B136,[1]Calculation!$C$3:$K$146,9,FALSE)</f>
        <v>0</v>
      </c>
      <c r="I136" s="17">
        <v>0</v>
      </c>
      <c r="J136" s="17">
        <f t="shared" si="18"/>
        <v>0</v>
      </c>
      <c r="K136" s="17">
        <f t="shared" si="19"/>
        <v>816480</v>
      </c>
      <c r="L136" s="17">
        <v>0</v>
      </c>
      <c r="M136" s="17">
        <v>1870275</v>
      </c>
      <c r="N136" s="17">
        <v>81648</v>
      </c>
      <c r="O136" s="17">
        <v>0</v>
      </c>
      <c r="P136" s="17">
        <f t="shared" si="16"/>
        <v>81648</v>
      </c>
      <c r="Q136" s="17">
        <v>0</v>
      </c>
      <c r="R136" s="17">
        <f t="shared" si="15"/>
        <v>81648</v>
      </c>
      <c r="S136" s="17">
        <f t="shared" si="17"/>
        <v>816480</v>
      </c>
    </row>
    <row r="137" spans="1:19">
      <c r="A137" s="17">
        <v>135</v>
      </c>
      <c r="B137" s="16">
        <v>862</v>
      </c>
      <c r="C137" s="23" t="s">
        <v>254</v>
      </c>
      <c r="D137" s="17">
        <v>0</v>
      </c>
      <c r="E137" s="16">
        <v>2</v>
      </c>
      <c r="F137" s="16">
        <v>2</v>
      </c>
      <c r="G137" s="16">
        <f t="shared" si="20"/>
        <v>54</v>
      </c>
      <c r="H137" s="17">
        <f>VLOOKUP(B137,[1]Calculation!$C$3:$K$146,9,FALSE)</f>
        <v>0</v>
      </c>
      <c r="I137" s="17">
        <v>0</v>
      </c>
      <c r="J137" s="17">
        <f t="shared" si="18"/>
        <v>0</v>
      </c>
      <c r="K137" s="17">
        <f t="shared" si="19"/>
        <v>54</v>
      </c>
      <c r="L137" s="17">
        <v>0</v>
      </c>
      <c r="M137" s="17">
        <v>225</v>
      </c>
      <c r="N137" s="17">
        <v>5</v>
      </c>
      <c r="O137" s="17">
        <v>0</v>
      </c>
      <c r="P137" s="17">
        <f t="shared" si="16"/>
        <v>5</v>
      </c>
      <c r="Q137" s="17">
        <v>0</v>
      </c>
      <c r="R137" s="17">
        <f t="shared" si="15"/>
        <v>5</v>
      </c>
      <c r="S137" s="17">
        <f t="shared" si="17"/>
        <v>54</v>
      </c>
    </row>
    <row r="138" spans="1:19">
      <c r="A138" s="17">
        <v>136</v>
      </c>
      <c r="B138" s="16">
        <v>856</v>
      </c>
      <c r="C138" s="23" t="s">
        <v>252</v>
      </c>
      <c r="D138" s="17">
        <v>0</v>
      </c>
      <c r="E138" s="16">
        <v>24380</v>
      </c>
      <c r="F138" s="16">
        <v>24380</v>
      </c>
      <c r="G138" s="16">
        <f t="shared" si="20"/>
        <v>658260</v>
      </c>
      <c r="H138" s="17">
        <f>VLOOKUP(B138,[1]Calculation!$C$3:$K$146,9,FALSE)</f>
        <v>0</v>
      </c>
      <c r="I138" s="17">
        <v>0</v>
      </c>
      <c r="J138" s="17">
        <f t="shared" si="18"/>
        <v>0</v>
      </c>
      <c r="K138" s="17">
        <f t="shared" si="19"/>
        <v>658260</v>
      </c>
      <c r="L138" s="17">
        <v>0</v>
      </c>
      <c r="M138" s="17">
        <v>467825</v>
      </c>
      <c r="N138" s="17">
        <v>65826</v>
      </c>
      <c r="O138" s="17">
        <v>0</v>
      </c>
      <c r="P138" s="17">
        <f t="shared" si="16"/>
        <v>65826</v>
      </c>
      <c r="Q138" s="17">
        <v>0</v>
      </c>
      <c r="R138" s="17">
        <f t="shared" si="15"/>
        <v>65826</v>
      </c>
      <c r="S138" s="17">
        <f t="shared" si="17"/>
        <v>658260</v>
      </c>
    </row>
    <row r="139" spans="1:19">
      <c r="A139" s="17">
        <v>137</v>
      </c>
      <c r="B139" s="16">
        <v>854</v>
      </c>
      <c r="C139" s="23" t="s">
        <v>250</v>
      </c>
      <c r="D139" s="17">
        <v>0</v>
      </c>
      <c r="E139" s="16">
        <v>17455</v>
      </c>
      <c r="F139" s="16">
        <v>17455</v>
      </c>
      <c r="G139" s="16">
        <f t="shared" si="20"/>
        <v>471285</v>
      </c>
      <c r="H139" s="17">
        <f>VLOOKUP(B139,[1]Calculation!$C$3:$K$146,9,FALSE)</f>
        <v>0</v>
      </c>
      <c r="I139" s="17">
        <v>0</v>
      </c>
      <c r="J139" s="17">
        <f t="shared" si="18"/>
        <v>0</v>
      </c>
      <c r="K139" s="17">
        <f t="shared" si="19"/>
        <v>471285</v>
      </c>
      <c r="L139" s="17">
        <v>0</v>
      </c>
      <c r="M139" s="17">
        <v>1302050</v>
      </c>
      <c r="N139" s="17">
        <v>47129</v>
      </c>
      <c r="O139" s="17">
        <v>0</v>
      </c>
      <c r="P139" s="17">
        <f t="shared" si="16"/>
        <v>47129</v>
      </c>
      <c r="Q139" s="17">
        <v>0</v>
      </c>
      <c r="R139" s="17">
        <f t="shared" si="15"/>
        <v>47129</v>
      </c>
      <c r="S139" s="17">
        <f t="shared" si="17"/>
        <v>471285</v>
      </c>
    </row>
    <row r="140" spans="1:19" ht="33">
      <c r="A140" s="17">
        <v>138</v>
      </c>
      <c r="B140" s="16">
        <v>840</v>
      </c>
      <c r="C140" s="23" t="s">
        <v>236</v>
      </c>
      <c r="D140" s="17">
        <v>0</v>
      </c>
      <c r="E140" s="16">
        <v>16775</v>
      </c>
      <c r="F140" s="16">
        <v>16775</v>
      </c>
      <c r="G140" s="16">
        <f t="shared" si="20"/>
        <v>452925</v>
      </c>
      <c r="H140" s="17">
        <f>VLOOKUP(B140,[1]Calculation!$C$3:$K$146,9,FALSE)</f>
        <v>0</v>
      </c>
      <c r="I140" s="17">
        <v>0</v>
      </c>
      <c r="J140" s="17">
        <f t="shared" si="18"/>
        <v>0</v>
      </c>
      <c r="K140" s="17">
        <f t="shared" si="19"/>
        <v>452925</v>
      </c>
      <c r="L140" s="17">
        <v>0</v>
      </c>
      <c r="M140" s="17">
        <v>1178650</v>
      </c>
      <c r="N140" s="17">
        <v>45293</v>
      </c>
      <c r="O140" s="17">
        <v>0</v>
      </c>
      <c r="P140" s="17">
        <f t="shared" si="16"/>
        <v>45293</v>
      </c>
      <c r="Q140" s="17">
        <v>0</v>
      </c>
      <c r="R140" s="17">
        <f t="shared" si="15"/>
        <v>45293</v>
      </c>
      <c r="S140" s="17">
        <f t="shared" si="17"/>
        <v>452925</v>
      </c>
    </row>
    <row r="141" spans="1:19" ht="33">
      <c r="A141" s="17">
        <v>139</v>
      </c>
      <c r="B141" s="16">
        <v>846</v>
      </c>
      <c r="C141" s="23" t="s">
        <v>246</v>
      </c>
      <c r="D141" s="17">
        <v>0</v>
      </c>
      <c r="E141" s="16">
        <v>6441</v>
      </c>
      <c r="F141" s="16">
        <v>6441</v>
      </c>
      <c r="G141" s="16">
        <f t="shared" si="20"/>
        <v>173907</v>
      </c>
      <c r="H141" s="17">
        <f>VLOOKUP(B141,[1]Calculation!$C$3:$K$146,9,FALSE)</f>
        <v>0</v>
      </c>
      <c r="I141" s="17">
        <v>0</v>
      </c>
      <c r="J141" s="17">
        <f t="shared" si="18"/>
        <v>0</v>
      </c>
      <c r="K141" s="17">
        <f t="shared" si="19"/>
        <v>173907</v>
      </c>
      <c r="L141" s="17">
        <v>0</v>
      </c>
      <c r="M141" s="17">
        <v>83650</v>
      </c>
      <c r="N141" s="17">
        <v>17391</v>
      </c>
      <c r="O141" s="17">
        <v>0</v>
      </c>
      <c r="P141" s="17">
        <f t="shared" si="16"/>
        <v>17391</v>
      </c>
      <c r="Q141" s="17">
        <v>0</v>
      </c>
      <c r="R141" s="17">
        <f t="shared" si="15"/>
        <v>17391</v>
      </c>
      <c r="S141" s="17">
        <f t="shared" si="17"/>
        <v>173907</v>
      </c>
    </row>
    <row r="142" spans="1:19">
      <c r="A142" s="17">
        <v>140</v>
      </c>
      <c r="B142" s="16">
        <v>646</v>
      </c>
      <c r="C142" s="23" t="s">
        <v>166</v>
      </c>
      <c r="D142" s="17">
        <v>0</v>
      </c>
      <c r="E142" s="16">
        <v>5666</v>
      </c>
      <c r="F142" s="16">
        <v>3</v>
      </c>
      <c r="G142" s="16">
        <f t="shared" si="20"/>
        <v>283231</v>
      </c>
      <c r="H142" s="17">
        <f>VLOOKUP(B142,[1]Calculation!$C$3:$K$146,9,FALSE)</f>
        <v>0</v>
      </c>
      <c r="I142" s="17">
        <v>0</v>
      </c>
      <c r="J142" s="17">
        <f t="shared" si="18"/>
        <v>0</v>
      </c>
      <c r="K142" s="17">
        <f t="shared" si="19"/>
        <v>283231</v>
      </c>
      <c r="L142" s="17">
        <v>0</v>
      </c>
      <c r="M142" s="17">
        <v>58500</v>
      </c>
      <c r="N142" s="17">
        <v>28323</v>
      </c>
      <c r="O142" s="17">
        <v>-28323</v>
      </c>
      <c r="P142" s="17">
        <f t="shared" si="16"/>
        <v>0</v>
      </c>
      <c r="Q142" s="17">
        <v>0</v>
      </c>
      <c r="R142" s="17">
        <f t="shared" si="15"/>
        <v>0</v>
      </c>
      <c r="S142" s="17">
        <f t="shared" si="17"/>
        <v>283231</v>
      </c>
    </row>
    <row r="143" spans="1:19">
      <c r="A143" s="17">
        <v>141</v>
      </c>
      <c r="B143" s="84" t="s">
        <v>279</v>
      </c>
      <c r="C143" s="85"/>
      <c r="D143" s="18">
        <f t="shared" ref="D143:J143" si="21">SUM(D3:D142)</f>
        <v>4</v>
      </c>
      <c r="E143" s="18">
        <f t="shared" si="21"/>
        <v>2876443</v>
      </c>
      <c r="F143" s="18">
        <f t="shared" si="21"/>
        <v>233268</v>
      </c>
      <c r="G143" s="18">
        <f t="shared" si="21"/>
        <v>138457146</v>
      </c>
      <c r="H143" s="18">
        <f t="shared" si="21"/>
        <v>30183812</v>
      </c>
      <c r="I143" s="18">
        <f t="shared" si="21"/>
        <v>1557378</v>
      </c>
      <c r="J143" s="18">
        <f t="shared" si="21"/>
        <v>28626434</v>
      </c>
      <c r="K143" s="18">
        <f t="shared" ref="K143:S143" si="22">SUM(K3:K142)</f>
        <v>136899768</v>
      </c>
      <c r="L143" s="18">
        <f t="shared" si="22"/>
        <v>7524510</v>
      </c>
      <c r="M143" s="18">
        <f t="shared" si="22"/>
        <v>42377375</v>
      </c>
      <c r="N143" s="18">
        <f t="shared" si="22"/>
        <v>13600590</v>
      </c>
      <c r="O143" s="18">
        <f t="shared" si="22"/>
        <v>-3523081</v>
      </c>
      <c r="P143" s="18">
        <f t="shared" si="22"/>
        <v>17602019</v>
      </c>
      <c r="Q143" s="18">
        <f t="shared" si="22"/>
        <v>649013</v>
      </c>
      <c r="R143" s="18">
        <f t="shared" si="22"/>
        <v>16953006</v>
      </c>
      <c r="S143" s="18">
        <f t="shared" si="22"/>
        <v>136250755</v>
      </c>
    </row>
    <row r="146" spans="9:9">
      <c r="I146" s="33"/>
    </row>
  </sheetData>
  <sortState ref="B2:F138">
    <sortCondition ref="C2:C138"/>
  </sortState>
  <mergeCells count="1">
    <mergeCell ref="B143:C143"/>
  </mergeCells>
  <pageMargins left="0.70866141732283472" right="0.27559055118110237" top="0.74803149606299213" bottom="0.74803149606299213" header="0.31496062992125984" footer="0.31496062992125984"/>
  <pageSetup paperSize="5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8"/>
  <sheetViews>
    <sheetView workbookViewId="0"/>
  </sheetViews>
  <sheetFormatPr defaultRowHeight="16.5"/>
  <cols>
    <col min="1" max="3" width="9.140625" style="15"/>
    <col min="4" max="4" width="32.42578125" style="15" bestFit="1" customWidth="1"/>
    <col min="5" max="11" width="9.140625" style="15" hidden="1" customWidth="1"/>
    <col min="12" max="16384" width="9.140625" style="15"/>
  </cols>
  <sheetData>
    <row r="1" spans="3:12">
      <c r="D1" s="15" t="s">
        <v>995</v>
      </c>
    </row>
    <row r="2" spans="3:12">
      <c r="D2" s="24" t="s">
        <v>996</v>
      </c>
    </row>
    <row r="3" spans="3:12">
      <c r="C3" s="24" t="s">
        <v>997</v>
      </c>
    </row>
    <row r="5" spans="3:12" ht="33">
      <c r="C5" s="25" t="s">
        <v>998</v>
      </c>
      <c r="D5" s="25" t="s">
        <v>1</v>
      </c>
      <c r="E5" s="25" t="s">
        <v>999</v>
      </c>
      <c r="F5" s="25" t="s">
        <v>1000</v>
      </c>
      <c r="G5" s="25" t="s">
        <v>1001</v>
      </c>
      <c r="H5" s="25" t="s">
        <v>982</v>
      </c>
      <c r="I5" s="26" t="s">
        <v>980</v>
      </c>
      <c r="J5" s="26" t="s">
        <v>981</v>
      </c>
      <c r="K5" s="26" t="s">
        <v>1002</v>
      </c>
      <c r="L5" s="26" t="s">
        <v>1003</v>
      </c>
    </row>
    <row r="6" spans="3:12">
      <c r="C6" s="27">
        <v>810</v>
      </c>
      <c r="D6" s="28" t="s">
        <v>1004</v>
      </c>
      <c r="E6" s="29">
        <v>0</v>
      </c>
      <c r="F6" s="29">
        <v>0</v>
      </c>
      <c r="G6" s="30">
        <v>-1</v>
      </c>
      <c r="H6" s="29">
        <v>0</v>
      </c>
      <c r="I6" s="29">
        <v>0</v>
      </c>
      <c r="J6" s="29">
        <v>-1</v>
      </c>
      <c r="K6" s="29">
        <v>0</v>
      </c>
      <c r="L6" s="29">
        <v>-50</v>
      </c>
    </row>
    <row r="7" spans="3:12">
      <c r="C7" s="27">
        <v>807</v>
      </c>
      <c r="D7" s="28" t="s">
        <v>1005</v>
      </c>
      <c r="E7" s="29">
        <v>0</v>
      </c>
      <c r="F7" s="29">
        <v>0</v>
      </c>
      <c r="G7" s="30">
        <v>-6</v>
      </c>
      <c r="H7" s="29">
        <v>0</v>
      </c>
      <c r="I7" s="29">
        <v>0</v>
      </c>
      <c r="J7" s="29">
        <v>-6</v>
      </c>
      <c r="K7" s="29">
        <v>0</v>
      </c>
      <c r="L7" s="29">
        <v>-300</v>
      </c>
    </row>
    <row r="8" spans="3:12">
      <c r="C8" s="27">
        <v>809</v>
      </c>
      <c r="D8" s="28" t="s">
        <v>1006</v>
      </c>
      <c r="E8" s="29">
        <v>0</v>
      </c>
      <c r="F8" s="29">
        <v>0</v>
      </c>
      <c r="G8" s="30">
        <v>-5</v>
      </c>
      <c r="H8" s="29">
        <v>0</v>
      </c>
      <c r="I8" s="29">
        <v>0</v>
      </c>
      <c r="J8" s="29">
        <v>-5</v>
      </c>
      <c r="K8" s="29">
        <v>0</v>
      </c>
      <c r="L8" s="29">
        <v>-250</v>
      </c>
    </row>
    <row r="9" spans="3:12">
      <c r="C9" s="27">
        <v>803</v>
      </c>
      <c r="D9" s="28" t="s">
        <v>1007</v>
      </c>
      <c r="E9" s="29">
        <v>0</v>
      </c>
      <c r="F9" s="29">
        <v>0</v>
      </c>
      <c r="G9" s="30">
        <v>-7</v>
      </c>
      <c r="H9" s="29">
        <v>0</v>
      </c>
      <c r="I9" s="29">
        <v>0</v>
      </c>
      <c r="J9" s="29">
        <v>-7</v>
      </c>
      <c r="K9" s="29">
        <v>0</v>
      </c>
      <c r="L9" s="29">
        <v>-350</v>
      </c>
    </row>
    <row r="10" spans="3:12">
      <c r="C10" s="27">
        <v>811</v>
      </c>
      <c r="D10" s="28" t="s">
        <v>1008</v>
      </c>
      <c r="E10" s="29">
        <v>0</v>
      </c>
      <c r="F10" s="29">
        <v>0</v>
      </c>
      <c r="G10" s="30">
        <v>-8</v>
      </c>
      <c r="H10" s="29">
        <v>0</v>
      </c>
      <c r="I10" s="29">
        <v>0</v>
      </c>
      <c r="J10" s="29">
        <v>-8</v>
      </c>
      <c r="K10" s="29">
        <v>0</v>
      </c>
      <c r="L10" s="29">
        <v>-400</v>
      </c>
    </row>
    <row r="11" spans="3:12">
      <c r="C11" s="27">
        <v>128</v>
      </c>
      <c r="D11" s="28" t="s">
        <v>1009</v>
      </c>
      <c r="E11" s="29">
        <v>-2</v>
      </c>
      <c r="F11" s="29">
        <v>0</v>
      </c>
      <c r="G11" s="30">
        <v>-48</v>
      </c>
      <c r="H11" s="29">
        <v>0</v>
      </c>
      <c r="I11" s="29">
        <v>0</v>
      </c>
      <c r="J11" s="29">
        <v>-50</v>
      </c>
      <c r="K11" s="29">
        <v>0</v>
      </c>
      <c r="L11" s="29">
        <v>-2500</v>
      </c>
    </row>
    <row r="12" spans="3:12">
      <c r="C12" s="27">
        <v>123</v>
      </c>
      <c r="D12" s="28" t="s">
        <v>1010</v>
      </c>
      <c r="E12" s="29">
        <v>0</v>
      </c>
      <c r="F12" s="29">
        <v>0</v>
      </c>
      <c r="G12" s="30">
        <v>-19</v>
      </c>
      <c r="H12" s="29">
        <v>0</v>
      </c>
      <c r="I12" s="29">
        <v>0</v>
      </c>
      <c r="J12" s="29">
        <v>-19</v>
      </c>
      <c r="K12" s="29">
        <v>0</v>
      </c>
      <c r="L12" s="29">
        <v>-950</v>
      </c>
    </row>
    <row r="13" spans="3:12">
      <c r="C13" s="27">
        <v>120</v>
      </c>
      <c r="D13" s="28" t="s">
        <v>1011</v>
      </c>
      <c r="E13" s="29">
        <v>-2</v>
      </c>
      <c r="F13" s="29">
        <v>0</v>
      </c>
      <c r="G13" s="30">
        <v>-32</v>
      </c>
      <c r="H13" s="29">
        <v>0</v>
      </c>
      <c r="I13" s="29">
        <v>0</v>
      </c>
      <c r="J13" s="29">
        <v>-34</v>
      </c>
      <c r="K13" s="29">
        <v>0</v>
      </c>
      <c r="L13" s="29">
        <v>-1700</v>
      </c>
    </row>
    <row r="14" spans="3:12">
      <c r="C14" s="27">
        <v>512</v>
      </c>
      <c r="D14" s="28" t="s">
        <v>1012</v>
      </c>
      <c r="E14" s="29">
        <v>-1</v>
      </c>
      <c r="F14" s="29">
        <v>0</v>
      </c>
      <c r="G14" s="30">
        <v>-2</v>
      </c>
      <c r="H14" s="29">
        <v>0</v>
      </c>
      <c r="I14" s="29">
        <v>0</v>
      </c>
      <c r="J14" s="29">
        <v>-3</v>
      </c>
      <c r="K14" s="29">
        <v>0</v>
      </c>
      <c r="L14" s="29">
        <v>-150</v>
      </c>
    </row>
    <row r="15" spans="3:12">
      <c r="C15" s="27">
        <v>107</v>
      </c>
      <c r="D15" s="28" t="s">
        <v>1013</v>
      </c>
      <c r="E15" s="29">
        <v>0</v>
      </c>
      <c r="F15" s="29">
        <v>0</v>
      </c>
      <c r="G15" s="30">
        <v>-2</v>
      </c>
      <c r="H15" s="29">
        <v>0</v>
      </c>
      <c r="I15" s="29">
        <v>0</v>
      </c>
      <c r="J15" s="29">
        <v>-2</v>
      </c>
      <c r="K15" s="29">
        <v>0</v>
      </c>
      <c r="L15" s="29">
        <v>-100</v>
      </c>
    </row>
    <row r="16" spans="3:12">
      <c r="C16" s="27">
        <v>136</v>
      </c>
      <c r="D16" s="28" t="s">
        <v>1014</v>
      </c>
      <c r="E16" s="29">
        <v>0</v>
      </c>
      <c r="F16" s="29">
        <v>0</v>
      </c>
      <c r="G16" s="30">
        <v>-1</v>
      </c>
      <c r="H16" s="29">
        <v>0</v>
      </c>
      <c r="I16" s="29">
        <v>0</v>
      </c>
      <c r="J16" s="29">
        <v>-1</v>
      </c>
      <c r="K16" s="29">
        <v>0</v>
      </c>
      <c r="L16" s="29">
        <v>-50</v>
      </c>
    </row>
    <row r="17" spans="4:12" ht="17.25" thickBot="1">
      <c r="D17" s="31" t="s">
        <v>1015</v>
      </c>
      <c r="E17" s="32">
        <f t="shared" ref="E17:L17" si="0">SUM(E6:E16)</f>
        <v>-5</v>
      </c>
      <c r="F17" s="32">
        <f t="shared" si="0"/>
        <v>0</v>
      </c>
      <c r="G17" s="32">
        <f t="shared" si="0"/>
        <v>-131</v>
      </c>
      <c r="H17" s="32">
        <f t="shared" si="0"/>
        <v>0</v>
      </c>
      <c r="I17" s="32">
        <f t="shared" si="0"/>
        <v>0</v>
      </c>
      <c r="J17" s="32">
        <f t="shared" si="0"/>
        <v>-136</v>
      </c>
      <c r="K17" s="32">
        <f t="shared" si="0"/>
        <v>0</v>
      </c>
      <c r="L17" s="32">
        <f t="shared" si="0"/>
        <v>-6800</v>
      </c>
    </row>
    <row r="18" spans="4:12" ht="17.25" thickTop="1"/>
  </sheetData>
  <pageMargins left="0.7" right="0.7" top="0.75" bottom="0.75" header="0.3" footer="0.3"/>
  <pageSetup scale="7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52"/>
  <sheetViews>
    <sheetView workbookViewId="0"/>
  </sheetViews>
  <sheetFormatPr defaultRowHeight="16.5"/>
  <cols>
    <col min="1" max="1" width="9.140625" style="34"/>
    <col min="2" max="2" width="38.28515625" style="34" customWidth="1"/>
    <col min="3" max="3" width="13.28515625" style="34" customWidth="1"/>
    <col min="4" max="5" width="15.140625" style="34" customWidth="1"/>
    <col min="6" max="6" width="13.28515625" style="34" customWidth="1"/>
    <col min="7" max="9" width="10.140625" style="34" bestFit="1" customWidth="1"/>
    <col min="10" max="10" width="9.85546875" style="34" bestFit="1" customWidth="1"/>
    <col min="11" max="11" width="23.7109375" style="34" bestFit="1" customWidth="1"/>
    <col min="12" max="12" width="23.7109375" style="34" customWidth="1"/>
    <col min="13" max="13" width="17.85546875" style="34" customWidth="1"/>
    <col min="14" max="16384" width="9.140625" style="34"/>
  </cols>
  <sheetData>
    <row r="1" spans="1:13" ht="17.25" thickBot="1"/>
    <row r="2" spans="1:13">
      <c r="B2" s="35"/>
      <c r="C2" s="86" t="s">
        <v>1041</v>
      </c>
      <c r="D2" s="87"/>
      <c r="E2" s="87"/>
      <c r="F2" s="88"/>
      <c r="G2" s="89" t="s">
        <v>1042</v>
      </c>
      <c r="H2" s="90"/>
      <c r="I2" s="90"/>
      <c r="J2" s="91"/>
      <c r="K2" s="36"/>
      <c r="L2" s="37"/>
    </row>
    <row r="3" spans="1:13" ht="99">
      <c r="A3" s="38"/>
      <c r="B3" s="39"/>
      <c r="C3" s="40" t="s">
        <v>1043</v>
      </c>
      <c r="D3" s="41" t="s">
        <v>1044</v>
      </c>
      <c r="E3" s="41" t="s">
        <v>1045</v>
      </c>
      <c r="F3" s="42" t="s">
        <v>1046</v>
      </c>
      <c r="G3" s="40" t="s">
        <v>1043</v>
      </c>
      <c r="H3" s="41" t="s">
        <v>1047</v>
      </c>
      <c r="I3" s="41" t="s">
        <v>1045</v>
      </c>
      <c r="J3" s="42" t="s">
        <v>1046</v>
      </c>
      <c r="K3" s="53" t="s">
        <v>1048</v>
      </c>
      <c r="L3" s="41" t="s">
        <v>1056</v>
      </c>
      <c r="M3" s="41" t="s">
        <v>1057</v>
      </c>
    </row>
    <row r="4" spans="1:13">
      <c r="A4" s="43">
        <v>964</v>
      </c>
      <c r="B4" s="44" t="s">
        <v>983</v>
      </c>
      <c r="C4" s="45">
        <v>159775</v>
      </c>
      <c r="D4" s="38">
        <v>10150</v>
      </c>
      <c r="E4" s="38">
        <v>10150</v>
      </c>
      <c r="F4" s="46">
        <f>+D4-E4</f>
        <v>0</v>
      </c>
      <c r="G4" s="45">
        <v>243050</v>
      </c>
      <c r="H4" s="38">
        <v>9269</v>
      </c>
      <c r="I4" s="38">
        <v>9269</v>
      </c>
      <c r="J4" s="46">
        <v>0</v>
      </c>
      <c r="K4" s="54">
        <f t="shared" ref="K4:K35" si="0">+F4+J4</f>
        <v>0</v>
      </c>
      <c r="L4" s="38">
        <v>0</v>
      </c>
      <c r="M4" s="38">
        <v>0</v>
      </c>
    </row>
    <row r="5" spans="1:13">
      <c r="A5" s="43">
        <v>661</v>
      </c>
      <c r="B5" s="44" t="s">
        <v>196</v>
      </c>
      <c r="C5" s="45">
        <v>804525</v>
      </c>
      <c r="D5" s="38">
        <v>148230</v>
      </c>
      <c r="E5" s="38">
        <v>148230</v>
      </c>
      <c r="F5" s="46">
        <f t="shared" ref="F5:F68" si="1">+D5-E5</f>
        <v>0</v>
      </c>
      <c r="G5" s="45">
        <v>1049250</v>
      </c>
      <c r="H5" s="38">
        <v>273456</v>
      </c>
      <c r="I5" s="38">
        <v>273456</v>
      </c>
      <c r="J5" s="46">
        <v>0</v>
      </c>
      <c r="K5" s="54">
        <f t="shared" si="0"/>
        <v>0</v>
      </c>
      <c r="L5" s="38">
        <v>0</v>
      </c>
      <c r="M5" s="38">
        <v>0</v>
      </c>
    </row>
    <row r="6" spans="1:13">
      <c r="A6" s="43">
        <v>623</v>
      </c>
      <c r="B6" s="44" t="s">
        <v>128</v>
      </c>
      <c r="C6" s="45">
        <v>78200</v>
      </c>
      <c r="D6" s="38">
        <v>32940</v>
      </c>
      <c r="E6" s="38">
        <v>32940</v>
      </c>
      <c r="F6" s="46">
        <f t="shared" si="1"/>
        <v>0</v>
      </c>
      <c r="G6" s="45">
        <v>522175</v>
      </c>
      <c r="H6" s="38">
        <v>65200</v>
      </c>
      <c r="I6" s="38">
        <v>65200</v>
      </c>
      <c r="J6" s="46">
        <v>0</v>
      </c>
      <c r="K6" s="54">
        <f t="shared" si="0"/>
        <v>0</v>
      </c>
      <c r="L6" s="38">
        <v>0</v>
      </c>
      <c r="M6" s="38">
        <v>0</v>
      </c>
    </row>
    <row r="7" spans="1:13">
      <c r="A7" s="43">
        <v>821</v>
      </c>
      <c r="B7" s="44" t="s">
        <v>230</v>
      </c>
      <c r="C7" s="45">
        <v>99875</v>
      </c>
      <c r="D7" s="38">
        <v>99875</v>
      </c>
      <c r="E7" s="38">
        <v>119405</v>
      </c>
      <c r="F7" s="46">
        <f t="shared" si="1"/>
        <v>-19530</v>
      </c>
      <c r="G7" s="45">
        <v>142375</v>
      </c>
      <c r="H7" s="38">
        <v>134045</v>
      </c>
      <c r="I7" s="38">
        <v>134045</v>
      </c>
      <c r="J7" s="46">
        <v>0</v>
      </c>
      <c r="K7" s="54">
        <f t="shared" si="0"/>
        <v>-19530</v>
      </c>
      <c r="L7" s="38">
        <v>-19530</v>
      </c>
      <c r="M7" s="38">
        <v>0</v>
      </c>
    </row>
    <row r="8" spans="1:13">
      <c r="A8" s="43">
        <v>647</v>
      </c>
      <c r="B8" s="44" t="s">
        <v>168</v>
      </c>
      <c r="C8" s="45">
        <v>8775</v>
      </c>
      <c r="D8" s="38">
        <v>8775</v>
      </c>
      <c r="E8" s="38">
        <v>14065</v>
      </c>
      <c r="F8" s="46">
        <f t="shared" si="1"/>
        <v>-5290</v>
      </c>
      <c r="G8" s="45">
        <v>51750</v>
      </c>
      <c r="H8" s="38">
        <v>32115</v>
      </c>
      <c r="I8" s="38">
        <v>32115</v>
      </c>
      <c r="J8" s="46">
        <v>0</v>
      </c>
      <c r="K8" s="54">
        <f t="shared" si="0"/>
        <v>-5290</v>
      </c>
      <c r="L8" s="38">
        <v>-5290</v>
      </c>
      <c r="M8" s="38">
        <v>0</v>
      </c>
    </row>
    <row r="9" spans="1:13">
      <c r="A9" s="43">
        <v>630</v>
      </c>
      <c r="B9" s="44" t="s">
        <v>134</v>
      </c>
      <c r="C9" s="45">
        <v>2675</v>
      </c>
      <c r="D9" s="38">
        <v>1505</v>
      </c>
      <c r="E9" s="38">
        <v>1505</v>
      </c>
      <c r="F9" s="46">
        <f t="shared" si="1"/>
        <v>0</v>
      </c>
      <c r="G9" s="45">
        <v>14325</v>
      </c>
      <c r="H9" s="38">
        <v>5050</v>
      </c>
      <c r="I9" s="38">
        <v>5050</v>
      </c>
      <c r="J9" s="46">
        <v>0</v>
      </c>
      <c r="K9" s="54">
        <f t="shared" si="0"/>
        <v>0</v>
      </c>
      <c r="L9" s="38">
        <v>0</v>
      </c>
      <c r="M9" s="38">
        <v>0</v>
      </c>
    </row>
    <row r="10" spans="1:13">
      <c r="A10" s="43">
        <v>601</v>
      </c>
      <c r="B10" s="44" t="s">
        <v>112</v>
      </c>
      <c r="C10" s="45">
        <v>200</v>
      </c>
      <c r="D10" s="38">
        <v>75</v>
      </c>
      <c r="E10" s="38">
        <v>75</v>
      </c>
      <c r="F10" s="46">
        <f t="shared" si="1"/>
        <v>0</v>
      </c>
      <c r="G10" s="45">
        <v>4400</v>
      </c>
      <c r="H10" s="38">
        <v>1785</v>
      </c>
      <c r="I10" s="38">
        <v>1785</v>
      </c>
      <c r="J10" s="46">
        <v>0</v>
      </c>
      <c r="K10" s="54">
        <f t="shared" si="0"/>
        <v>0</v>
      </c>
      <c r="L10" s="38">
        <v>0</v>
      </c>
      <c r="M10" s="38">
        <v>0</v>
      </c>
    </row>
    <row r="11" spans="1:13">
      <c r="A11" s="43">
        <v>648</v>
      </c>
      <c r="B11" s="44" t="s">
        <v>170</v>
      </c>
      <c r="C11" s="45">
        <v>2850</v>
      </c>
      <c r="D11" s="38">
        <v>2850</v>
      </c>
      <c r="E11" s="38">
        <v>6800</v>
      </c>
      <c r="F11" s="46">
        <f t="shared" si="1"/>
        <v>-3950</v>
      </c>
      <c r="G11" s="45">
        <v>4225</v>
      </c>
      <c r="H11" s="38">
        <v>4225</v>
      </c>
      <c r="I11" s="38">
        <v>18970</v>
      </c>
      <c r="J11" s="46">
        <v>-14745</v>
      </c>
      <c r="K11" s="54">
        <f t="shared" si="0"/>
        <v>-18695</v>
      </c>
      <c r="L11" s="38">
        <v>-18695</v>
      </c>
      <c r="M11" s="38">
        <v>0</v>
      </c>
    </row>
    <row r="12" spans="1:13">
      <c r="A12" s="43">
        <v>602</v>
      </c>
      <c r="B12" s="44" t="s">
        <v>114</v>
      </c>
      <c r="C12" s="45">
        <v>350</v>
      </c>
      <c r="D12" s="38">
        <v>33</v>
      </c>
      <c r="E12" s="38">
        <v>33</v>
      </c>
      <c r="F12" s="46">
        <f t="shared" si="1"/>
        <v>0</v>
      </c>
      <c r="G12" s="45">
        <v>875</v>
      </c>
      <c r="H12" s="38">
        <v>23</v>
      </c>
      <c r="I12" s="38">
        <v>23</v>
      </c>
      <c r="J12" s="46">
        <v>0</v>
      </c>
      <c r="K12" s="54">
        <f t="shared" si="0"/>
        <v>0</v>
      </c>
      <c r="L12" s="38">
        <v>0</v>
      </c>
      <c r="M12" s="38">
        <v>0</v>
      </c>
    </row>
    <row r="13" spans="1:13">
      <c r="A13" s="43">
        <v>649</v>
      </c>
      <c r="B13" s="44" t="s">
        <v>172</v>
      </c>
      <c r="C13" s="45">
        <v>148900</v>
      </c>
      <c r="D13" s="38">
        <v>97925</v>
      </c>
      <c r="E13" s="38">
        <v>97925</v>
      </c>
      <c r="F13" s="46">
        <f t="shared" si="1"/>
        <v>0</v>
      </c>
      <c r="G13" s="45">
        <v>547775</v>
      </c>
      <c r="H13" s="38">
        <v>246650</v>
      </c>
      <c r="I13" s="38">
        <v>246650</v>
      </c>
      <c r="J13" s="46">
        <v>0</v>
      </c>
      <c r="K13" s="54">
        <f t="shared" si="0"/>
        <v>0</v>
      </c>
      <c r="L13" s="38">
        <v>0</v>
      </c>
      <c r="M13" s="38">
        <v>0</v>
      </c>
    </row>
    <row r="14" spans="1:13">
      <c r="A14" s="43">
        <v>662</v>
      </c>
      <c r="B14" s="44" t="s">
        <v>198</v>
      </c>
      <c r="C14" s="45">
        <v>32900</v>
      </c>
      <c r="D14" s="38">
        <v>25105</v>
      </c>
      <c r="E14" s="38">
        <v>25105</v>
      </c>
      <c r="F14" s="46">
        <f t="shared" si="1"/>
        <v>0</v>
      </c>
      <c r="G14" s="45">
        <v>27600</v>
      </c>
      <c r="H14" s="38">
        <v>27600</v>
      </c>
      <c r="I14" s="38">
        <v>53280</v>
      </c>
      <c r="J14" s="46">
        <v>-25680</v>
      </c>
      <c r="K14" s="54">
        <f t="shared" si="0"/>
        <v>-25680</v>
      </c>
      <c r="L14" s="38">
        <v>-25680</v>
      </c>
      <c r="M14" s="38">
        <v>0</v>
      </c>
    </row>
    <row r="15" spans="1:13">
      <c r="A15" s="43">
        <v>671</v>
      </c>
      <c r="B15" s="44" t="s">
        <v>206</v>
      </c>
      <c r="C15" s="45">
        <v>26350</v>
      </c>
      <c r="D15" s="38">
        <v>17360</v>
      </c>
      <c r="E15" s="38">
        <v>17360</v>
      </c>
      <c r="F15" s="46">
        <f t="shared" si="1"/>
        <v>0</v>
      </c>
      <c r="G15" s="45">
        <v>25075</v>
      </c>
      <c r="H15" s="38">
        <v>25075</v>
      </c>
      <c r="I15" s="38">
        <v>39425</v>
      </c>
      <c r="J15" s="46">
        <v>-14350</v>
      </c>
      <c r="K15" s="54">
        <f t="shared" si="0"/>
        <v>-14350</v>
      </c>
      <c r="L15" s="38">
        <v>-14350</v>
      </c>
      <c r="M15" s="38">
        <v>0</v>
      </c>
    </row>
    <row r="16" spans="1:13">
      <c r="A16" s="43">
        <v>670</v>
      </c>
      <c r="B16" s="44" t="s">
        <v>204</v>
      </c>
      <c r="C16" s="45">
        <v>24675</v>
      </c>
      <c r="D16" s="38">
        <v>24675</v>
      </c>
      <c r="E16" s="38">
        <v>48900</v>
      </c>
      <c r="F16" s="46">
        <f t="shared" si="1"/>
        <v>-24225</v>
      </c>
      <c r="G16" s="45">
        <v>60050</v>
      </c>
      <c r="H16" s="38">
        <v>60050</v>
      </c>
      <c r="I16" s="38">
        <v>83610</v>
      </c>
      <c r="J16" s="46">
        <v>-23560</v>
      </c>
      <c r="K16" s="54">
        <f t="shared" si="0"/>
        <v>-47785</v>
      </c>
      <c r="L16" s="38">
        <v>-47785</v>
      </c>
      <c r="M16" s="38">
        <v>0</v>
      </c>
    </row>
    <row r="17" spans="1:13">
      <c r="A17" s="43">
        <v>987</v>
      </c>
      <c r="B17" s="44" t="s">
        <v>1049</v>
      </c>
      <c r="C17" s="45">
        <v>0</v>
      </c>
      <c r="D17" s="38">
        <v>0</v>
      </c>
      <c r="E17" s="38">
        <v>0</v>
      </c>
      <c r="F17" s="46">
        <f t="shared" si="1"/>
        <v>0</v>
      </c>
      <c r="G17" s="45">
        <v>0</v>
      </c>
      <c r="H17" s="38">
        <v>0</v>
      </c>
      <c r="I17" s="38">
        <v>0</v>
      </c>
      <c r="J17" s="46">
        <v>0</v>
      </c>
      <c r="K17" s="54">
        <f t="shared" si="0"/>
        <v>0</v>
      </c>
      <c r="L17" s="38">
        <v>0</v>
      </c>
      <c r="M17" s="38">
        <v>0</v>
      </c>
    </row>
    <row r="18" spans="1:13">
      <c r="A18" s="43">
        <v>983</v>
      </c>
      <c r="B18" s="44" t="s">
        <v>272</v>
      </c>
      <c r="C18" s="45">
        <v>250</v>
      </c>
      <c r="D18" s="38">
        <v>0</v>
      </c>
      <c r="E18" s="38">
        <v>0</v>
      </c>
      <c r="F18" s="46">
        <f t="shared" si="1"/>
        <v>0</v>
      </c>
      <c r="G18" s="45">
        <v>850</v>
      </c>
      <c r="H18" s="38">
        <v>5</v>
      </c>
      <c r="I18" s="38">
        <v>5</v>
      </c>
      <c r="J18" s="46">
        <v>0</v>
      </c>
      <c r="K18" s="54">
        <f t="shared" si="0"/>
        <v>0</v>
      </c>
      <c r="L18" s="38">
        <v>0</v>
      </c>
      <c r="M18" s="38">
        <v>0</v>
      </c>
    </row>
    <row r="19" spans="1:13">
      <c r="A19" s="43">
        <v>611</v>
      </c>
      <c r="B19" s="44" t="s">
        <v>1050</v>
      </c>
      <c r="C19" s="45">
        <v>79900</v>
      </c>
      <c r="D19" s="38">
        <v>3040</v>
      </c>
      <c r="E19" s="38">
        <v>3040</v>
      </c>
      <c r="F19" s="46">
        <f t="shared" si="1"/>
        <v>0</v>
      </c>
      <c r="G19" s="45">
        <v>0</v>
      </c>
      <c r="H19" s="38">
        <v>0</v>
      </c>
      <c r="I19" s="38">
        <v>0</v>
      </c>
      <c r="J19" s="46">
        <v>0</v>
      </c>
      <c r="K19" s="54">
        <f t="shared" si="0"/>
        <v>0</v>
      </c>
      <c r="L19" s="38">
        <v>0</v>
      </c>
      <c r="M19" s="38">
        <v>0</v>
      </c>
    </row>
    <row r="20" spans="1:13">
      <c r="A20" s="43">
        <v>657</v>
      </c>
      <c r="B20" s="44" t="s">
        <v>188</v>
      </c>
      <c r="C20" s="45">
        <v>92800</v>
      </c>
      <c r="D20" s="38">
        <v>31650</v>
      </c>
      <c r="E20" s="38">
        <v>31650</v>
      </c>
      <c r="F20" s="46">
        <f t="shared" si="1"/>
        <v>0</v>
      </c>
      <c r="G20" s="45">
        <v>279725</v>
      </c>
      <c r="H20" s="38">
        <v>62510</v>
      </c>
      <c r="I20" s="38">
        <v>62510</v>
      </c>
      <c r="J20" s="46">
        <v>0</v>
      </c>
      <c r="K20" s="54">
        <f t="shared" si="0"/>
        <v>0</v>
      </c>
      <c r="L20" s="38">
        <v>0</v>
      </c>
      <c r="M20" s="38">
        <v>0</v>
      </c>
    </row>
    <row r="21" spans="1:13">
      <c r="A21" s="43">
        <v>631</v>
      </c>
      <c r="B21" s="44" t="s">
        <v>136</v>
      </c>
      <c r="C21" s="45">
        <v>50</v>
      </c>
      <c r="D21" s="38">
        <v>50</v>
      </c>
      <c r="E21" s="38">
        <v>50</v>
      </c>
      <c r="F21" s="46">
        <f t="shared" si="1"/>
        <v>0</v>
      </c>
      <c r="G21" s="45">
        <v>275</v>
      </c>
      <c r="H21" s="38">
        <v>275</v>
      </c>
      <c r="I21" s="38">
        <v>400</v>
      </c>
      <c r="J21" s="46">
        <v>-125</v>
      </c>
      <c r="K21" s="54">
        <f t="shared" si="0"/>
        <v>-125</v>
      </c>
      <c r="L21" s="38">
        <v>-125</v>
      </c>
      <c r="M21" s="38">
        <v>0</v>
      </c>
    </row>
    <row r="22" spans="1:13">
      <c r="A22" s="43">
        <v>650</v>
      </c>
      <c r="B22" s="44" t="s">
        <v>174</v>
      </c>
      <c r="C22" s="45">
        <v>177825</v>
      </c>
      <c r="D22" s="38">
        <v>89563</v>
      </c>
      <c r="E22" s="38">
        <v>89563</v>
      </c>
      <c r="F22" s="46">
        <f t="shared" si="1"/>
        <v>0</v>
      </c>
      <c r="G22" s="45">
        <v>480750</v>
      </c>
      <c r="H22" s="38">
        <v>243965</v>
      </c>
      <c r="I22" s="38">
        <v>243965</v>
      </c>
      <c r="J22" s="46">
        <v>0</v>
      </c>
      <c r="K22" s="54">
        <f t="shared" si="0"/>
        <v>0</v>
      </c>
      <c r="L22" s="38">
        <v>0</v>
      </c>
      <c r="M22" s="38">
        <v>0</v>
      </c>
    </row>
    <row r="23" spans="1:13">
      <c r="A23" s="43">
        <v>632</v>
      </c>
      <c r="B23" s="44" t="s">
        <v>138</v>
      </c>
      <c r="C23" s="45">
        <v>37375</v>
      </c>
      <c r="D23" s="38">
        <v>11950</v>
      </c>
      <c r="E23" s="38">
        <v>11950</v>
      </c>
      <c r="F23" s="46">
        <f t="shared" si="1"/>
        <v>0</v>
      </c>
      <c r="G23" s="45">
        <v>196975</v>
      </c>
      <c r="H23" s="38">
        <v>20170</v>
      </c>
      <c r="I23" s="38">
        <v>20170</v>
      </c>
      <c r="J23" s="46">
        <v>0</v>
      </c>
      <c r="K23" s="54">
        <f t="shared" si="0"/>
        <v>0</v>
      </c>
      <c r="L23" s="38">
        <v>0</v>
      </c>
      <c r="M23" s="38">
        <v>0</v>
      </c>
    </row>
    <row r="24" spans="1:13">
      <c r="A24" s="43">
        <v>135</v>
      </c>
      <c r="B24" s="44" t="s">
        <v>38</v>
      </c>
      <c r="C24" s="45">
        <v>11525</v>
      </c>
      <c r="D24" s="38">
        <v>2305</v>
      </c>
      <c r="E24" s="38">
        <v>2305</v>
      </c>
      <c r="F24" s="46">
        <f t="shared" si="1"/>
        <v>0</v>
      </c>
      <c r="G24" s="45">
        <v>500</v>
      </c>
      <c r="H24" s="38">
        <v>500</v>
      </c>
      <c r="I24" s="38">
        <v>1145</v>
      </c>
      <c r="J24" s="46">
        <v>-645</v>
      </c>
      <c r="K24" s="54">
        <f t="shared" si="0"/>
        <v>-645</v>
      </c>
      <c r="L24" s="38">
        <v>-59</v>
      </c>
      <c r="M24" s="38">
        <v>-586</v>
      </c>
    </row>
    <row r="25" spans="1:13">
      <c r="A25" s="43">
        <v>212</v>
      </c>
      <c r="B25" s="44" t="s">
        <v>100</v>
      </c>
      <c r="C25" s="45">
        <v>7800</v>
      </c>
      <c r="D25" s="38">
        <v>7800</v>
      </c>
      <c r="E25" s="38">
        <v>11080</v>
      </c>
      <c r="F25" s="46">
        <f t="shared" si="1"/>
        <v>-3280</v>
      </c>
      <c r="G25" s="45">
        <v>45825</v>
      </c>
      <c r="H25" s="38">
        <v>24626</v>
      </c>
      <c r="I25" s="38">
        <v>24626</v>
      </c>
      <c r="J25" s="46">
        <v>0</v>
      </c>
      <c r="K25" s="54">
        <f t="shared" si="0"/>
        <v>-3280</v>
      </c>
      <c r="L25" s="38">
        <v>-3280</v>
      </c>
      <c r="M25" s="38">
        <v>0</v>
      </c>
    </row>
    <row r="26" spans="1:13">
      <c r="A26" s="43">
        <v>604</v>
      </c>
      <c r="B26" s="44" t="s">
        <v>1051</v>
      </c>
      <c r="C26" s="45">
        <v>8500</v>
      </c>
      <c r="D26" s="38">
        <v>2875</v>
      </c>
      <c r="E26" s="38">
        <v>2875</v>
      </c>
      <c r="F26" s="46">
        <f t="shared" si="1"/>
        <v>0</v>
      </c>
      <c r="G26" s="45">
        <v>100</v>
      </c>
      <c r="H26" s="38">
        <v>10</v>
      </c>
      <c r="I26" s="38">
        <v>10</v>
      </c>
      <c r="J26" s="46">
        <v>0</v>
      </c>
      <c r="K26" s="54">
        <f t="shared" si="0"/>
        <v>0</v>
      </c>
      <c r="L26" s="38">
        <v>0</v>
      </c>
      <c r="M26" s="38">
        <v>0</v>
      </c>
    </row>
    <row r="27" spans="1:13">
      <c r="A27" s="43">
        <v>206</v>
      </c>
      <c r="B27" s="44" t="s">
        <v>94</v>
      </c>
      <c r="C27" s="45">
        <v>5092200</v>
      </c>
      <c r="D27" s="38">
        <v>5092200</v>
      </c>
      <c r="E27" s="38">
        <v>5756823</v>
      </c>
      <c r="F27" s="46">
        <f t="shared" si="1"/>
        <v>-664623</v>
      </c>
      <c r="G27" s="45">
        <v>12383775</v>
      </c>
      <c r="H27" s="38">
        <v>6267541</v>
      </c>
      <c r="I27" s="38">
        <v>6267541</v>
      </c>
      <c r="J27" s="46">
        <v>0</v>
      </c>
      <c r="K27" s="54">
        <f t="shared" si="0"/>
        <v>-664623</v>
      </c>
      <c r="L27" s="38">
        <v>-664623</v>
      </c>
      <c r="M27" s="38">
        <v>0</v>
      </c>
    </row>
    <row r="28" spans="1:13">
      <c r="A28" s="43">
        <v>151</v>
      </c>
      <c r="B28" s="44" t="s">
        <v>58</v>
      </c>
      <c r="C28" s="45">
        <v>725</v>
      </c>
      <c r="D28" s="38">
        <v>725</v>
      </c>
      <c r="E28" s="38">
        <v>725</v>
      </c>
      <c r="F28" s="46">
        <f t="shared" si="1"/>
        <v>0</v>
      </c>
      <c r="G28" s="45">
        <v>1300</v>
      </c>
      <c r="H28" s="38">
        <v>1300</v>
      </c>
      <c r="I28" s="38">
        <v>3100</v>
      </c>
      <c r="J28" s="46">
        <v>-1800</v>
      </c>
      <c r="K28" s="54">
        <f t="shared" si="0"/>
        <v>-1800</v>
      </c>
      <c r="L28" s="38">
        <v>-1800</v>
      </c>
      <c r="M28" s="38">
        <v>0</v>
      </c>
    </row>
    <row r="29" spans="1:13">
      <c r="A29" s="43">
        <v>164</v>
      </c>
      <c r="B29" s="44" t="s">
        <v>84</v>
      </c>
      <c r="C29" s="45">
        <v>4875</v>
      </c>
      <c r="D29" s="38">
        <v>1825</v>
      </c>
      <c r="E29" s="38">
        <v>1825</v>
      </c>
      <c r="F29" s="46">
        <f t="shared" si="1"/>
        <v>0</v>
      </c>
      <c r="G29" s="45">
        <v>600</v>
      </c>
      <c r="H29" s="38">
        <v>600</v>
      </c>
      <c r="I29" s="38">
        <v>6410</v>
      </c>
      <c r="J29" s="46">
        <v>-5810</v>
      </c>
      <c r="K29" s="54">
        <f t="shared" si="0"/>
        <v>-5810</v>
      </c>
      <c r="L29" s="38">
        <v>-2625</v>
      </c>
      <c r="M29" s="38">
        <v>-3185</v>
      </c>
    </row>
    <row r="30" spans="1:13">
      <c r="A30" s="43">
        <v>154</v>
      </c>
      <c r="B30" s="44" t="s">
        <v>64</v>
      </c>
      <c r="C30" s="45">
        <v>175</v>
      </c>
      <c r="D30" s="38">
        <v>175</v>
      </c>
      <c r="E30" s="38">
        <v>1150</v>
      </c>
      <c r="F30" s="46">
        <f t="shared" si="1"/>
        <v>-975</v>
      </c>
      <c r="G30" s="45">
        <v>21600</v>
      </c>
      <c r="H30" s="38">
        <v>8300</v>
      </c>
      <c r="I30" s="38">
        <v>8300</v>
      </c>
      <c r="J30" s="46">
        <v>0</v>
      </c>
      <c r="K30" s="54">
        <f t="shared" si="0"/>
        <v>-975</v>
      </c>
      <c r="L30" s="38">
        <v>-975</v>
      </c>
      <c r="M30" s="38">
        <v>0</v>
      </c>
    </row>
    <row r="31" spans="1:13">
      <c r="A31" s="43">
        <v>158</v>
      </c>
      <c r="B31" s="44" t="s">
        <v>72</v>
      </c>
      <c r="C31" s="45">
        <v>800</v>
      </c>
      <c r="D31" s="38">
        <v>205</v>
      </c>
      <c r="E31" s="38">
        <v>205</v>
      </c>
      <c r="F31" s="46">
        <f t="shared" si="1"/>
        <v>0</v>
      </c>
      <c r="G31" s="45">
        <v>100</v>
      </c>
      <c r="H31" s="38">
        <v>100</v>
      </c>
      <c r="I31" s="38">
        <v>100</v>
      </c>
      <c r="J31" s="46">
        <v>0</v>
      </c>
      <c r="K31" s="54">
        <f t="shared" si="0"/>
        <v>0</v>
      </c>
      <c r="L31" s="38">
        <v>0</v>
      </c>
      <c r="M31" s="38">
        <v>0</v>
      </c>
    </row>
    <row r="32" spans="1:13">
      <c r="A32" s="43">
        <v>147</v>
      </c>
      <c r="B32" s="44" t="s">
        <v>50</v>
      </c>
      <c r="C32" s="45">
        <v>13650</v>
      </c>
      <c r="D32" s="38">
        <v>610</v>
      </c>
      <c r="E32" s="38">
        <v>610</v>
      </c>
      <c r="F32" s="46">
        <f t="shared" si="1"/>
        <v>0</v>
      </c>
      <c r="G32" s="45">
        <v>575</v>
      </c>
      <c r="H32" s="38">
        <v>575</v>
      </c>
      <c r="I32" s="38">
        <v>2725</v>
      </c>
      <c r="J32" s="46">
        <v>-2150</v>
      </c>
      <c r="K32" s="54">
        <f t="shared" si="0"/>
        <v>-2150</v>
      </c>
      <c r="L32" s="38">
        <v>-200</v>
      </c>
      <c r="M32" s="38">
        <v>-1950</v>
      </c>
    </row>
    <row r="33" spans="1:13">
      <c r="A33" s="43">
        <v>156</v>
      </c>
      <c r="B33" s="44" t="s">
        <v>68</v>
      </c>
      <c r="C33" s="45">
        <v>150</v>
      </c>
      <c r="D33" s="38">
        <v>150</v>
      </c>
      <c r="E33" s="38">
        <v>150</v>
      </c>
      <c r="F33" s="46">
        <f t="shared" si="1"/>
        <v>0</v>
      </c>
      <c r="G33" s="45">
        <v>1500</v>
      </c>
      <c r="H33" s="38">
        <v>1495</v>
      </c>
      <c r="I33" s="38">
        <v>1495</v>
      </c>
      <c r="J33" s="46">
        <v>0</v>
      </c>
      <c r="K33" s="54">
        <f t="shared" si="0"/>
        <v>0</v>
      </c>
      <c r="L33" s="38">
        <v>0</v>
      </c>
      <c r="M33" s="38">
        <v>0</v>
      </c>
    </row>
    <row r="34" spans="1:13">
      <c r="A34" s="43">
        <v>149</v>
      </c>
      <c r="B34" s="44" t="s">
        <v>54</v>
      </c>
      <c r="C34" s="45">
        <v>250</v>
      </c>
      <c r="D34" s="38">
        <v>250</v>
      </c>
      <c r="E34" s="38">
        <v>250</v>
      </c>
      <c r="F34" s="46">
        <f t="shared" si="1"/>
        <v>0</v>
      </c>
      <c r="G34" s="45">
        <v>1275</v>
      </c>
      <c r="H34" s="38">
        <v>1275</v>
      </c>
      <c r="I34" s="38">
        <v>6245</v>
      </c>
      <c r="J34" s="46">
        <v>-4970</v>
      </c>
      <c r="K34" s="54">
        <f t="shared" si="0"/>
        <v>-4970</v>
      </c>
      <c r="L34" s="38">
        <v>-175</v>
      </c>
      <c r="M34" s="38">
        <v>-4795</v>
      </c>
    </row>
    <row r="35" spans="1:13">
      <c r="A35" s="43">
        <v>160</v>
      </c>
      <c r="B35" s="44" t="s">
        <v>76</v>
      </c>
      <c r="C35" s="45">
        <v>150</v>
      </c>
      <c r="D35" s="38">
        <v>150</v>
      </c>
      <c r="E35" s="38">
        <v>460</v>
      </c>
      <c r="F35" s="46">
        <f t="shared" si="1"/>
        <v>-310</v>
      </c>
      <c r="G35" s="45">
        <v>150800</v>
      </c>
      <c r="H35" s="38">
        <v>1845</v>
      </c>
      <c r="I35" s="38">
        <v>1845</v>
      </c>
      <c r="J35" s="46">
        <v>0</v>
      </c>
      <c r="K35" s="54">
        <f t="shared" si="0"/>
        <v>-310</v>
      </c>
      <c r="L35" s="38">
        <v>-310</v>
      </c>
      <c r="M35" s="38">
        <v>0</v>
      </c>
    </row>
    <row r="36" spans="1:13">
      <c r="A36" s="43">
        <v>165</v>
      </c>
      <c r="B36" s="44" t="s">
        <v>86</v>
      </c>
      <c r="C36" s="45">
        <v>1100</v>
      </c>
      <c r="D36" s="38">
        <v>1100</v>
      </c>
      <c r="E36" s="38">
        <v>1190</v>
      </c>
      <c r="F36" s="46">
        <f t="shared" si="1"/>
        <v>-90</v>
      </c>
      <c r="G36" s="45">
        <v>600</v>
      </c>
      <c r="H36" s="38">
        <v>600</v>
      </c>
      <c r="I36" s="38">
        <v>1425</v>
      </c>
      <c r="J36" s="46">
        <v>-825</v>
      </c>
      <c r="K36" s="54">
        <f t="shared" ref="K36:K67" si="2">+F36+J36</f>
        <v>-915</v>
      </c>
      <c r="L36" s="38">
        <v>-275</v>
      </c>
      <c r="M36" s="38">
        <v>-640</v>
      </c>
    </row>
    <row r="37" spans="1:13">
      <c r="A37" s="43">
        <v>159</v>
      </c>
      <c r="B37" s="44" t="s">
        <v>74</v>
      </c>
      <c r="C37" s="45">
        <v>25</v>
      </c>
      <c r="D37" s="38">
        <v>10</v>
      </c>
      <c r="E37" s="38">
        <v>10</v>
      </c>
      <c r="F37" s="46">
        <f t="shared" si="1"/>
        <v>0</v>
      </c>
      <c r="G37" s="45">
        <v>800</v>
      </c>
      <c r="H37" s="38">
        <v>800</v>
      </c>
      <c r="I37" s="38">
        <v>2625</v>
      </c>
      <c r="J37" s="46">
        <v>-1825</v>
      </c>
      <c r="K37" s="54">
        <f t="shared" si="2"/>
        <v>-1825</v>
      </c>
      <c r="L37" s="38">
        <v>-1274</v>
      </c>
      <c r="M37" s="38">
        <v>-551</v>
      </c>
    </row>
    <row r="38" spans="1:13">
      <c r="A38" s="43">
        <v>150</v>
      </c>
      <c r="B38" s="44" t="s">
        <v>56</v>
      </c>
      <c r="C38" s="45">
        <v>0</v>
      </c>
      <c r="D38" s="38">
        <v>0</v>
      </c>
      <c r="E38" s="38">
        <v>0</v>
      </c>
      <c r="F38" s="46">
        <f t="shared" si="1"/>
        <v>0</v>
      </c>
      <c r="G38" s="45">
        <v>175</v>
      </c>
      <c r="H38" s="38">
        <v>175</v>
      </c>
      <c r="I38" s="38">
        <v>910</v>
      </c>
      <c r="J38" s="46">
        <v>-735</v>
      </c>
      <c r="K38" s="54">
        <f t="shared" si="2"/>
        <v>-735</v>
      </c>
      <c r="L38" s="38">
        <v>-735</v>
      </c>
      <c r="M38" s="38">
        <v>0</v>
      </c>
    </row>
    <row r="39" spans="1:13">
      <c r="A39" s="43">
        <v>162</v>
      </c>
      <c r="B39" s="44" t="s">
        <v>80</v>
      </c>
      <c r="C39" s="45">
        <v>100</v>
      </c>
      <c r="D39" s="38">
        <v>100</v>
      </c>
      <c r="E39" s="38">
        <v>655</v>
      </c>
      <c r="F39" s="46">
        <f t="shared" si="1"/>
        <v>-555</v>
      </c>
      <c r="G39" s="45">
        <v>11000</v>
      </c>
      <c r="H39" s="38">
        <v>2065</v>
      </c>
      <c r="I39" s="38">
        <v>2065</v>
      </c>
      <c r="J39" s="46">
        <v>0</v>
      </c>
      <c r="K39" s="54">
        <f t="shared" si="2"/>
        <v>-555</v>
      </c>
      <c r="L39" s="38">
        <v>-100</v>
      </c>
      <c r="M39" s="38">
        <v>-455</v>
      </c>
    </row>
    <row r="40" spans="1:13">
      <c r="A40" s="43">
        <v>148</v>
      </c>
      <c r="B40" s="44" t="s">
        <v>52</v>
      </c>
      <c r="C40" s="45">
        <v>300</v>
      </c>
      <c r="D40" s="38">
        <v>300</v>
      </c>
      <c r="E40" s="38">
        <v>6020</v>
      </c>
      <c r="F40" s="46">
        <f t="shared" si="1"/>
        <v>-5720</v>
      </c>
      <c r="G40" s="45">
        <v>11900</v>
      </c>
      <c r="H40" s="38">
        <v>11900</v>
      </c>
      <c r="I40" s="38">
        <v>19640</v>
      </c>
      <c r="J40" s="46">
        <v>-7740</v>
      </c>
      <c r="K40" s="54">
        <f t="shared" si="2"/>
        <v>-13460</v>
      </c>
      <c r="L40" s="38">
        <v>-1500</v>
      </c>
      <c r="M40" s="38">
        <v>-11960</v>
      </c>
    </row>
    <row r="41" spans="1:13">
      <c r="A41" s="43">
        <v>155</v>
      </c>
      <c r="B41" s="44" t="s">
        <v>66</v>
      </c>
      <c r="C41" s="45">
        <v>2200</v>
      </c>
      <c r="D41" s="38">
        <v>1040</v>
      </c>
      <c r="E41" s="38">
        <v>1040</v>
      </c>
      <c r="F41" s="46">
        <f t="shared" si="1"/>
        <v>0</v>
      </c>
      <c r="G41" s="45">
        <v>425</v>
      </c>
      <c r="H41" s="38">
        <v>425</v>
      </c>
      <c r="I41" s="38">
        <v>890</v>
      </c>
      <c r="J41" s="46">
        <v>-465</v>
      </c>
      <c r="K41" s="54">
        <f t="shared" si="2"/>
        <v>-465</v>
      </c>
      <c r="L41" s="38">
        <v>-305</v>
      </c>
      <c r="M41" s="38">
        <v>-160</v>
      </c>
    </row>
    <row r="42" spans="1:13">
      <c r="A42" s="43">
        <v>157</v>
      </c>
      <c r="B42" s="44" t="s">
        <v>70</v>
      </c>
      <c r="C42" s="45">
        <v>450</v>
      </c>
      <c r="D42" s="38">
        <v>130</v>
      </c>
      <c r="E42" s="38">
        <v>130</v>
      </c>
      <c r="F42" s="46">
        <f t="shared" si="1"/>
        <v>0</v>
      </c>
      <c r="G42" s="45">
        <v>9600</v>
      </c>
      <c r="H42" s="38">
        <v>1505</v>
      </c>
      <c r="I42" s="38">
        <v>1505</v>
      </c>
      <c r="J42" s="46">
        <v>0</v>
      </c>
      <c r="K42" s="54">
        <f t="shared" si="2"/>
        <v>0</v>
      </c>
      <c r="L42" s="38">
        <v>0</v>
      </c>
      <c r="M42" s="38">
        <v>0</v>
      </c>
    </row>
    <row r="43" spans="1:13">
      <c r="A43" s="43">
        <v>153</v>
      </c>
      <c r="B43" s="44" t="s">
        <v>62</v>
      </c>
      <c r="C43" s="45">
        <v>1400</v>
      </c>
      <c r="D43" s="38">
        <v>1250</v>
      </c>
      <c r="E43" s="38">
        <v>1250</v>
      </c>
      <c r="F43" s="46">
        <f t="shared" si="1"/>
        <v>0</v>
      </c>
      <c r="G43" s="45">
        <v>450</v>
      </c>
      <c r="H43" s="38">
        <v>450</v>
      </c>
      <c r="I43" s="38">
        <v>3420</v>
      </c>
      <c r="J43" s="46">
        <v>-2970</v>
      </c>
      <c r="K43" s="54">
        <f t="shared" si="2"/>
        <v>-2970</v>
      </c>
      <c r="L43" s="38">
        <v>-200</v>
      </c>
      <c r="M43" s="38">
        <v>-2770</v>
      </c>
    </row>
    <row r="44" spans="1:13">
      <c r="A44" s="43">
        <v>146</v>
      </c>
      <c r="B44" s="44" t="s">
        <v>48</v>
      </c>
      <c r="C44" s="45">
        <v>13525</v>
      </c>
      <c r="D44" s="38">
        <v>1735</v>
      </c>
      <c r="E44" s="38">
        <v>1735</v>
      </c>
      <c r="F44" s="46">
        <f t="shared" si="1"/>
        <v>0</v>
      </c>
      <c r="G44" s="45">
        <v>17675</v>
      </c>
      <c r="H44" s="38">
        <v>3915</v>
      </c>
      <c r="I44" s="38">
        <v>3915</v>
      </c>
      <c r="J44" s="46">
        <v>0</v>
      </c>
      <c r="K44" s="54">
        <f t="shared" si="2"/>
        <v>0</v>
      </c>
      <c r="L44" s="38">
        <v>0</v>
      </c>
      <c r="M44" s="38">
        <v>0</v>
      </c>
    </row>
    <row r="45" spans="1:13">
      <c r="A45" s="43">
        <v>633</v>
      </c>
      <c r="B45" s="44" t="s">
        <v>140</v>
      </c>
      <c r="C45" s="45">
        <v>775</v>
      </c>
      <c r="D45" s="38">
        <v>775</v>
      </c>
      <c r="E45" s="38">
        <v>2155</v>
      </c>
      <c r="F45" s="46">
        <f t="shared" si="1"/>
        <v>-1380</v>
      </c>
      <c r="G45" s="45">
        <v>1325</v>
      </c>
      <c r="H45" s="38">
        <v>1325</v>
      </c>
      <c r="I45" s="38">
        <v>3110</v>
      </c>
      <c r="J45" s="46">
        <v>-1785</v>
      </c>
      <c r="K45" s="54">
        <f t="shared" si="2"/>
        <v>-3165</v>
      </c>
      <c r="L45" s="38">
        <v>-1125</v>
      </c>
      <c r="M45" s="38">
        <v>-2040</v>
      </c>
    </row>
    <row r="46" spans="1:13">
      <c r="A46" s="43">
        <v>808</v>
      </c>
      <c r="B46" s="44" t="s">
        <v>214</v>
      </c>
      <c r="C46" s="45">
        <v>29975</v>
      </c>
      <c r="D46" s="38">
        <v>6765</v>
      </c>
      <c r="E46" s="38">
        <v>6765</v>
      </c>
      <c r="F46" s="46">
        <f t="shared" si="1"/>
        <v>0</v>
      </c>
      <c r="G46" s="45">
        <v>11900</v>
      </c>
      <c r="H46" s="38">
        <v>6315</v>
      </c>
      <c r="I46" s="38">
        <v>6315</v>
      </c>
      <c r="J46" s="46">
        <v>0</v>
      </c>
      <c r="K46" s="54">
        <f t="shared" si="2"/>
        <v>0</v>
      </c>
      <c r="L46" s="38">
        <v>0</v>
      </c>
      <c r="M46" s="38">
        <v>0</v>
      </c>
    </row>
    <row r="47" spans="1:13">
      <c r="A47" s="43">
        <v>813</v>
      </c>
      <c r="B47" s="44" t="s">
        <v>218</v>
      </c>
      <c r="C47" s="45">
        <v>600</v>
      </c>
      <c r="D47" s="38">
        <v>600</v>
      </c>
      <c r="E47" s="38">
        <v>1840</v>
      </c>
      <c r="F47" s="46">
        <f t="shared" si="1"/>
        <v>-1240</v>
      </c>
      <c r="G47" s="45">
        <v>200</v>
      </c>
      <c r="H47" s="38">
        <v>200</v>
      </c>
      <c r="I47" s="38">
        <v>2085</v>
      </c>
      <c r="J47" s="46">
        <v>-1885</v>
      </c>
      <c r="K47" s="54">
        <f t="shared" si="2"/>
        <v>-3125</v>
      </c>
      <c r="L47" s="38">
        <v>-1845</v>
      </c>
      <c r="M47" s="38">
        <v>-1280</v>
      </c>
    </row>
    <row r="48" spans="1:13">
      <c r="A48" s="43">
        <v>810</v>
      </c>
      <c r="B48" s="44" t="s">
        <v>1004</v>
      </c>
      <c r="C48" s="45">
        <v>1450</v>
      </c>
      <c r="D48" s="38">
        <v>0</v>
      </c>
      <c r="E48" s="38">
        <v>0</v>
      </c>
      <c r="F48" s="46">
        <f t="shared" si="1"/>
        <v>0</v>
      </c>
      <c r="G48" s="45">
        <v>0</v>
      </c>
      <c r="H48" s="38">
        <v>0</v>
      </c>
      <c r="I48" s="38">
        <v>0</v>
      </c>
      <c r="J48" s="46">
        <v>0</v>
      </c>
      <c r="K48" s="54">
        <f t="shared" si="2"/>
        <v>0</v>
      </c>
      <c r="L48" s="38">
        <v>0</v>
      </c>
      <c r="M48" s="38">
        <v>0</v>
      </c>
    </row>
    <row r="49" spans="1:13">
      <c r="A49" s="43">
        <v>812</v>
      </c>
      <c r="B49" s="44" t="s">
        <v>216</v>
      </c>
      <c r="C49" s="45">
        <v>4550</v>
      </c>
      <c r="D49" s="38">
        <v>3520</v>
      </c>
      <c r="E49" s="38">
        <v>3520</v>
      </c>
      <c r="F49" s="46">
        <f t="shared" si="1"/>
        <v>0</v>
      </c>
      <c r="G49" s="45">
        <v>350</v>
      </c>
      <c r="H49" s="38">
        <v>350</v>
      </c>
      <c r="I49" s="38">
        <v>3645</v>
      </c>
      <c r="J49" s="46">
        <v>-3295</v>
      </c>
      <c r="K49" s="54">
        <f t="shared" si="2"/>
        <v>-3295</v>
      </c>
      <c r="L49" s="38">
        <v>-3295</v>
      </c>
      <c r="M49" s="38">
        <v>0</v>
      </c>
    </row>
    <row r="50" spans="1:13">
      <c r="A50" s="43">
        <v>805</v>
      </c>
      <c r="B50" s="44" t="s">
        <v>210</v>
      </c>
      <c r="C50" s="45">
        <v>12500</v>
      </c>
      <c r="D50" s="38">
        <v>9470</v>
      </c>
      <c r="E50" s="38">
        <v>9470</v>
      </c>
      <c r="F50" s="46">
        <f t="shared" si="1"/>
        <v>0</v>
      </c>
      <c r="G50" s="45">
        <v>30700</v>
      </c>
      <c r="H50" s="38">
        <v>6420</v>
      </c>
      <c r="I50" s="38">
        <v>6420</v>
      </c>
      <c r="J50" s="46">
        <v>0</v>
      </c>
      <c r="K50" s="54">
        <f t="shared" si="2"/>
        <v>0</v>
      </c>
      <c r="L50" s="38">
        <v>0</v>
      </c>
      <c r="M50" s="38">
        <v>0</v>
      </c>
    </row>
    <row r="51" spans="1:13">
      <c r="A51" s="43">
        <v>618</v>
      </c>
      <c r="B51" s="44" t="s">
        <v>122</v>
      </c>
      <c r="C51" s="45">
        <v>728400</v>
      </c>
      <c r="D51" s="38">
        <v>1492</v>
      </c>
      <c r="E51" s="38">
        <v>1492</v>
      </c>
      <c r="F51" s="46">
        <f t="shared" si="1"/>
        <v>0</v>
      </c>
      <c r="G51" s="45">
        <v>243100</v>
      </c>
      <c r="H51" s="38">
        <v>6194</v>
      </c>
      <c r="I51" s="38">
        <v>6194</v>
      </c>
      <c r="J51" s="46">
        <v>0</v>
      </c>
      <c r="K51" s="54">
        <f t="shared" si="2"/>
        <v>0</v>
      </c>
      <c r="L51" s="38">
        <v>0</v>
      </c>
      <c r="M51" s="38">
        <v>0</v>
      </c>
    </row>
    <row r="52" spans="1:13">
      <c r="A52" s="43">
        <v>664</v>
      </c>
      <c r="B52" s="44" t="s">
        <v>200</v>
      </c>
      <c r="C52" s="45">
        <v>232400</v>
      </c>
      <c r="D52" s="38">
        <v>99105</v>
      </c>
      <c r="E52" s="38">
        <v>99105</v>
      </c>
      <c r="F52" s="46">
        <f t="shared" si="1"/>
        <v>0</v>
      </c>
      <c r="G52" s="45">
        <v>191650</v>
      </c>
      <c r="H52" s="38">
        <v>134645</v>
      </c>
      <c r="I52" s="38">
        <v>134645</v>
      </c>
      <c r="J52" s="46">
        <v>0</v>
      </c>
      <c r="K52" s="54">
        <f t="shared" si="2"/>
        <v>0</v>
      </c>
      <c r="L52" s="38">
        <v>0</v>
      </c>
      <c r="M52" s="38">
        <v>0</v>
      </c>
    </row>
    <row r="53" spans="1:13">
      <c r="A53" s="43">
        <v>815</v>
      </c>
      <c r="B53" s="44" t="s">
        <v>222</v>
      </c>
      <c r="C53" s="45">
        <v>25775</v>
      </c>
      <c r="D53" s="38">
        <v>25775</v>
      </c>
      <c r="E53" s="38">
        <v>32325</v>
      </c>
      <c r="F53" s="46">
        <f t="shared" si="1"/>
        <v>-6550</v>
      </c>
      <c r="G53" s="45">
        <v>43375</v>
      </c>
      <c r="H53" s="38">
        <v>43375</v>
      </c>
      <c r="I53" s="38">
        <v>70435</v>
      </c>
      <c r="J53" s="46">
        <v>-27060</v>
      </c>
      <c r="K53" s="54">
        <f t="shared" si="2"/>
        <v>-33610</v>
      </c>
      <c r="L53" s="38">
        <v>-33610</v>
      </c>
      <c r="M53" s="38">
        <v>0</v>
      </c>
    </row>
    <row r="54" spans="1:13">
      <c r="A54" s="43">
        <v>842</v>
      </c>
      <c r="B54" s="44" t="s">
        <v>240</v>
      </c>
      <c r="C54" s="45">
        <v>20250</v>
      </c>
      <c r="D54" s="38">
        <v>502</v>
      </c>
      <c r="E54" s="38">
        <v>502</v>
      </c>
      <c r="F54" s="46">
        <f t="shared" si="1"/>
        <v>0</v>
      </c>
      <c r="G54" s="45">
        <v>325</v>
      </c>
      <c r="H54" s="38">
        <v>216</v>
      </c>
      <c r="I54" s="38">
        <v>216</v>
      </c>
      <c r="J54" s="46">
        <v>0</v>
      </c>
      <c r="K54" s="54">
        <f t="shared" si="2"/>
        <v>0</v>
      </c>
      <c r="L54" s="38">
        <v>0</v>
      </c>
      <c r="M54" s="38">
        <v>0</v>
      </c>
    </row>
    <row r="55" spans="1:13">
      <c r="A55" s="43">
        <v>108</v>
      </c>
      <c r="B55" s="44" t="s">
        <v>14</v>
      </c>
      <c r="C55" s="45">
        <v>460025</v>
      </c>
      <c r="D55" s="38">
        <v>460025</v>
      </c>
      <c r="E55" s="38">
        <v>823432</v>
      </c>
      <c r="F55" s="46">
        <f t="shared" si="1"/>
        <v>-363407</v>
      </c>
      <c r="G55" s="45">
        <v>1322400</v>
      </c>
      <c r="H55" s="38">
        <v>1322400</v>
      </c>
      <c r="I55" s="38">
        <v>1534455</v>
      </c>
      <c r="J55" s="46">
        <v>-212055</v>
      </c>
      <c r="K55" s="54">
        <f t="shared" si="2"/>
        <v>-575462</v>
      </c>
      <c r="L55" s="38">
        <v>-575462</v>
      </c>
      <c r="M55" s="38">
        <v>0</v>
      </c>
    </row>
    <row r="56" spans="1:13">
      <c r="A56" s="43">
        <v>867</v>
      </c>
      <c r="B56" s="44" t="s">
        <v>256</v>
      </c>
      <c r="C56" s="45">
        <v>2075</v>
      </c>
      <c r="D56" s="38">
        <v>80</v>
      </c>
      <c r="E56" s="38">
        <v>80</v>
      </c>
      <c r="F56" s="46">
        <f t="shared" si="1"/>
        <v>0</v>
      </c>
      <c r="G56" s="45">
        <v>1175</v>
      </c>
      <c r="H56" s="38">
        <v>825</v>
      </c>
      <c r="I56" s="38">
        <v>825</v>
      </c>
      <c r="J56" s="46">
        <v>0</v>
      </c>
      <c r="K56" s="54">
        <f t="shared" si="2"/>
        <v>0</v>
      </c>
      <c r="L56" s="38">
        <v>0</v>
      </c>
      <c r="M56" s="38">
        <v>0</v>
      </c>
    </row>
    <row r="57" spans="1:13">
      <c r="A57" s="43">
        <v>163</v>
      </c>
      <c r="B57" s="44" t="s">
        <v>82</v>
      </c>
      <c r="C57" s="45">
        <v>1825</v>
      </c>
      <c r="D57" s="38">
        <v>1085</v>
      </c>
      <c r="E57" s="38">
        <v>1085</v>
      </c>
      <c r="F57" s="46">
        <f t="shared" si="1"/>
        <v>0</v>
      </c>
      <c r="G57" s="45">
        <v>15075</v>
      </c>
      <c r="H57" s="38">
        <v>9125</v>
      </c>
      <c r="I57" s="38">
        <v>9125</v>
      </c>
      <c r="J57" s="46">
        <v>0</v>
      </c>
      <c r="K57" s="54">
        <f t="shared" si="2"/>
        <v>0</v>
      </c>
      <c r="L57" s="38">
        <v>0</v>
      </c>
      <c r="M57" s="38">
        <v>0</v>
      </c>
    </row>
    <row r="58" spans="1:13">
      <c r="A58" s="43">
        <v>152</v>
      </c>
      <c r="B58" s="44" t="s">
        <v>60</v>
      </c>
      <c r="C58" s="45">
        <v>200</v>
      </c>
      <c r="D58" s="38">
        <v>200</v>
      </c>
      <c r="E58" s="38">
        <v>435</v>
      </c>
      <c r="F58" s="46">
        <f t="shared" si="1"/>
        <v>-235</v>
      </c>
      <c r="G58" s="45">
        <v>10650</v>
      </c>
      <c r="H58" s="38">
        <v>330</v>
      </c>
      <c r="I58" s="38">
        <v>330</v>
      </c>
      <c r="J58" s="46">
        <v>0</v>
      </c>
      <c r="K58" s="54">
        <f t="shared" si="2"/>
        <v>-235</v>
      </c>
      <c r="L58" s="38">
        <v>-25</v>
      </c>
      <c r="M58" s="38">
        <v>-210</v>
      </c>
    </row>
    <row r="59" spans="1:13">
      <c r="A59" s="43">
        <v>145</v>
      </c>
      <c r="B59" s="44" t="s">
        <v>46</v>
      </c>
      <c r="C59" s="45">
        <v>31000</v>
      </c>
      <c r="D59" s="38">
        <v>2565</v>
      </c>
      <c r="E59" s="38">
        <v>2565</v>
      </c>
      <c r="F59" s="46">
        <f t="shared" si="1"/>
        <v>0</v>
      </c>
      <c r="G59" s="45">
        <v>3650</v>
      </c>
      <c r="H59" s="38">
        <v>1530</v>
      </c>
      <c r="I59" s="38">
        <v>1530</v>
      </c>
      <c r="J59" s="46">
        <v>0</v>
      </c>
      <c r="K59" s="54">
        <f t="shared" si="2"/>
        <v>0</v>
      </c>
      <c r="L59" s="38">
        <v>0</v>
      </c>
      <c r="M59" s="38">
        <v>0</v>
      </c>
    </row>
    <row r="60" spans="1:13">
      <c r="A60" s="43">
        <v>161</v>
      </c>
      <c r="B60" s="44" t="s">
        <v>78</v>
      </c>
      <c r="C60" s="45">
        <v>4900</v>
      </c>
      <c r="D60" s="38">
        <v>550</v>
      </c>
      <c r="E60" s="38">
        <v>550</v>
      </c>
      <c r="F60" s="46">
        <f t="shared" si="1"/>
        <v>0</v>
      </c>
      <c r="G60" s="45">
        <v>5875</v>
      </c>
      <c r="H60" s="38">
        <v>725</v>
      </c>
      <c r="I60" s="38">
        <v>725</v>
      </c>
      <c r="J60" s="46">
        <v>0</v>
      </c>
      <c r="K60" s="54">
        <f t="shared" si="2"/>
        <v>0</v>
      </c>
      <c r="L60" s="38">
        <v>0</v>
      </c>
      <c r="M60" s="38">
        <v>0</v>
      </c>
    </row>
    <row r="61" spans="1:13">
      <c r="A61" s="43">
        <v>645</v>
      </c>
      <c r="B61" s="44" t="s">
        <v>164</v>
      </c>
      <c r="C61" s="45">
        <v>0</v>
      </c>
      <c r="D61" s="38">
        <v>0</v>
      </c>
      <c r="E61" s="38">
        <v>0</v>
      </c>
      <c r="F61" s="46">
        <f t="shared" si="1"/>
        <v>0</v>
      </c>
      <c r="G61" s="45">
        <v>75</v>
      </c>
      <c r="H61" s="38">
        <v>75</v>
      </c>
      <c r="I61" s="38">
        <v>75</v>
      </c>
      <c r="J61" s="46">
        <v>0</v>
      </c>
      <c r="K61" s="54">
        <f t="shared" si="2"/>
        <v>0</v>
      </c>
      <c r="L61" s="38">
        <v>0</v>
      </c>
      <c r="M61" s="38">
        <v>0</v>
      </c>
    </row>
    <row r="62" spans="1:13">
      <c r="A62" s="43">
        <v>952</v>
      </c>
      <c r="B62" s="44" t="s">
        <v>262</v>
      </c>
      <c r="C62" s="45">
        <v>91250</v>
      </c>
      <c r="D62" s="38">
        <v>62629</v>
      </c>
      <c r="E62" s="38">
        <v>62629</v>
      </c>
      <c r="F62" s="46">
        <f t="shared" si="1"/>
        <v>0</v>
      </c>
      <c r="G62" s="45">
        <v>69700</v>
      </c>
      <c r="H62" s="38">
        <v>41199</v>
      </c>
      <c r="I62" s="38">
        <v>19825</v>
      </c>
      <c r="J62" s="46">
        <v>21374</v>
      </c>
      <c r="K62" s="54">
        <f t="shared" si="2"/>
        <v>21374</v>
      </c>
      <c r="L62" s="38">
        <v>21374</v>
      </c>
      <c r="M62" s="38">
        <v>0</v>
      </c>
    </row>
    <row r="63" spans="1:13">
      <c r="A63" s="43">
        <v>955</v>
      </c>
      <c r="B63" s="44" t="s">
        <v>266</v>
      </c>
      <c r="C63" s="45">
        <v>26575</v>
      </c>
      <c r="D63" s="38">
        <v>9707</v>
      </c>
      <c r="E63" s="38">
        <v>9707</v>
      </c>
      <c r="F63" s="46">
        <f t="shared" si="1"/>
        <v>0</v>
      </c>
      <c r="G63" s="45">
        <v>11175</v>
      </c>
      <c r="H63" s="38">
        <v>5638</v>
      </c>
      <c r="I63" s="38">
        <v>5638</v>
      </c>
      <c r="J63" s="46">
        <v>0</v>
      </c>
      <c r="K63" s="54">
        <f t="shared" si="2"/>
        <v>0</v>
      </c>
      <c r="L63" s="38">
        <v>0</v>
      </c>
      <c r="M63" s="38">
        <v>0</v>
      </c>
    </row>
    <row r="64" spans="1:13">
      <c r="A64" s="43">
        <v>956</v>
      </c>
      <c r="B64" s="44" t="s">
        <v>1052</v>
      </c>
      <c r="C64" s="45">
        <v>0</v>
      </c>
      <c r="D64" s="38">
        <v>0</v>
      </c>
      <c r="E64" s="38">
        <v>0</v>
      </c>
      <c r="F64" s="46">
        <f t="shared" si="1"/>
        <v>0</v>
      </c>
      <c r="G64" s="45">
        <v>0</v>
      </c>
      <c r="H64" s="38">
        <v>0</v>
      </c>
      <c r="I64" s="38">
        <v>0</v>
      </c>
      <c r="J64" s="46">
        <v>0</v>
      </c>
      <c r="K64" s="54">
        <f t="shared" si="2"/>
        <v>0</v>
      </c>
      <c r="L64" s="38">
        <v>0</v>
      </c>
      <c r="M64" s="38">
        <v>0</v>
      </c>
    </row>
    <row r="65" spans="1:13">
      <c r="A65" s="43">
        <v>957</v>
      </c>
      <c r="B65" s="44" t="s">
        <v>268</v>
      </c>
      <c r="C65" s="45">
        <v>1875</v>
      </c>
      <c r="D65" s="38">
        <v>1875</v>
      </c>
      <c r="E65" s="38">
        <v>1875</v>
      </c>
      <c r="F65" s="46">
        <f t="shared" si="1"/>
        <v>0</v>
      </c>
      <c r="G65" s="45">
        <v>550</v>
      </c>
      <c r="H65" s="38">
        <v>550</v>
      </c>
      <c r="I65" s="38">
        <v>1139</v>
      </c>
      <c r="J65" s="46">
        <v>-589</v>
      </c>
      <c r="K65" s="54">
        <f t="shared" si="2"/>
        <v>-589</v>
      </c>
      <c r="L65" s="38">
        <v>-589</v>
      </c>
      <c r="M65" s="38">
        <v>0</v>
      </c>
    </row>
    <row r="66" spans="1:13">
      <c r="A66" s="43">
        <v>843</v>
      </c>
      <c r="B66" s="44" t="s">
        <v>242</v>
      </c>
      <c r="C66" s="45">
        <v>0</v>
      </c>
      <c r="D66" s="38">
        <v>0</v>
      </c>
      <c r="E66" s="38">
        <v>0</v>
      </c>
      <c r="F66" s="46">
        <f t="shared" si="1"/>
        <v>0</v>
      </c>
      <c r="G66" s="45">
        <v>325</v>
      </c>
      <c r="H66" s="38">
        <v>325</v>
      </c>
      <c r="I66" s="38">
        <v>325</v>
      </c>
      <c r="J66" s="46">
        <v>0</v>
      </c>
      <c r="K66" s="54">
        <f t="shared" si="2"/>
        <v>0</v>
      </c>
      <c r="L66" s="38">
        <v>0</v>
      </c>
      <c r="M66" s="38">
        <v>0</v>
      </c>
    </row>
    <row r="67" spans="1:13">
      <c r="A67" s="43">
        <v>826</v>
      </c>
      <c r="B67" s="44" t="s">
        <v>232</v>
      </c>
      <c r="C67" s="45">
        <v>0</v>
      </c>
      <c r="D67" s="38">
        <v>0</v>
      </c>
      <c r="E67" s="38">
        <v>0</v>
      </c>
      <c r="F67" s="46">
        <f t="shared" si="1"/>
        <v>0</v>
      </c>
      <c r="G67" s="45">
        <v>125</v>
      </c>
      <c r="H67" s="38">
        <v>125</v>
      </c>
      <c r="I67" s="38">
        <v>125</v>
      </c>
      <c r="J67" s="46">
        <v>0</v>
      </c>
      <c r="K67" s="54">
        <f t="shared" si="2"/>
        <v>0</v>
      </c>
      <c r="L67" s="38">
        <v>0</v>
      </c>
      <c r="M67" s="38">
        <v>0</v>
      </c>
    </row>
    <row r="68" spans="1:13">
      <c r="A68" s="43">
        <v>844</v>
      </c>
      <c r="B68" s="44" t="s">
        <v>244</v>
      </c>
      <c r="C68" s="45">
        <v>40850</v>
      </c>
      <c r="D68" s="38">
        <v>2946</v>
      </c>
      <c r="E68" s="38">
        <v>2946</v>
      </c>
      <c r="F68" s="46">
        <f t="shared" si="1"/>
        <v>0</v>
      </c>
      <c r="G68" s="45">
        <v>120325</v>
      </c>
      <c r="H68" s="38">
        <v>1504</v>
      </c>
      <c r="I68" s="38">
        <v>1504</v>
      </c>
      <c r="J68" s="46">
        <v>0</v>
      </c>
      <c r="K68" s="54">
        <f t="shared" ref="K68:K99" si="3">+F68+J68</f>
        <v>0</v>
      </c>
      <c r="L68" s="38">
        <v>0</v>
      </c>
      <c r="M68" s="38">
        <v>0</v>
      </c>
    </row>
    <row r="69" spans="1:13">
      <c r="A69" s="43">
        <v>217</v>
      </c>
      <c r="B69" s="44" t="s">
        <v>106</v>
      </c>
      <c r="C69" s="45">
        <v>0</v>
      </c>
      <c r="D69" s="38">
        <v>0</v>
      </c>
      <c r="E69" s="38">
        <v>0</v>
      </c>
      <c r="F69" s="46">
        <f t="shared" ref="F69:F132" si="4">+D69-E69</f>
        <v>0</v>
      </c>
      <c r="G69" s="45">
        <v>100</v>
      </c>
      <c r="H69" s="38">
        <v>100</v>
      </c>
      <c r="I69" s="38">
        <v>605</v>
      </c>
      <c r="J69" s="46">
        <v>-505</v>
      </c>
      <c r="K69" s="54">
        <f t="shared" si="3"/>
        <v>-505</v>
      </c>
      <c r="L69" s="38">
        <v>-370</v>
      </c>
      <c r="M69" s="38">
        <v>-135</v>
      </c>
    </row>
    <row r="70" spans="1:13">
      <c r="A70" s="43">
        <v>167</v>
      </c>
      <c r="B70" s="44" t="s">
        <v>90</v>
      </c>
      <c r="C70" s="45">
        <v>25</v>
      </c>
      <c r="D70" s="38">
        <v>25</v>
      </c>
      <c r="E70" s="38">
        <v>25</v>
      </c>
      <c r="F70" s="46">
        <f t="shared" si="4"/>
        <v>0</v>
      </c>
      <c r="G70" s="45">
        <v>25</v>
      </c>
      <c r="H70" s="38">
        <v>25</v>
      </c>
      <c r="I70" s="38">
        <v>25</v>
      </c>
      <c r="J70" s="46">
        <v>0</v>
      </c>
      <c r="K70" s="54">
        <f t="shared" si="3"/>
        <v>0</v>
      </c>
      <c r="L70" s="38">
        <v>0</v>
      </c>
      <c r="M70" s="38">
        <v>0</v>
      </c>
    </row>
    <row r="71" spans="1:13">
      <c r="A71" s="43">
        <v>841</v>
      </c>
      <c r="B71" s="44" t="s">
        <v>238</v>
      </c>
      <c r="C71" s="45">
        <v>41625</v>
      </c>
      <c r="D71" s="38">
        <v>41625</v>
      </c>
      <c r="E71" s="38">
        <v>81535</v>
      </c>
      <c r="F71" s="46">
        <f t="shared" si="4"/>
        <v>-39910</v>
      </c>
      <c r="G71" s="45">
        <v>37025</v>
      </c>
      <c r="H71" s="38">
        <v>26620</v>
      </c>
      <c r="I71" s="38">
        <v>26620</v>
      </c>
      <c r="J71" s="46">
        <v>0</v>
      </c>
      <c r="K71" s="54">
        <f t="shared" si="3"/>
        <v>-39910</v>
      </c>
      <c r="L71" s="38">
        <v>-39910</v>
      </c>
      <c r="M71" s="38">
        <v>0</v>
      </c>
    </row>
    <row r="72" spans="1:13">
      <c r="A72" s="43">
        <v>986</v>
      </c>
      <c r="B72" s="44" t="s">
        <v>278</v>
      </c>
      <c r="C72" s="45">
        <v>28125</v>
      </c>
      <c r="D72" s="38">
        <v>28125</v>
      </c>
      <c r="E72" s="38">
        <v>214017</v>
      </c>
      <c r="F72" s="46">
        <f t="shared" si="4"/>
        <v>-185892</v>
      </c>
      <c r="G72" s="45">
        <v>187500</v>
      </c>
      <c r="H72" s="38">
        <v>187500</v>
      </c>
      <c r="I72" s="38">
        <v>341661</v>
      </c>
      <c r="J72" s="46">
        <v>-154161</v>
      </c>
      <c r="K72" s="54">
        <f t="shared" si="3"/>
        <v>-340053</v>
      </c>
      <c r="L72" s="38">
        <v>-214201</v>
      </c>
      <c r="M72" s="38">
        <v>-125852</v>
      </c>
    </row>
    <row r="73" spans="1:13">
      <c r="A73" s="43">
        <v>106</v>
      </c>
      <c r="B73" s="44" t="s">
        <v>12</v>
      </c>
      <c r="C73" s="45">
        <v>110050</v>
      </c>
      <c r="D73" s="38">
        <v>110050</v>
      </c>
      <c r="E73" s="38">
        <v>172043</v>
      </c>
      <c r="F73" s="46">
        <f t="shared" si="4"/>
        <v>-61993</v>
      </c>
      <c r="G73" s="45">
        <v>61275</v>
      </c>
      <c r="H73" s="38">
        <v>61275</v>
      </c>
      <c r="I73" s="38">
        <v>153613</v>
      </c>
      <c r="J73" s="46">
        <v>-92338</v>
      </c>
      <c r="K73" s="54">
        <f t="shared" si="3"/>
        <v>-154331</v>
      </c>
      <c r="L73" s="38">
        <v>-142120</v>
      </c>
      <c r="M73" s="38">
        <v>-12211</v>
      </c>
    </row>
    <row r="74" spans="1:13">
      <c r="A74" s="43">
        <v>103</v>
      </c>
      <c r="B74" s="44" t="s">
        <v>10</v>
      </c>
      <c r="C74" s="45">
        <v>630625</v>
      </c>
      <c r="D74" s="38">
        <v>220958</v>
      </c>
      <c r="E74" s="38">
        <v>220958</v>
      </c>
      <c r="F74" s="46">
        <f t="shared" si="4"/>
        <v>0</v>
      </c>
      <c r="G74" s="45">
        <v>252350</v>
      </c>
      <c r="H74" s="38">
        <v>145815</v>
      </c>
      <c r="I74" s="38">
        <v>145815</v>
      </c>
      <c r="J74" s="46">
        <v>0</v>
      </c>
      <c r="K74" s="54">
        <f t="shared" si="3"/>
        <v>0</v>
      </c>
      <c r="L74" s="38">
        <v>0</v>
      </c>
      <c r="M74" s="38">
        <v>0</v>
      </c>
    </row>
    <row r="75" spans="1:13">
      <c r="A75" s="43">
        <v>634</v>
      </c>
      <c r="B75" s="44" t="s">
        <v>142</v>
      </c>
      <c r="C75" s="45">
        <v>3250</v>
      </c>
      <c r="D75" s="38">
        <v>3250</v>
      </c>
      <c r="E75" s="38">
        <v>4205</v>
      </c>
      <c r="F75" s="46">
        <f t="shared" si="4"/>
        <v>-955</v>
      </c>
      <c r="G75" s="45">
        <v>59675</v>
      </c>
      <c r="H75" s="38">
        <v>22160</v>
      </c>
      <c r="I75" s="38">
        <v>22160</v>
      </c>
      <c r="J75" s="46">
        <v>0</v>
      </c>
      <c r="K75" s="54">
        <f t="shared" si="3"/>
        <v>-955</v>
      </c>
      <c r="L75" s="38">
        <v>-955</v>
      </c>
      <c r="M75" s="38">
        <v>0</v>
      </c>
    </row>
    <row r="76" spans="1:13">
      <c r="A76" s="43">
        <v>218</v>
      </c>
      <c r="B76" s="44" t="s">
        <v>108</v>
      </c>
      <c r="C76" s="45">
        <v>12675</v>
      </c>
      <c r="D76" s="38">
        <v>12675</v>
      </c>
      <c r="E76" s="38">
        <v>39325</v>
      </c>
      <c r="F76" s="46">
        <f t="shared" si="4"/>
        <v>-26650</v>
      </c>
      <c r="G76" s="45">
        <v>173850</v>
      </c>
      <c r="H76" s="38">
        <v>147840</v>
      </c>
      <c r="I76" s="38">
        <v>147840</v>
      </c>
      <c r="J76" s="46">
        <v>0</v>
      </c>
      <c r="K76" s="54">
        <f t="shared" si="3"/>
        <v>-26650</v>
      </c>
      <c r="L76" s="38">
        <v>-26650</v>
      </c>
      <c r="M76" s="38">
        <v>0</v>
      </c>
    </row>
    <row r="77" spans="1:13">
      <c r="A77" s="43">
        <v>130</v>
      </c>
      <c r="B77" s="44" t="s">
        <v>32</v>
      </c>
      <c r="C77" s="45">
        <v>1350</v>
      </c>
      <c r="D77" s="38">
        <v>1350</v>
      </c>
      <c r="E77" s="38">
        <v>3400</v>
      </c>
      <c r="F77" s="46">
        <f t="shared" si="4"/>
        <v>-2050</v>
      </c>
      <c r="G77" s="45">
        <v>1200</v>
      </c>
      <c r="H77" s="38">
        <v>1200</v>
      </c>
      <c r="I77" s="38">
        <v>7679</v>
      </c>
      <c r="J77" s="46">
        <v>-6479</v>
      </c>
      <c r="K77" s="54">
        <f t="shared" si="3"/>
        <v>-8529</v>
      </c>
      <c r="L77" s="38">
        <v>-7089</v>
      </c>
      <c r="M77" s="38">
        <v>-1440</v>
      </c>
    </row>
    <row r="78" spans="1:13">
      <c r="A78" s="43">
        <v>124</v>
      </c>
      <c r="B78" s="44" t="s">
        <v>22</v>
      </c>
      <c r="C78" s="45">
        <v>161675</v>
      </c>
      <c r="D78" s="38">
        <v>161675</v>
      </c>
      <c r="E78" s="38">
        <v>338380</v>
      </c>
      <c r="F78" s="46">
        <f t="shared" si="4"/>
        <v>-176705</v>
      </c>
      <c r="G78" s="45">
        <v>83525</v>
      </c>
      <c r="H78" s="38">
        <v>83525</v>
      </c>
      <c r="I78" s="38">
        <v>452560</v>
      </c>
      <c r="J78" s="46">
        <v>-369035</v>
      </c>
      <c r="K78" s="54">
        <f t="shared" si="3"/>
        <v>-545740</v>
      </c>
      <c r="L78" s="38">
        <v>-454825</v>
      </c>
      <c r="M78" s="38">
        <v>-90915</v>
      </c>
    </row>
    <row r="79" spans="1:13">
      <c r="A79" s="43">
        <v>102</v>
      </c>
      <c r="B79" s="44" t="s">
        <v>8</v>
      </c>
      <c r="C79" s="45">
        <v>57675</v>
      </c>
      <c r="D79" s="38">
        <v>15731</v>
      </c>
      <c r="E79" s="38">
        <v>15731</v>
      </c>
      <c r="F79" s="46">
        <f t="shared" si="4"/>
        <v>0</v>
      </c>
      <c r="G79" s="45">
        <v>25000</v>
      </c>
      <c r="H79" s="38">
        <v>14868</v>
      </c>
      <c r="I79" s="38">
        <v>14868</v>
      </c>
      <c r="J79" s="46">
        <v>0</v>
      </c>
      <c r="K79" s="54">
        <f t="shared" si="3"/>
        <v>0</v>
      </c>
      <c r="L79" s="38">
        <v>0</v>
      </c>
      <c r="M79" s="38">
        <v>0</v>
      </c>
    </row>
    <row r="80" spans="1:13">
      <c r="A80" s="43">
        <v>129</v>
      </c>
      <c r="B80" s="44" t="s">
        <v>30</v>
      </c>
      <c r="C80" s="45">
        <v>53500</v>
      </c>
      <c r="D80" s="38">
        <v>53500</v>
      </c>
      <c r="E80" s="38">
        <v>207816</v>
      </c>
      <c r="F80" s="46">
        <f t="shared" si="4"/>
        <v>-154316</v>
      </c>
      <c r="G80" s="45">
        <v>77325</v>
      </c>
      <c r="H80" s="38">
        <v>77325</v>
      </c>
      <c r="I80" s="38">
        <v>202427</v>
      </c>
      <c r="J80" s="46">
        <v>-125102</v>
      </c>
      <c r="K80" s="54">
        <f t="shared" si="3"/>
        <v>-279418</v>
      </c>
      <c r="L80" s="38">
        <v>-105875</v>
      </c>
      <c r="M80" s="38">
        <v>-173543</v>
      </c>
    </row>
    <row r="81" spans="1:13">
      <c r="A81" s="43">
        <v>132</v>
      </c>
      <c r="B81" s="44" t="s">
        <v>34</v>
      </c>
      <c r="C81" s="45">
        <v>148075</v>
      </c>
      <c r="D81" s="38">
        <v>148075</v>
      </c>
      <c r="E81" s="38">
        <v>427585</v>
      </c>
      <c r="F81" s="46">
        <f t="shared" si="4"/>
        <v>-279510</v>
      </c>
      <c r="G81" s="45">
        <v>836300</v>
      </c>
      <c r="H81" s="38">
        <v>577030</v>
      </c>
      <c r="I81" s="38">
        <v>577030</v>
      </c>
      <c r="J81" s="46">
        <v>0</v>
      </c>
      <c r="K81" s="54">
        <f t="shared" si="3"/>
        <v>-279510</v>
      </c>
      <c r="L81" s="38">
        <v>-279510</v>
      </c>
      <c r="M81" s="38">
        <v>0</v>
      </c>
    </row>
    <row r="82" spans="1:13">
      <c r="A82" s="43">
        <v>127</v>
      </c>
      <c r="B82" s="44" t="s">
        <v>28</v>
      </c>
      <c r="C82" s="45">
        <v>9923200</v>
      </c>
      <c r="D82" s="38">
        <v>875345</v>
      </c>
      <c r="E82" s="38">
        <v>875345</v>
      </c>
      <c r="F82" s="46">
        <f t="shared" si="4"/>
        <v>0</v>
      </c>
      <c r="G82" s="45">
        <v>2517150</v>
      </c>
      <c r="H82" s="38">
        <v>970855</v>
      </c>
      <c r="I82" s="38">
        <v>970855</v>
      </c>
      <c r="J82" s="46">
        <v>0</v>
      </c>
      <c r="K82" s="54">
        <f t="shared" si="3"/>
        <v>0</v>
      </c>
      <c r="L82" s="38">
        <v>0</v>
      </c>
      <c r="M82" s="38">
        <v>0</v>
      </c>
    </row>
    <row r="83" spans="1:13">
      <c r="A83" s="43">
        <v>111</v>
      </c>
      <c r="B83" s="44" t="s">
        <v>18</v>
      </c>
      <c r="C83" s="45">
        <v>875</v>
      </c>
      <c r="D83" s="38">
        <v>875</v>
      </c>
      <c r="E83" s="38">
        <v>2387</v>
      </c>
      <c r="F83" s="46">
        <f t="shared" si="4"/>
        <v>-1512</v>
      </c>
      <c r="G83" s="45">
        <v>250</v>
      </c>
      <c r="H83" s="38">
        <v>250</v>
      </c>
      <c r="I83" s="38">
        <v>4254</v>
      </c>
      <c r="J83" s="46">
        <v>-4004</v>
      </c>
      <c r="K83" s="54">
        <f t="shared" si="3"/>
        <v>-5516</v>
      </c>
      <c r="L83" s="38">
        <v>-550</v>
      </c>
      <c r="M83" s="38">
        <v>-4966</v>
      </c>
    </row>
    <row r="84" spans="1:13">
      <c r="A84" s="43">
        <v>138</v>
      </c>
      <c r="B84" s="44" t="s">
        <v>40</v>
      </c>
      <c r="C84" s="45">
        <v>350</v>
      </c>
      <c r="D84" s="38">
        <v>350</v>
      </c>
      <c r="E84" s="38">
        <v>6340</v>
      </c>
      <c r="F84" s="46">
        <f t="shared" si="4"/>
        <v>-5990</v>
      </c>
      <c r="G84" s="45">
        <v>1900</v>
      </c>
      <c r="H84" s="38">
        <v>1900</v>
      </c>
      <c r="I84" s="38">
        <v>6060</v>
      </c>
      <c r="J84" s="46">
        <v>-4160</v>
      </c>
      <c r="K84" s="54">
        <f t="shared" si="3"/>
        <v>-10150</v>
      </c>
      <c r="L84" s="38">
        <v>-4115</v>
      </c>
      <c r="M84" s="38">
        <v>-6035</v>
      </c>
    </row>
    <row r="85" spans="1:13">
      <c r="A85" s="43">
        <v>214</v>
      </c>
      <c r="B85" s="44" t="s">
        <v>104</v>
      </c>
      <c r="C85" s="45">
        <v>65550</v>
      </c>
      <c r="D85" s="38">
        <v>16715</v>
      </c>
      <c r="E85" s="38">
        <v>16715</v>
      </c>
      <c r="F85" s="46">
        <f t="shared" si="4"/>
        <v>0</v>
      </c>
      <c r="G85" s="45">
        <v>30800</v>
      </c>
      <c r="H85" s="38">
        <v>30800</v>
      </c>
      <c r="I85" s="38">
        <v>37433</v>
      </c>
      <c r="J85" s="46">
        <v>-6633</v>
      </c>
      <c r="K85" s="54">
        <f t="shared" si="3"/>
        <v>-6633</v>
      </c>
      <c r="L85" s="38">
        <v>-6633</v>
      </c>
      <c r="M85" s="38">
        <v>0</v>
      </c>
    </row>
    <row r="86" spans="1:13">
      <c r="A86" s="43">
        <v>635</v>
      </c>
      <c r="B86" s="44" t="s">
        <v>144</v>
      </c>
      <c r="C86" s="45">
        <v>31200</v>
      </c>
      <c r="D86" s="38">
        <v>22515</v>
      </c>
      <c r="E86" s="38">
        <v>22515</v>
      </c>
      <c r="F86" s="46">
        <f t="shared" si="4"/>
        <v>0</v>
      </c>
      <c r="G86" s="45">
        <v>57350</v>
      </c>
      <c r="H86" s="38">
        <v>55670</v>
      </c>
      <c r="I86" s="38">
        <v>55670</v>
      </c>
      <c r="J86" s="46">
        <v>0</v>
      </c>
      <c r="K86" s="54">
        <f t="shared" si="3"/>
        <v>0</v>
      </c>
      <c r="L86" s="38">
        <v>0</v>
      </c>
      <c r="M86" s="38">
        <v>0</v>
      </c>
    </row>
    <row r="87" spans="1:13">
      <c r="A87" s="43">
        <v>636</v>
      </c>
      <c r="B87" s="44" t="s">
        <v>146</v>
      </c>
      <c r="C87" s="45">
        <v>14825</v>
      </c>
      <c r="D87" s="38">
        <v>5555</v>
      </c>
      <c r="E87" s="38">
        <v>5555</v>
      </c>
      <c r="F87" s="46">
        <f t="shared" si="4"/>
        <v>0</v>
      </c>
      <c r="G87" s="45">
        <v>72900</v>
      </c>
      <c r="H87" s="38">
        <v>9805</v>
      </c>
      <c r="I87" s="38">
        <v>9805</v>
      </c>
      <c r="J87" s="46">
        <v>0</v>
      </c>
      <c r="K87" s="54">
        <f t="shared" si="3"/>
        <v>0</v>
      </c>
      <c r="L87" s="38">
        <v>0</v>
      </c>
      <c r="M87" s="38">
        <v>0</v>
      </c>
    </row>
    <row r="88" spans="1:13">
      <c r="A88" s="43">
        <v>667</v>
      </c>
      <c r="B88" s="44" t="s">
        <v>202</v>
      </c>
      <c r="C88" s="45">
        <v>2700</v>
      </c>
      <c r="D88" s="38">
        <v>2700</v>
      </c>
      <c r="E88" s="38">
        <v>2840</v>
      </c>
      <c r="F88" s="46">
        <f t="shared" si="4"/>
        <v>-140</v>
      </c>
      <c r="G88" s="45">
        <v>22525</v>
      </c>
      <c r="H88" s="38">
        <v>3560</v>
      </c>
      <c r="I88" s="38">
        <v>3560</v>
      </c>
      <c r="J88" s="46">
        <v>0</v>
      </c>
      <c r="K88" s="54">
        <f t="shared" si="3"/>
        <v>-140</v>
      </c>
      <c r="L88" s="38">
        <v>-140</v>
      </c>
      <c r="M88" s="38">
        <v>0</v>
      </c>
    </row>
    <row r="89" spans="1:13">
      <c r="A89" s="43">
        <v>637</v>
      </c>
      <c r="B89" s="44" t="s">
        <v>148</v>
      </c>
      <c r="C89" s="45">
        <v>275</v>
      </c>
      <c r="D89" s="38">
        <v>275</v>
      </c>
      <c r="E89" s="38">
        <v>1250</v>
      </c>
      <c r="F89" s="46">
        <f t="shared" si="4"/>
        <v>-975</v>
      </c>
      <c r="G89" s="45">
        <v>100</v>
      </c>
      <c r="H89" s="38">
        <v>100</v>
      </c>
      <c r="I89" s="38">
        <v>3270</v>
      </c>
      <c r="J89" s="46">
        <v>-3170</v>
      </c>
      <c r="K89" s="54">
        <f t="shared" si="3"/>
        <v>-4145</v>
      </c>
      <c r="L89" s="38">
        <v>-500</v>
      </c>
      <c r="M89" s="38">
        <v>-3645</v>
      </c>
    </row>
    <row r="90" spans="1:13">
      <c r="A90" s="43">
        <v>651</v>
      </c>
      <c r="B90" s="44" t="s">
        <v>176</v>
      </c>
      <c r="C90" s="45">
        <v>143050</v>
      </c>
      <c r="D90" s="38">
        <v>63080</v>
      </c>
      <c r="E90" s="38">
        <v>63080</v>
      </c>
      <c r="F90" s="46">
        <f t="shared" si="4"/>
        <v>0</v>
      </c>
      <c r="G90" s="45">
        <v>1533975</v>
      </c>
      <c r="H90" s="38">
        <v>91475</v>
      </c>
      <c r="I90" s="38">
        <v>91475</v>
      </c>
      <c r="J90" s="46">
        <v>0</v>
      </c>
      <c r="K90" s="54">
        <f t="shared" si="3"/>
        <v>0</v>
      </c>
      <c r="L90" s="38">
        <v>0</v>
      </c>
      <c r="M90" s="38">
        <v>0</v>
      </c>
    </row>
    <row r="91" spans="1:13">
      <c r="A91" s="43">
        <v>659</v>
      </c>
      <c r="B91" s="44" t="s">
        <v>192</v>
      </c>
      <c r="C91" s="45">
        <v>82075</v>
      </c>
      <c r="D91" s="38">
        <v>26325</v>
      </c>
      <c r="E91" s="38">
        <v>26325</v>
      </c>
      <c r="F91" s="46">
        <f t="shared" si="4"/>
        <v>0</v>
      </c>
      <c r="G91" s="45">
        <v>211900</v>
      </c>
      <c r="H91" s="38">
        <v>20055</v>
      </c>
      <c r="I91" s="38">
        <v>20055</v>
      </c>
      <c r="J91" s="46">
        <v>0</v>
      </c>
      <c r="K91" s="54">
        <f t="shared" si="3"/>
        <v>0</v>
      </c>
      <c r="L91" s="38">
        <v>0</v>
      </c>
      <c r="M91" s="38">
        <v>0</v>
      </c>
    </row>
    <row r="92" spans="1:13">
      <c r="A92" s="43">
        <v>804</v>
      </c>
      <c r="B92" s="44" t="s">
        <v>208</v>
      </c>
      <c r="C92" s="45">
        <v>201500</v>
      </c>
      <c r="D92" s="38">
        <v>100900</v>
      </c>
      <c r="E92" s="38">
        <v>100900</v>
      </c>
      <c r="F92" s="46">
        <f t="shared" si="4"/>
        <v>0</v>
      </c>
      <c r="G92" s="45">
        <v>461725</v>
      </c>
      <c r="H92" s="38">
        <v>354776</v>
      </c>
      <c r="I92" s="38">
        <v>354776</v>
      </c>
      <c r="J92" s="46">
        <v>0</v>
      </c>
      <c r="K92" s="54">
        <f t="shared" si="3"/>
        <v>0</v>
      </c>
      <c r="L92" s="38">
        <v>0</v>
      </c>
      <c r="M92" s="38">
        <v>0</v>
      </c>
    </row>
    <row r="93" spans="1:13">
      <c r="A93" s="43">
        <v>638</v>
      </c>
      <c r="B93" s="44" t="s">
        <v>150</v>
      </c>
      <c r="C93" s="45">
        <v>2175</v>
      </c>
      <c r="D93" s="38">
        <v>2175</v>
      </c>
      <c r="E93" s="38">
        <v>4870</v>
      </c>
      <c r="F93" s="46">
        <f t="shared" si="4"/>
        <v>-2695</v>
      </c>
      <c r="G93" s="45">
        <v>2200</v>
      </c>
      <c r="H93" s="38">
        <v>2200</v>
      </c>
      <c r="I93" s="38">
        <v>6405</v>
      </c>
      <c r="J93" s="46">
        <v>-4205</v>
      </c>
      <c r="K93" s="54">
        <f t="shared" si="3"/>
        <v>-6900</v>
      </c>
      <c r="L93" s="38">
        <v>-3100</v>
      </c>
      <c r="M93" s="38">
        <v>-3800</v>
      </c>
    </row>
    <row r="94" spans="1:13">
      <c r="A94" s="43">
        <v>816</v>
      </c>
      <c r="B94" s="44" t="s">
        <v>224</v>
      </c>
      <c r="C94" s="45">
        <v>164575</v>
      </c>
      <c r="D94" s="38">
        <v>164575</v>
      </c>
      <c r="E94" s="38">
        <v>181138</v>
      </c>
      <c r="F94" s="46">
        <f t="shared" si="4"/>
        <v>-16563</v>
      </c>
      <c r="G94" s="45">
        <v>1274225</v>
      </c>
      <c r="H94" s="38">
        <v>249010</v>
      </c>
      <c r="I94" s="38">
        <v>249010</v>
      </c>
      <c r="J94" s="46">
        <v>0</v>
      </c>
      <c r="K94" s="54">
        <f t="shared" si="3"/>
        <v>-16563</v>
      </c>
      <c r="L94" s="38">
        <v>-16563</v>
      </c>
      <c r="M94" s="38">
        <v>0</v>
      </c>
    </row>
    <row r="95" spans="1:13">
      <c r="A95" s="43">
        <v>818</v>
      </c>
      <c r="B95" s="44" t="s">
        <v>226</v>
      </c>
      <c r="C95" s="45">
        <v>126650</v>
      </c>
      <c r="D95" s="38">
        <v>126650</v>
      </c>
      <c r="E95" s="38">
        <v>198765</v>
      </c>
      <c r="F95" s="46">
        <f t="shared" si="4"/>
        <v>-72115</v>
      </c>
      <c r="G95" s="45">
        <v>1675050</v>
      </c>
      <c r="H95" s="38">
        <v>198510</v>
      </c>
      <c r="I95" s="38">
        <v>198510</v>
      </c>
      <c r="J95" s="46">
        <v>0</v>
      </c>
      <c r="K95" s="54">
        <f t="shared" si="3"/>
        <v>-72115</v>
      </c>
      <c r="L95" s="38">
        <v>-72115</v>
      </c>
      <c r="M95" s="38">
        <v>0</v>
      </c>
    </row>
    <row r="96" spans="1:13">
      <c r="A96" s="43">
        <v>101</v>
      </c>
      <c r="B96" s="44" t="s">
        <v>6</v>
      </c>
      <c r="C96" s="45">
        <v>16625</v>
      </c>
      <c r="D96" s="38">
        <v>14120</v>
      </c>
      <c r="E96" s="38">
        <v>14120</v>
      </c>
      <c r="F96" s="46">
        <f t="shared" si="4"/>
        <v>0</v>
      </c>
      <c r="G96" s="45">
        <v>15250</v>
      </c>
      <c r="H96" s="38">
        <v>15230</v>
      </c>
      <c r="I96" s="38">
        <v>15230</v>
      </c>
      <c r="J96" s="46">
        <v>0</v>
      </c>
      <c r="K96" s="54">
        <f t="shared" si="3"/>
        <v>0</v>
      </c>
      <c r="L96" s="38">
        <v>0</v>
      </c>
      <c r="M96" s="38">
        <v>0</v>
      </c>
    </row>
    <row r="97" spans="1:13">
      <c r="A97" s="43">
        <v>639</v>
      </c>
      <c r="B97" s="44" t="s">
        <v>152</v>
      </c>
      <c r="C97" s="45">
        <v>350</v>
      </c>
      <c r="D97" s="38">
        <v>350</v>
      </c>
      <c r="E97" s="38">
        <v>1285</v>
      </c>
      <c r="F97" s="46">
        <f t="shared" si="4"/>
        <v>-935</v>
      </c>
      <c r="G97" s="45">
        <v>1050</v>
      </c>
      <c r="H97" s="38">
        <v>1050</v>
      </c>
      <c r="I97" s="38">
        <v>1195</v>
      </c>
      <c r="J97" s="46">
        <v>-145</v>
      </c>
      <c r="K97" s="54">
        <f t="shared" si="3"/>
        <v>-1080</v>
      </c>
      <c r="L97" s="38">
        <v>-1080</v>
      </c>
      <c r="M97" s="38">
        <v>0</v>
      </c>
    </row>
    <row r="98" spans="1:13">
      <c r="A98" s="43">
        <v>640</v>
      </c>
      <c r="B98" s="44" t="s">
        <v>154</v>
      </c>
      <c r="C98" s="45">
        <v>109900</v>
      </c>
      <c r="D98" s="38">
        <v>9400</v>
      </c>
      <c r="E98" s="38">
        <v>9400</v>
      </c>
      <c r="F98" s="46">
        <f t="shared" si="4"/>
        <v>0</v>
      </c>
      <c r="G98" s="45">
        <v>487375</v>
      </c>
      <c r="H98" s="38">
        <v>17050</v>
      </c>
      <c r="I98" s="38">
        <v>17050</v>
      </c>
      <c r="J98" s="46">
        <v>0</v>
      </c>
      <c r="K98" s="54">
        <f t="shared" si="3"/>
        <v>0</v>
      </c>
      <c r="L98" s="38">
        <v>0</v>
      </c>
      <c r="M98" s="38">
        <v>0</v>
      </c>
    </row>
    <row r="99" spans="1:13">
      <c r="A99" s="43">
        <v>628</v>
      </c>
      <c r="B99" s="44" t="s">
        <v>130</v>
      </c>
      <c r="C99" s="45">
        <v>6400</v>
      </c>
      <c r="D99" s="38">
        <v>6400</v>
      </c>
      <c r="E99" s="38">
        <v>25095</v>
      </c>
      <c r="F99" s="46">
        <f t="shared" si="4"/>
        <v>-18695</v>
      </c>
      <c r="G99" s="45">
        <v>47025</v>
      </c>
      <c r="H99" s="38">
        <v>38620</v>
      </c>
      <c r="I99" s="38">
        <v>38620</v>
      </c>
      <c r="J99" s="46">
        <v>0</v>
      </c>
      <c r="K99" s="54">
        <f t="shared" si="3"/>
        <v>-18695</v>
      </c>
      <c r="L99" s="38">
        <v>-18695</v>
      </c>
      <c r="M99" s="38">
        <v>0</v>
      </c>
    </row>
    <row r="100" spans="1:13">
      <c r="A100" s="43">
        <v>629</v>
      </c>
      <c r="B100" s="44" t="s">
        <v>132</v>
      </c>
      <c r="C100" s="45">
        <v>25</v>
      </c>
      <c r="D100" s="38">
        <v>25</v>
      </c>
      <c r="E100" s="38">
        <v>25</v>
      </c>
      <c r="F100" s="46">
        <f t="shared" si="4"/>
        <v>0</v>
      </c>
      <c r="G100" s="45">
        <v>300</v>
      </c>
      <c r="H100" s="38">
        <v>300</v>
      </c>
      <c r="I100" s="38">
        <v>300</v>
      </c>
      <c r="J100" s="46">
        <v>0</v>
      </c>
      <c r="K100" s="54">
        <f t="shared" ref="K100:K131" si="5">+F100+J100</f>
        <v>0</v>
      </c>
      <c r="L100" s="38">
        <v>0</v>
      </c>
      <c r="M100" s="38">
        <v>0</v>
      </c>
    </row>
    <row r="101" spans="1:13">
      <c r="A101" s="43">
        <v>820</v>
      </c>
      <c r="B101" s="44" t="s">
        <v>228</v>
      </c>
      <c r="C101" s="45">
        <v>212400</v>
      </c>
      <c r="D101" s="38">
        <v>212400</v>
      </c>
      <c r="E101" s="38">
        <v>557498</v>
      </c>
      <c r="F101" s="46">
        <f t="shared" si="4"/>
        <v>-345098</v>
      </c>
      <c r="G101" s="45">
        <v>1101900</v>
      </c>
      <c r="H101" s="38">
        <v>842013</v>
      </c>
      <c r="I101" s="38">
        <v>842013</v>
      </c>
      <c r="J101" s="46">
        <v>0</v>
      </c>
      <c r="K101" s="54">
        <f t="shared" si="5"/>
        <v>-345098</v>
      </c>
      <c r="L101" s="38">
        <v>-345098</v>
      </c>
      <c r="M101" s="38">
        <v>0</v>
      </c>
    </row>
    <row r="102" spans="1:13">
      <c r="A102" s="43">
        <v>954</v>
      </c>
      <c r="B102" s="44" t="s">
        <v>1019</v>
      </c>
      <c r="C102" s="45">
        <v>100</v>
      </c>
      <c r="D102" s="38">
        <v>10</v>
      </c>
      <c r="E102" s="38">
        <v>10</v>
      </c>
      <c r="F102" s="46">
        <f t="shared" si="4"/>
        <v>0</v>
      </c>
      <c r="G102" s="45">
        <v>0</v>
      </c>
      <c r="H102" s="38">
        <v>0</v>
      </c>
      <c r="I102" s="38">
        <v>0</v>
      </c>
      <c r="J102" s="46">
        <v>0</v>
      </c>
      <c r="K102" s="54">
        <f t="shared" si="5"/>
        <v>0</v>
      </c>
      <c r="L102" s="38">
        <v>0</v>
      </c>
      <c r="M102" s="38">
        <v>0</v>
      </c>
    </row>
    <row r="103" spans="1:13">
      <c r="A103" s="43">
        <v>814</v>
      </c>
      <c r="B103" s="44" t="s">
        <v>220</v>
      </c>
      <c r="C103" s="45">
        <v>691375</v>
      </c>
      <c r="D103" s="38">
        <v>343127</v>
      </c>
      <c r="E103" s="38">
        <v>343127</v>
      </c>
      <c r="F103" s="46">
        <f t="shared" si="4"/>
        <v>0</v>
      </c>
      <c r="G103" s="45">
        <v>820550</v>
      </c>
      <c r="H103" s="38">
        <v>100750</v>
      </c>
      <c r="I103" s="38">
        <v>100750</v>
      </c>
      <c r="J103" s="46">
        <v>0</v>
      </c>
      <c r="K103" s="54">
        <f t="shared" si="5"/>
        <v>0</v>
      </c>
      <c r="L103" s="38">
        <v>0</v>
      </c>
      <c r="M103" s="38">
        <v>0</v>
      </c>
    </row>
    <row r="104" spans="1:13">
      <c r="A104" s="43">
        <v>143</v>
      </c>
      <c r="B104" s="44" t="s">
        <v>44</v>
      </c>
      <c r="C104" s="45">
        <v>408775</v>
      </c>
      <c r="D104" s="38">
        <v>162959</v>
      </c>
      <c r="E104" s="38">
        <v>162959</v>
      </c>
      <c r="F104" s="46">
        <f t="shared" si="4"/>
        <v>0</v>
      </c>
      <c r="G104" s="45">
        <v>467625</v>
      </c>
      <c r="H104" s="38">
        <v>173980</v>
      </c>
      <c r="I104" s="38">
        <v>173980</v>
      </c>
      <c r="J104" s="46">
        <v>0</v>
      </c>
      <c r="K104" s="54">
        <f t="shared" si="5"/>
        <v>0</v>
      </c>
      <c r="L104" s="38">
        <v>0</v>
      </c>
      <c r="M104" s="38">
        <v>0</v>
      </c>
    </row>
    <row r="105" spans="1:13">
      <c r="A105" s="43">
        <v>652</v>
      </c>
      <c r="B105" s="44" t="s">
        <v>178</v>
      </c>
      <c r="C105" s="45">
        <v>139075</v>
      </c>
      <c r="D105" s="38">
        <v>31947</v>
      </c>
      <c r="E105" s="38">
        <v>31947</v>
      </c>
      <c r="F105" s="46">
        <f t="shared" si="4"/>
        <v>0</v>
      </c>
      <c r="G105" s="45">
        <v>250950</v>
      </c>
      <c r="H105" s="38">
        <v>82060</v>
      </c>
      <c r="I105" s="38">
        <v>82060</v>
      </c>
      <c r="J105" s="46">
        <v>0</v>
      </c>
      <c r="K105" s="54">
        <f t="shared" si="5"/>
        <v>0</v>
      </c>
      <c r="L105" s="38">
        <v>0</v>
      </c>
      <c r="M105" s="38">
        <v>0</v>
      </c>
    </row>
    <row r="106" spans="1:13">
      <c r="A106" s="43">
        <v>660</v>
      </c>
      <c r="B106" s="44" t="s">
        <v>194</v>
      </c>
      <c r="C106" s="45">
        <v>11625</v>
      </c>
      <c r="D106" s="38">
        <v>4495</v>
      </c>
      <c r="E106" s="38">
        <v>4495</v>
      </c>
      <c r="F106" s="46">
        <f t="shared" si="4"/>
        <v>0</v>
      </c>
      <c r="G106" s="45">
        <v>10225</v>
      </c>
      <c r="H106" s="38">
        <v>10225</v>
      </c>
      <c r="I106" s="38">
        <v>13410</v>
      </c>
      <c r="J106" s="46">
        <v>-3185</v>
      </c>
      <c r="K106" s="54">
        <f t="shared" si="5"/>
        <v>-3185</v>
      </c>
      <c r="L106" s="38">
        <v>-3185</v>
      </c>
      <c r="M106" s="38">
        <v>0</v>
      </c>
    </row>
    <row r="107" spans="1:13">
      <c r="A107" s="43">
        <v>614</v>
      </c>
      <c r="B107" s="44" t="s">
        <v>120</v>
      </c>
      <c r="C107" s="45">
        <v>50000</v>
      </c>
      <c r="D107" s="38">
        <v>5</v>
      </c>
      <c r="E107" s="38">
        <v>5</v>
      </c>
      <c r="F107" s="46">
        <f t="shared" si="4"/>
        <v>0</v>
      </c>
      <c r="G107" s="45">
        <v>1625</v>
      </c>
      <c r="H107" s="38">
        <v>850</v>
      </c>
      <c r="I107" s="38">
        <v>850</v>
      </c>
      <c r="J107" s="46">
        <v>0</v>
      </c>
      <c r="K107" s="54">
        <f t="shared" si="5"/>
        <v>0</v>
      </c>
      <c r="L107" s="38">
        <v>0</v>
      </c>
      <c r="M107" s="38">
        <v>0</v>
      </c>
    </row>
    <row r="108" spans="1:13">
      <c r="A108" s="43">
        <v>607</v>
      </c>
      <c r="B108" s="44" t="s">
        <v>699</v>
      </c>
      <c r="C108" s="45">
        <v>8850</v>
      </c>
      <c r="D108" s="38">
        <v>10</v>
      </c>
      <c r="E108" s="38">
        <v>10</v>
      </c>
      <c r="F108" s="46">
        <f t="shared" si="4"/>
        <v>0</v>
      </c>
      <c r="G108" s="45">
        <v>0</v>
      </c>
      <c r="H108" s="38">
        <v>0</v>
      </c>
      <c r="I108" s="38">
        <v>0</v>
      </c>
      <c r="J108" s="46">
        <v>0</v>
      </c>
      <c r="K108" s="54">
        <f t="shared" si="5"/>
        <v>0</v>
      </c>
      <c r="L108" s="38">
        <v>0</v>
      </c>
      <c r="M108" s="38">
        <v>0</v>
      </c>
    </row>
    <row r="109" spans="1:13">
      <c r="A109" s="43">
        <v>653</v>
      </c>
      <c r="B109" s="44" t="s">
        <v>180</v>
      </c>
      <c r="C109" s="45">
        <v>358575</v>
      </c>
      <c r="D109" s="38">
        <v>234850</v>
      </c>
      <c r="E109" s="38">
        <v>234850</v>
      </c>
      <c r="F109" s="46">
        <f t="shared" si="4"/>
        <v>0</v>
      </c>
      <c r="G109" s="45">
        <v>1493025</v>
      </c>
      <c r="H109" s="38">
        <v>373085</v>
      </c>
      <c r="I109" s="38">
        <v>373085</v>
      </c>
      <c r="J109" s="46">
        <v>0</v>
      </c>
      <c r="K109" s="54">
        <f t="shared" si="5"/>
        <v>0</v>
      </c>
      <c r="L109" s="38">
        <v>0</v>
      </c>
      <c r="M109" s="38">
        <v>0</v>
      </c>
    </row>
    <row r="110" spans="1:13">
      <c r="A110" s="43">
        <v>642</v>
      </c>
      <c r="B110" s="44" t="s">
        <v>158</v>
      </c>
      <c r="C110" s="45">
        <v>225</v>
      </c>
      <c r="D110" s="38">
        <v>225</v>
      </c>
      <c r="E110" s="38">
        <v>225</v>
      </c>
      <c r="F110" s="46">
        <f t="shared" si="4"/>
        <v>0</v>
      </c>
      <c r="G110" s="45">
        <v>300</v>
      </c>
      <c r="H110" s="38">
        <v>300</v>
      </c>
      <c r="I110" s="38">
        <v>615</v>
      </c>
      <c r="J110" s="46">
        <v>-315</v>
      </c>
      <c r="K110" s="54">
        <f t="shared" si="5"/>
        <v>-315</v>
      </c>
      <c r="L110" s="38">
        <v>-315</v>
      </c>
      <c r="M110" s="38">
        <v>0</v>
      </c>
    </row>
    <row r="111" spans="1:13">
      <c r="A111" s="43">
        <v>116</v>
      </c>
      <c r="B111" s="44" t="s">
        <v>20</v>
      </c>
      <c r="C111" s="45">
        <v>39950</v>
      </c>
      <c r="D111" s="38">
        <v>18398</v>
      </c>
      <c r="E111" s="38">
        <v>18398</v>
      </c>
      <c r="F111" s="46">
        <f t="shared" si="4"/>
        <v>0</v>
      </c>
      <c r="G111" s="45">
        <v>23375</v>
      </c>
      <c r="H111" s="38">
        <v>23375</v>
      </c>
      <c r="I111" s="38">
        <v>25849</v>
      </c>
      <c r="J111" s="46">
        <v>-2474</v>
      </c>
      <c r="K111" s="54">
        <f t="shared" si="5"/>
        <v>-2474</v>
      </c>
      <c r="L111" s="38">
        <v>-2474</v>
      </c>
      <c r="M111" s="38">
        <v>0</v>
      </c>
    </row>
    <row r="112" spans="1:13">
      <c r="A112" s="43">
        <v>169</v>
      </c>
      <c r="B112" s="44" t="s">
        <v>92</v>
      </c>
      <c r="C112" s="45">
        <v>713300</v>
      </c>
      <c r="D112" s="38">
        <v>553757</v>
      </c>
      <c r="E112" s="38">
        <v>553757</v>
      </c>
      <c r="F112" s="46">
        <f t="shared" si="4"/>
        <v>0</v>
      </c>
      <c r="G112" s="45">
        <v>413050</v>
      </c>
      <c r="H112" s="38">
        <v>413050</v>
      </c>
      <c r="I112" s="38">
        <v>492748</v>
      </c>
      <c r="J112" s="46">
        <v>-79698</v>
      </c>
      <c r="K112" s="54">
        <f t="shared" si="5"/>
        <v>-79698</v>
      </c>
      <c r="L112" s="38">
        <v>-79698</v>
      </c>
      <c r="M112" s="38">
        <v>0</v>
      </c>
    </row>
    <row r="113" spans="1:13">
      <c r="A113" s="43">
        <v>110</v>
      </c>
      <c r="B113" s="44" t="s">
        <v>16</v>
      </c>
      <c r="C113" s="45">
        <v>28775</v>
      </c>
      <c r="D113" s="38">
        <v>28775</v>
      </c>
      <c r="E113" s="38">
        <v>113198</v>
      </c>
      <c r="F113" s="46">
        <f t="shared" si="4"/>
        <v>-84423</v>
      </c>
      <c r="G113" s="45">
        <v>269475</v>
      </c>
      <c r="H113" s="38">
        <v>16948</v>
      </c>
      <c r="I113" s="38">
        <v>16948</v>
      </c>
      <c r="J113" s="46">
        <v>0</v>
      </c>
      <c r="K113" s="54">
        <f t="shared" si="5"/>
        <v>-84423</v>
      </c>
      <c r="L113" s="38">
        <v>-7538</v>
      </c>
      <c r="M113" s="38">
        <v>-76885</v>
      </c>
    </row>
    <row r="114" spans="1:13">
      <c r="A114" s="43">
        <v>141</v>
      </c>
      <c r="B114" s="44" t="s">
        <v>42</v>
      </c>
      <c r="C114" s="45">
        <v>229050</v>
      </c>
      <c r="D114" s="38">
        <v>174650</v>
      </c>
      <c r="E114" s="38">
        <v>174650</v>
      </c>
      <c r="F114" s="46">
        <f t="shared" si="4"/>
        <v>0</v>
      </c>
      <c r="G114" s="45">
        <v>325075</v>
      </c>
      <c r="H114" s="38">
        <v>147975</v>
      </c>
      <c r="I114" s="38">
        <v>147975</v>
      </c>
      <c r="J114" s="46">
        <v>0</v>
      </c>
      <c r="K114" s="54">
        <f t="shared" si="5"/>
        <v>0</v>
      </c>
      <c r="L114" s="38">
        <v>0</v>
      </c>
      <c r="M114" s="38">
        <v>0</v>
      </c>
    </row>
    <row r="115" spans="1:13">
      <c r="A115" s="43">
        <v>219</v>
      </c>
      <c r="B115" s="44" t="s">
        <v>110</v>
      </c>
      <c r="C115" s="45">
        <v>121925</v>
      </c>
      <c r="D115" s="38">
        <v>22896</v>
      </c>
      <c r="E115" s="38">
        <v>22896</v>
      </c>
      <c r="F115" s="46">
        <f t="shared" si="4"/>
        <v>0</v>
      </c>
      <c r="G115" s="45">
        <v>2000</v>
      </c>
      <c r="H115" s="38">
        <v>2000</v>
      </c>
      <c r="I115" s="38">
        <v>6288</v>
      </c>
      <c r="J115" s="46">
        <v>-4288</v>
      </c>
      <c r="K115" s="54">
        <f t="shared" si="5"/>
        <v>-4288</v>
      </c>
      <c r="L115" s="38">
        <v>-4093</v>
      </c>
      <c r="M115" s="38">
        <v>-195</v>
      </c>
    </row>
    <row r="116" spans="1:13">
      <c r="A116" s="43">
        <v>830</v>
      </c>
      <c r="B116" s="44" t="s">
        <v>234</v>
      </c>
      <c r="C116" s="45">
        <v>131975</v>
      </c>
      <c r="D116" s="38">
        <v>58282</v>
      </c>
      <c r="E116" s="38">
        <v>58282</v>
      </c>
      <c r="F116" s="46">
        <f t="shared" si="4"/>
        <v>0</v>
      </c>
      <c r="G116" s="45">
        <v>19600</v>
      </c>
      <c r="H116" s="38">
        <v>16878</v>
      </c>
      <c r="I116" s="38">
        <v>16878</v>
      </c>
      <c r="J116" s="46">
        <v>0</v>
      </c>
      <c r="K116" s="54">
        <f t="shared" si="5"/>
        <v>0</v>
      </c>
      <c r="L116" s="38">
        <v>0</v>
      </c>
      <c r="M116" s="38">
        <v>0</v>
      </c>
    </row>
    <row r="117" spans="1:13">
      <c r="A117" s="43">
        <v>643</v>
      </c>
      <c r="B117" s="44" t="s">
        <v>160</v>
      </c>
      <c r="C117" s="45">
        <v>12150</v>
      </c>
      <c r="D117" s="38">
        <v>10050</v>
      </c>
      <c r="E117" s="38">
        <v>10050</v>
      </c>
      <c r="F117" s="46">
        <f t="shared" si="4"/>
        <v>0</v>
      </c>
      <c r="G117" s="45">
        <v>5025</v>
      </c>
      <c r="H117" s="38">
        <v>5025</v>
      </c>
      <c r="I117" s="38">
        <v>17865</v>
      </c>
      <c r="J117" s="46">
        <v>-12840</v>
      </c>
      <c r="K117" s="54">
        <f t="shared" si="5"/>
        <v>-12840</v>
      </c>
      <c r="L117" s="38">
        <v>-12840</v>
      </c>
      <c r="M117" s="38">
        <v>0</v>
      </c>
    </row>
    <row r="118" spans="1:13">
      <c r="A118" s="43">
        <v>213</v>
      </c>
      <c r="B118" s="44" t="s">
        <v>102</v>
      </c>
      <c r="C118" s="45">
        <v>27500</v>
      </c>
      <c r="D118" s="38">
        <v>18220</v>
      </c>
      <c r="E118" s="38">
        <v>18220</v>
      </c>
      <c r="F118" s="46">
        <f t="shared" si="4"/>
        <v>0</v>
      </c>
      <c r="G118" s="45">
        <v>15325</v>
      </c>
      <c r="H118" s="38">
        <v>15325</v>
      </c>
      <c r="I118" s="38">
        <v>25079</v>
      </c>
      <c r="J118" s="46">
        <v>-9754</v>
      </c>
      <c r="K118" s="54">
        <f t="shared" si="5"/>
        <v>-9754</v>
      </c>
      <c r="L118" s="38">
        <v>-9754</v>
      </c>
      <c r="M118" s="38">
        <v>0</v>
      </c>
    </row>
    <row r="119" spans="1:13">
      <c r="A119" s="43">
        <v>608</v>
      </c>
      <c r="B119" s="44" t="s">
        <v>116</v>
      </c>
      <c r="C119" s="45">
        <v>1400</v>
      </c>
      <c r="D119" s="38">
        <v>0</v>
      </c>
      <c r="E119" s="38">
        <v>0</v>
      </c>
      <c r="F119" s="46">
        <f t="shared" si="4"/>
        <v>0</v>
      </c>
      <c r="G119" s="45">
        <v>1600</v>
      </c>
      <c r="H119" s="38">
        <v>220</v>
      </c>
      <c r="I119" s="38">
        <v>220</v>
      </c>
      <c r="J119" s="46">
        <v>0</v>
      </c>
      <c r="K119" s="54">
        <f t="shared" si="5"/>
        <v>0</v>
      </c>
      <c r="L119" s="38">
        <v>0</v>
      </c>
      <c r="M119" s="38">
        <v>0</v>
      </c>
    </row>
    <row r="120" spans="1:13">
      <c r="A120" s="43">
        <v>654</v>
      </c>
      <c r="B120" s="44" t="s">
        <v>182</v>
      </c>
      <c r="C120" s="45">
        <v>1968025</v>
      </c>
      <c r="D120" s="38">
        <v>612619</v>
      </c>
      <c r="E120" s="38">
        <v>612619</v>
      </c>
      <c r="F120" s="46">
        <f t="shared" si="4"/>
        <v>0</v>
      </c>
      <c r="G120" s="45">
        <v>9026050</v>
      </c>
      <c r="H120" s="38">
        <v>1146005</v>
      </c>
      <c r="I120" s="38">
        <v>1146005</v>
      </c>
      <c r="J120" s="46">
        <v>0</v>
      </c>
      <c r="K120" s="54">
        <f t="shared" si="5"/>
        <v>0</v>
      </c>
      <c r="L120" s="38">
        <v>0</v>
      </c>
      <c r="M120" s="38">
        <v>0</v>
      </c>
    </row>
    <row r="121" spans="1:13">
      <c r="A121" s="43">
        <v>985</v>
      </c>
      <c r="B121" s="44" t="s">
        <v>276</v>
      </c>
      <c r="C121" s="45">
        <v>1725</v>
      </c>
      <c r="D121" s="38">
        <v>1725</v>
      </c>
      <c r="E121" s="38">
        <v>1725</v>
      </c>
      <c r="F121" s="46">
        <f t="shared" si="4"/>
        <v>0</v>
      </c>
      <c r="G121" s="45">
        <v>41700</v>
      </c>
      <c r="H121" s="38">
        <v>41700</v>
      </c>
      <c r="I121" s="38">
        <v>61650</v>
      </c>
      <c r="J121" s="46">
        <v>-19950</v>
      </c>
      <c r="K121" s="54">
        <f t="shared" si="5"/>
        <v>-19950</v>
      </c>
      <c r="L121" s="38">
        <v>-19950</v>
      </c>
      <c r="M121" s="38">
        <v>0</v>
      </c>
    </row>
    <row r="122" spans="1:13">
      <c r="A122" s="43">
        <v>984</v>
      </c>
      <c r="B122" s="44" t="s">
        <v>274</v>
      </c>
      <c r="C122" s="45">
        <v>24225</v>
      </c>
      <c r="D122" s="38">
        <v>5645</v>
      </c>
      <c r="E122" s="38">
        <v>5645</v>
      </c>
      <c r="F122" s="46">
        <f t="shared" si="4"/>
        <v>0</v>
      </c>
      <c r="G122" s="45">
        <v>10900</v>
      </c>
      <c r="H122" s="38">
        <v>6635</v>
      </c>
      <c r="I122" s="38">
        <v>6635</v>
      </c>
      <c r="J122" s="46">
        <v>0</v>
      </c>
      <c r="K122" s="54">
        <f t="shared" si="5"/>
        <v>0</v>
      </c>
      <c r="L122" s="38">
        <v>0</v>
      </c>
      <c r="M122" s="38">
        <v>0</v>
      </c>
    </row>
    <row r="123" spans="1:13">
      <c r="A123" s="43">
        <v>658</v>
      </c>
      <c r="B123" s="44" t="s">
        <v>190</v>
      </c>
      <c r="C123" s="45">
        <v>394325</v>
      </c>
      <c r="D123" s="38">
        <v>134665</v>
      </c>
      <c r="E123" s="38">
        <v>134665</v>
      </c>
      <c r="F123" s="46">
        <f t="shared" si="4"/>
        <v>0</v>
      </c>
      <c r="G123" s="45">
        <v>1497925</v>
      </c>
      <c r="H123" s="38">
        <v>285865</v>
      </c>
      <c r="I123" s="38">
        <v>285865</v>
      </c>
      <c r="J123" s="46">
        <v>0</v>
      </c>
      <c r="K123" s="54">
        <f t="shared" si="5"/>
        <v>0</v>
      </c>
      <c r="L123" s="38">
        <v>0</v>
      </c>
      <c r="M123" s="38">
        <v>0</v>
      </c>
    </row>
    <row r="124" spans="1:13">
      <c r="A124" s="43">
        <v>208</v>
      </c>
      <c r="B124" s="44" t="s">
        <v>98</v>
      </c>
      <c r="C124" s="45">
        <v>325000</v>
      </c>
      <c r="D124" s="38">
        <v>274986</v>
      </c>
      <c r="E124" s="38">
        <v>274986</v>
      </c>
      <c r="F124" s="46">
        <f t="shared" si="4"/>
        <v>0</v>
      </c>
      <c r="G124" s="45">
        <v>346250</v>
      </c>
      <c r="H124" s="38">
        <v>346250</v>
      </c>
      <c r="I124" s="38">
        <v>457981</v>
      </c>
      <c r="J124" s="46">
        <v>-111731</v>
      </c>
      <c r="K124" s="54">
        <f t="shared" si="5"/>
        <v>-111731</v>
      </c>
      <c r="L124" s="38">
        <v>-111731</v>
      </c>
      <c r="M124" s="38">
        <v>0</v>
      </c>
    </row>
    <row r="125" spans="1:13">
      <c r="A125" s="43">
        <v>644</v>
      </c>
      <c r="B125" s="44" t="s">
        <v>162</v>
      </c>
      <c r="C125" s="45">
        <v>75</v>
      </c>
      <c r="D125" s="38">
        <v>75</v>
      </c>
      <c r="E125" s="38">
        <v>270</v>
      </c>
      <c r="F125" s="46">
        <f t="shared" si="4"/>
        <v>-195</v>
      </c>
      <c r="G125" s="45">
        <v>300</v>
      </c>
      <c r="H125" s="38">
        <v>75</v>
      </c>
      <c r="I125" s="38">
        <v>75</v>
      </c>
      <c r="J125" s="46">
        <v>0</v>
      </c>
      <c r="K125" s="54">
        <f t="shared" si="5"/>
        <v>-195</v>
      </c>
      <c r="L125" s="38">
        <v>-195</v>
      </c>
      <c r="M125" s="38">
        <v>0</v>
      </c>
    </row>
    <row r="126" spans="1:13">
      <c r="A126" s="43">
        <v>641</v>
      </c>
      <c r="B126" s="44" t="s">
        <v>156</v>
      </c>
      <c r="C126" s="45">
        <v>1000</v>
      </c>
      <c r="D126" s="38">
        <v>1000</v>
      </c>
      <c r="E126" s="38">
        <v>5700</v>
      </c>
      <c r="F126" s="46">
        <f t="shared" si="4"/>
        <v>-4700</v>
      </c>
      <c r="G126" s="45">
        <v>25825</v>
      </c>
      <c r="H126" s="38">
        <v>10575</v>
      </c>
      <c r="I126" s="38">
        <v>10575</v>
      </c>
      <c r="J126" s="46">
        <v>0</v>
      </c>
      <c r="K126" s="54">
        <f t="shared" si="5"/>
        <v>-4700</v>
      </c>
      <c r="L126" s="38">
        <v>-4700</v>
      </c>
      <c r="M126" s="38">
        <v>0</v>
      </c>
    </row>
    <row r="127" spans="1:13">
      <c r="A127" s="43">
        <v>953</v>
      </c>
      <c r="B127" s="44" t="s">
        <v>264</v>
      </c>
      <c r="C127" s="45">
        <v>64825</v>
      </c>
      <c r="D127" s="38">
        <v>37145</v>
      </c>
      <c r="E127" s="38">
        <v>37145</v>
      </c>
      <c r="F127" s="46">
        <f t="shared" si="4"/>
        <v>0</v>
      </c>
      <c r="G127" s="45">
        <v>371375</v>
      </c>
      <c r="H127" s="38">
        <v>35720</v>
      </c>
      <c r="I127" s="38">
        <v>35720</v>
      </c>
      <c r="J127" s="46">
        <v>0</v>
      </c>
      <c r="K127" s="54">
        <f t="shared" si="5"/>
        <v>0</v>
      </c>
      <c r="L127" s="38">
        <v>0</v>
      </c>
      <c r="M127" s="38">
        <v>0</v>
      </c>
    </row>
    <row r="128" spans="1:13">
      <c r="A128" s="43">
        <v>951</v>
      </c>
      <c r="B128" s="44" t="s">
        <v>260</v>
      </c>
      <c r="C128" s="45">
        <v>477500</v>
      </c>
      <c r="D128" s="38">
        <v>477500</v>
      </c>
      <c r="E128" s="38">
        <v>533483</v>
      </c>
      <c r="F128" s="46">
        <f t="shared" si="4"/>
        <v>-55983</v>
      </c>
      <c r="G128" s="45">
        <v>2074750</v>
      </c>
      <c r="H128" s="38">
        <v>438497</v>
      </c>
      <c r="I128" s="38">
        <v>438497</v>
      </c>
      <c r="J128" s="46">
        <v>0</v>
      </c>
      <c r="K128" s="54">
        <f t="shared" si="5"/>
        <v>-55983</v>
      </c>
      <c r="L128" s="38">
        <v>-55983</v>
      </c>
      <c r="M128" s="38">
        <v>0</v>
      </c>
    </row>
    <row r="129" spans="1:13">
      <c r="A129" s="43">
        <v>620</v>
      </c>
      <c r="B129" s="44" t="s">
        <v>126</v>
      </c>
      <c r="C129" s="45">
        <v>1025</v>
      </c>
      <c r="D129" s="38">
        <v>1025</v>
      </c>
      <c r="E129" s="38">
        <v>1490</v>
      </c>
      <c r="F129" s="46">
        <f t="shared" si="4"/>
        <v>-465</v>
      </c>
      <c r="G129" s="45">
        <v>15625</v>
      </c>
      <c r="H129" s="38">
        <v>6950</v>
      </c>
      <c r="I129" s="38">
        <v>6950</v>
      </c>
      <c r="J129" s="46">
        <v>0</v>
      </c>
      <c r="K129" s="54">
        <f t="shared" si="5"/>
        <v>-465</v>
      </c>
      <c r="L129" s="38">
        <v>-465</v>
      </c>
      <c r="M129" s="38">
        <v>0</v>
      </c>
    </row>
    <row r="130" spans="1:13">
      <c r="A130" s="43">
        <v>0</v>
      </c>
      <c r="B130" s="44" t="s">
        <v>4</v>
      </c>
      <c r="C130" s="45">
        <v>60350</v>
      </c>
      <c r="D130" s="38">
        <v>0</v>
      </c>
      <c r="E130" s="38">
        <v>0</v>
      </c>
      <c r="F130" s="46">
        <f t="shared" si="4"/>
        <v>0</v>
      </c>
      <c r="G130" s="45">
        <v>850</v>
      </c>
      <c r="H130" s="38">
        <v>0</v>
      </c>
      <c r="I130" s="38">
        <v>0</v>
      </c>
      <c r="J130" s="46">
        <v>0</v>
      </c>
      <c r="K130" s="54">
        <f t="shared" si="5"/>
        <v>0</v>
      </c>
      <c r="L130" s="38">
        <v>0</v>
      </c>
      <c r="M130" s="38">
        <v>0</v>
      </c>
    </row>
    <row r="131" spans="1:13">
      <c r="A131" s="43">
        <v>610</v>
      </c>
      <c r="B131" s="44" t="s">
        <v>118</v>
      </c>
      <c r="C131" s="45">
        <v>50</v>
      </c>
      <c r="D131" s="38">
        <v>50</v>
      </c>
      <c r="E131" s="38">
        <v>193</v>
      </c>
      <c r="F131" s="46">
        <f t="shared" si="4"/>
        <v>-143</v>
      </c>
      <c r="G131" s="45">
        <v>550</v>
      </c>
      <c r="H131" s="38">
        <v>55</v>
      </c>
      <c r="I131" s="38">
        <v>55</v>
      </c>
      <c r="J131" s="46">
        <v>0</v>
      </c>
      <c r="K131" s="54">
        <f t="shared" si="5"/>
        <v>-143</v>
      </c>
      <c r="L131" s="38">
        <v>-90</v>
      </c>
      <c r="M131" s="38">
        <v>-53</v>
      </c>
    </row>
    <row r="132" spans="1:13">
      <c r="A132" s="43">
        <v>656</v>
      </c>
      <c r="B132" s="44" t="s">
        <v>186</v>
      </c>
      <c r="C132" s="45">
        <v>43125</v>
      </c>
      <c r="D132" s="38">
        <v>43125</v>
      </c>
      <c r="E132" s="38">
        <v>66105</v>
      </c>
      <c r="F132" s="46">
        <f t="shared" si="4"/>
        <v>-22980</v>
      </c>
      <c r="G132" s="45">
        <v>142725</v>
      </c>
      <c r="H132" s="38">
        <v>142725</v>
      </c>
      <c r="I132" s="38">
        <v>144450</v>
      </c>
      <c r="J132" s="46">
        <v>-1725</v>
      </c>
      <c r="K132" s="54">
        <f t="shared" ref="K132:K151" si="6">+F132+J132</f>
        <v>-24705</v>
      </c>
      <c r="L132" s="38">
        <v>-24705</v>
      </c>
      <c r="M132" s="38">
        <v>0</v>
      </c>
    </row>
    <row r="133" spans="1:13">
      <c r="A133" s="43">
        <v>655</v>
      </c>
      <c r="B133" s="44" t="s">
        <v>184</v>
      </c>
      <c r="C133" s="45">
        <v>11325</v>
      </c>
      <c r="D133" s="38">
        <v>1620</v>
      </c>
      <c r="E133" s="38">
        <v>1620</v>
      </c>
      <c r="F133" s="46">
        <f t="shared" ref="F133:F144" si="7">+D133-E133</f>
        <v>0</v>
      </c>
      <c r="G133" s="45">
        <v>13075</v>
      </c>
      <c r="H133" s="38">
        <v>4610</v>
      </c>
      <c r="I133" s="38">
        <v>4610</v>
      </c>
      <c r="J133" s="46">
        <v>0</v>
      </c>
      <c r="K133" s="54">
        <f t="shared" si="6"/>
        <v>0</v>
      </c>
      <c r="L133" s="38">
        <v>0</v>
      </c>
      <c r="M133" s="38">
        <v>0</v>
      </c>
    </row>
    <row r="134" spans="1:13">
      <c r="A134" s="43">
        <v>126</v>
      </c>
      <c r="B134" s="44" t="s">
        <v>26</v>
      </c>
      <c r="C134" s="45">
        <v>750</v>
      </c>
      <c r="D134" s="38">
        <v>750</v>
      </c>
      <c r="E134" s="38">
        <v>5372</v>
      </c>
      <c r="F134" s="46">
        <f t="shared" si="7"/>
        <v>-4622</v>
      </c>
      <c r="G134" s="45">
        <v>1500</v>
      </c>
      <c r="H134" s="38">
        <v>1500</v>
      </c>
      <c r="I134" s="38">
        <v>9830</v>
      </c>
      <c r="J134" s="46">
        <v>-8330</v>
      </c>
      <c r="K134" s="54">
        <f t="shared" si="6"/>
        <v>-12952</v>
      </c>
      <c r="L134" s="38">
        <v>-2050</v>
      </c>
      <c r="M134" s="38">
        <v>-10902</v>
      </c>
    </row>
    <row r="135" spans="1:13">
      <c r="A135" s="43">
        <v>125</v>
      </c>
      <c r="B135" s="44" t="s">
        <v>24</v>
      </c>
      <c r="C135" s="45">
        <v>525</v>
      </c>
      <c r="D135" s="38">
        <v>525</v>
      </c>
      <c r="E135" s="38">
        <v>2422</v>
      </c>
      <c r="F135" s="46">
        <f t="shared" si="7"/>
        <v>-1897</v>
      </c>
      <c r="G135" s="45">
        <v>175</v>
      </c>
      <c r="H135" s="38">
        <v>175</v>
      </c>
      <c r="I135" s="38">
        <v>1863</v>
      </c>
      <c r="J135" s="46">
        <v>-1688</v>
      </c>
      <c r="K135" s="54">
        <f t="shared" si="6"/>
        <v>-3585</v>
      </c>
      <c r="L135" s="38">
        <v>-625</v>
      </c>
      <c r="M135" s="38">
        <v>-2960</v>
      </c>
    </row>
    <row r="136" spans="1:13">
      <c r="A136" s="43">
        <v>134</v>
      </c>
      <c r="B136" s="44" t="s">
        <v>36</v>
      </c>
      <c r="C136" s="45">
        <v>2575</v>
      </c>
      <c r="D136" s="38">
        <v>2575</v>
      </c>
      <c r="E136" s="38">
        <v>11642</v>
      </c>
      <c r="F136" s="46">
        <f t="shared" si="7"/>
        <v>-9067</v>
      </c>
      <c r="G136" s="45">
        <v>850</v>
      </c>
      <c r="H136" s="38">
        <v>850</v>
      </c>
      <c r="I136" s="38">
        <v>20215</v>
      </c>
      <c r="J136" s="46">
        <v>-19365</v>
      </c>
      <c r="K136" s="54">
        <f t="shared" si="6"/>
        <v>-28432</v>
      </c>
      <c r="L136" s="38">
        <v>-5150</v>
      </c>
      <c r="M136" s="38">
        <v>-23282</v>
      </c>
    </row>
    <row r="137" spans="1:13">
      <c r="A137" s="43">
        <v>207</v>
      </c>
      <c r="B137" s="44" t="s">
        <v>96</v>
      </c>
      <c r="C137" s="45">
        <v>10300</v>
      </c>
      <c r="D137" s="38">
        <v>10300</v>
      </c>
      <c r="E137" s="38">
        <v>28212</v>
      </c>
      <c r="F137" s="46">
        <f t="shared" si="7"/>
        <v>-17912</v>
      </c>
      <c r="G137" s="45">
        <v>62325</v>
      </c>
      <c r="H137" s="38">
        <v>6210</v>
      </c>
      <c r="I137" s="38">
        <v>6210</v>
      </c>
      <c r="J137" s="46">
        <v>0</v>
      </c>
      <c r="K137" s="54">
        <f t="shared" si="6"/>
        <v>-17912</v>
      </c>
      <c r="L137" s="38">
        <v>-4655</v>
      </c>
      <c r="M137" s="38">
        <v>-13257</v>
      </c>
    </row>
    <row r="138" spans="1:13">
      <c r="A138" s="43">
        <v>619</v>
      </c>
      <c r="B138" s="44" t="s">
        <v>124</v>
      </c>
      <c r="C138" s="45">
        <v>431175</v>
      </c>
      <c r="D138" s="38">
        <v>31685</v>
      </c>
      <c r="E138" s="38">
        <v>31685</v>
      </c>
      <c r="F138" s="46">
        <f t="shared" si="7"/>
        <v>0</v>
      </c>
      <c r="G138" s="45">
        <v>378325</v>
      </c>
      <c r="H138" s="38">
        <v>40415</v>
      </c>
      <c r="I138" s="38">
        <v>40415</v>
      </c>
      <c r="J138" s="46">
        <v>0</v>
      </c>
      <c r="K138" s="54">
        <f t="shared" si="6"/>
        <v>0</v>
      </c>
      <c r="L138" s="38">
        <v>0</v>
      </c>
      <c r="M138" s="38">
        <v>0</v>
      </c>
    </row>
    <row r="139" spans="1:13">
      <c r="A139" s="43">
        <v>852</v>
      </c>
      <c r="B139" s="44" t="s">
        <v>248</v>
      </c>
      <c r="C139" s="45">
        <v>1251600</v>
      </c>
      <c r="D139" s="38">
        <v>110111</v>
      </c>
      <c r="E139" s="38">
        <v>110111</v>
      </c>
      <c r="F139" s="46">
        <f t="shared" si="7"/>
        <v>0</v>
      </c>
      <c r="G139" s="45">
        <v>1212875</v>
      </c>
      <c r="H139" s="38">
        <v>75095</v>
      </c>
      <c r="I139" s="38">
        <v>75095</v>
      </c>
      <c r="J139" s="46">
        <v>0</v>
      </c>
      <c r="K139" s="54">
        <f t="shared" si="6"/>
        <v>0</v>
      </c>
      <c r="L139" s="38">
        <v>0</v>
      </c>
      <c r="M139" s="38">
        <v>0</v>
      </c>
    </row>
    <row r="140" spans="1:13">
      <c r="A140" s="43">
        <v>856</v>
      </c>
      <c r="B140" s="44" t="s">
        <v>252</v>
      </c>
      <c r="C140" s="45">
        <v>2813200</v>
      </c>
      <c r="D140" s="38">
        <v>368137</v>
      </c>
      <c r="E140" s="38">
        <v>368137</v>
      </c>
      <c r="F140" s="46">
        <f t="shared" si="7"/>
        <v>0</v>
      </c>
      <c r="G140" s="45">
        <v>71850</v>
      </c>
      <c r="H140" s="38">
        <v>48832</v>
      </c>
      <c r="I140" s="38">
        <v>48832</v>
      </c>
      <c r="J140" s="46">
        <v>0</v>
      </c>
      <c r="K140" s="54">
        <f t="shared" si="6"/>
        <v>0</v>
      </c>
      <c r="L140" s="38">
        <v>0</v>
      </c>
      <c r="M140" s="38">
        <v>0</v>
      </c>
    </row>
    <row r="141" spans="1:13">
      <c r="A141" s="43">
        <v>854</v>
      </c>
      <c r="B141" s="44" t="s">
        <v>250</v>
      </c>
      <c r="C141" s="45">
        <v>75</v>
      </c>
      <c r="D141" s="38">
        <v>75</v>
      </c>
      <c r="E141" s="38">
        <v>75</v>
      </c>
      <c r="F141" s="46">
        <f t="shared" si="7"/>
        <v>0</v>
      </c>
      <c r="G141" s="45">
        <v>22400</v>
      </c>
      <c r="H141" s="38">
        <v>22400</v>
      </c>
      <c r="I141" s="38">
        <v>22400</v>
      </c>
      <c r="J141" s="46">
        <v>0</v>
      </c>
      <c r="K141" s="54">
        <f t="shared" si="6"/>
        <v>0</v>
      </c>
      <c r="L141" s="38">
        <v>0</v>
      </c>
      <c r="M141" s="38">
        <v>0</v>
      </c>
    </row>
    <row r="142" spans="1:13">
      <c r="A142" s="43">
        <v>840</v>
      </c>
      <c r="B142" s="44" t="s">
        <v>236</v>
      </c>
      <c r="C142" s="45">
        <v>946175</v>
      </c>
      <c r="D142" s="38">
        <v>151497</v>
      </c>
      <c r="E142" s="38">
        <v>151497</v>
      </c>
      <c r="F142" s="46">
        <f t="shared" si="7"/>
        <v>0</v>
      </c>
      <c r="G142" s="45">
        <v>722675</v>
      </c>
      <c r="H142" s="38">
        <v>72968</v>
      </c>
      <c r="I142" s="38">
        <v>72968</v>
      </c>
      <c r="J142" s="46">
        <v>0</v>
      </c>
      <c r="K142" s="54">
        <f t="shared" si="6"/>
        <v>0</v>
      </c>
      <c r="L142" s="38">
        <v>0</v>
      </c>
      <c r="M142" s="38">
        <v>0</v>
      </c>
    </row>
    <row r="143" spans="1:13">
      <c r="A143" s="43">
        <v>846</v>
      </c>
      <c r="B143" s="44" t="s">
        <v>246</v>
      </c>
      <c r="C143" s="45">
        <v>78925</v>
      </c>
      <c r="D143" s="38">
        <v>28331</v>
      </c>
      <c r="E143" s="38">
        <v>28331</v>
      </c>
      <c r="F143" s="46">
        <f t="shared" si="7"/>
        <v>0</v>
      </c>
      <c r="G143" s="45">
        <v>51775</v>
      </c>
      <c r="H143" s="38">
        <v>37109</v>
      </c>
      <c r="I143" s="38">
        <v>37109</v>
      </c>
      <c r="J143" s="46">
        <v>0</v>
      </c>
      <c r="K143" s="54">
        <f t="shared" si="6"/>
        <v>0</v>
      </c>
      <c r="L143" s="38">
        <v>0</v>
      </c>
      <c r="M143" s="38">
        <v>0</v>
      </c>
    </row>
    <row r="144" spans="1:13">
      <c r="A144" s="47">
        <v>646</v>
      </c>
      <c r="B144" s="48" t="s">
        <v>166</v>
      </c>
      <c r="C144" s="45">
        <v>2775</v>
      </c>
      <c r="D144" s="38">
        <v>2775</v>
      </c>
      <c r="E144" s="38">
        <v>17590</v>
      </c>
      <c r="F144" s="46">
        <f t="shared" si="7"/>
        <v>-14815</v>
      </c>
      <c r="G144" s="45">
        <v>3875</v>
      </c>
      <c r="H144" s="38">
        <v>3875</v>
      </c>
      <c r="I144" s="38">
        <v>35885</v>
      </c>
      <c r="J144" s="46">
        <v>-32010</v>
      </c>
      <c r="K144" s="54">
        <f t="shared" si="6"/>
        <v>-46825</v>
      </c>
      <c r="L144" s="38">
        <v>-28323</v>
      </c>
      <c r="M144" s="38">
        <v>-18502</v>
      </c>
    </row>
    <row r="145" spans="1:13">
      <c r="A145" s="49">
        <v>166</v>
      </c>
      <c r="B145" s="48" t="s">
        <v>88</v>
      </c>
      <c r="C145" s="45">
        <v>0</v>
      </c>
      <c r="D145" s="38">
        <v>0</v>
      </c>
      <c r="E145" s="38">
        <v>0</v>
      </c>
      <c r="F145" s="46">
        <v>0</v>
      </c>
      <c r="G145" s="45">
        <v>2300</v>
      </c>
      <c r="H145" s="38">
        <v>2300</v>
      </c>
      <c r="I145" s="38">
        <v>2300</v>
      </c>
      <c r="J145" s="46">
        <v>0</v>
      </c>
      <c r="K145" s="54">
        <f t="shared" si="6"/>
        <v>0</v>
      </c>
      <c r="L145" s="38">
        <v>0</v>
      </c>
      <c r="M145" s="38">
        <v>0</v>
      </c>
    </row>
    <row r="146" spans="1:13">
      <c r="A146" s="49">
        <v>806</v>
      </c>
      <c r="B146" s="48" t="s">
        <v>212</v>
      </c>
      <c r="C146" s="45">
        <v>0</v>
      </c>
      <c r="D146" s="38">
        <v>0</v>
      </c>
      <c r="E146" s="38">
        <v>0</v>
      </c>
      <c r="F146" s="46">
        <v>0</v>
      </c>
      <c r="G146" s="45">
        <v>6025</v>
      </c>
      <c r="H146" s="38">
        <v>2847</v>
      </c>
      <c r="I146" s="38">
        <v>2847</v>
      </c>
      <c r="J146" s="46">
        <v>0</v>
      </c>
      <c r="K146" s="54">
        <f t="shared" si="6"/>
        <v>0</v>
      </c>
      <c r="L146" s="38">
        <v>0</v>
      </c>
      <c r="M146" s="38">
        <v>0</v>
      </c>
    </row>
    <row r="147" spans="1:13">
      <c r="A147" s="49">
        <v>868</v>
      </c>
      <c r="B147" s="48" t="s">
        <v>258</v>
      </c>
      <c r="C147" s="45">
        <v>0</v>
      </c>
      <c r="D147" s="38">
        <v>0</v>
      </c>
      <c r="E147" s="38">
        <v>0</v>
      </c>
      <c r="F147" s="46">
        <v>0</v>
      </c>
      <c r="G147" s="45">
        <v>675</v>
      </c>
      <c r="H147" s="38">
        <v>675</v>
      </c>
      <c r="I147" s="38">
        <v>675</v>
      </c>
      <c r="J147" s="46">
        <v>0</v>
      </c>
      <c r="K147" s="54">
        <f t="shared" si="6"/>
        <v>0</v>
      </c>
      <c r="L147" s="38">
        <v>0</v>
      </c>
      <c r="M147" s="38">
        <v>0</v>
      </c>
    </row>
    <row r="148" spans="1:13">
      <c r="A148" s="49">
        <v>624</v>
      </c>
      <c r="B148" s="48" t="s">
        <v>1053</v>
      </c>
      <c r="C148" s="45">
        <v>0</v>
      </c>
      <c r="D148" s="38">
        <v>0</v>
      </c>
      <c r="E148" s="38">
        <v>0</v>
      </c>
      <c r="F148" s="46">
        <v>0</v>
      </c>
      <c r="G148" s="45">
        <v>300</v>
      </c>
      <c r="H148" s="38">
        <v>0</v>
      </c>
      <c r="I148" s="38">
        <v>0</v>
      </c>
      <c r="J148" s="46">
        <v>0</v>
      </c>
      <c r="K148" s="54">
        <f t="shared" si="6"/>
        <v>0</v>
      </c>
      <c r="L148" s="38">
        <v>0</v>
      </c>
      <c r="M148" s="38">
        <v>0</v>
      </c>
    </row>
    <row r="149" spans="1:13">
      <c r="A149" s="49">
        <v>172</v>
      </c>
      <c r="B149" s="48" t="s">
        <v>1054</v>
      </c>
      <c r="C149" s="45">
        <v>0</v>
      </c>
      <c r="D149" s="38">
        <v>0</v>
      </c>
      <c r="E149" s="38">
        <v>0</v>
      </c>
      <c r="F149" s="46">
        <v>0</v>
      </c>
      <c r="G149" s="45">
        <v>0</v>
      </c>
      <c r="H149" s="38">
        <v>0</v>
      </c>
      <c r="I149" s="38">
        <v>0</v>
      </c>
      <c r="J149" s="46">
        <v>0</v>
      </c>
      <c r="K149" s="54">
        <f t="shared" si="6"/>
        <v>0</v>
      </c>
      <c r="L149" s="38">
        <v>0</v>
      </c>
      <c r="M149" s="38">
        <v>0</v>
      </c>
    </row>
    <row r="150" spans="1:13">
      <c r="A150" s="49">
        <v>871</v>
      </c>
      <c r="B150" s="48" t="s">
        <v>1055</v>
      </c>
      <c r="C150" s="45">
        <v>0</v>
      </c>
      <c r="D150" s="38">
        <v>0</v>
      </c>
      <c r="E150" s="38">
        <v>0</v>
      </c>
      <c r="F150" s="46">
        <v>0</v>
      </c>
      <c r="G150" s="45">
        <v>50</v>
      </c>
      <c r="H150" s="38">
        <v>0</v>
      </c>
      <c r="I150" s="38">
        <v>0</v>
      </c>
      <c r="J150" s="46">
        <v>0</v>
      </c>
      <c r="K150" s="54">
        <f t="shared" si="6"/>
        <v>0</v>
      </c>
      <c r="L150" s="38">
        <v>0</v>
      </c>
      <c r="M150" s="38">
        <v>0</v>
      </c>
    </row>
    <row r="151" spans="1:13">
      <c r="A151" s="49">
        <v>862</v>
      </c>
      <c r="B151" s="48" t="s">
        <v>254</v>
      </c>
      <c r="C151" s="45">
        <v>0</v>
      </c>
      <c r="D151" s="38">
        <v>0</v>
      </c>
      <c r="E151" s="38">
        <v>0</v>
      </c>
      <c r="F151" s="46">
        <v>0</v>
      </c>
      <c r="G151" s="45">
        <v>0</v>
      </c>
      <c r="H151" s="38">
        <v>0</v>
      </c>
      <c r="I151" s="38">
        <v>0</v>
      </c>
      <c r="J151" s="46">
        <v>0</v>
      </c>
      <c r="K151" s="54">
        <f t="shared" si="6"/>
        <v>0</v>
      </c>
      <c r="L151" s="38">
        <v>0</v>
      </c>
      <c r="M151" s="38">
        <v>0</v>
      </c>
    </row>
    <row r="152" spans="1:13" ht="17.25" thickBot="1">
      <c r="A152" s="92" t="s">
        <v>1015</v>
      </c>
      <c r="B152" s="93"/>
      <c r="C152" s="50">
        <f t="shared" ref="C152:M152" si="8">SUM(C4:C151)</f>
        <v>32894025</v>
      </c>
      <c r="D152" s="51">
        <f t="shared" si="8"/>
        <v>12818718</v>
      </c>
      <c r="E152" s="51">
        <f t="shared" si="8"/>
        <v>15529979</v>
      </c>
      <c r="F152" s="52">
        <f t="shared" si="8"/>
        <v>-2711261</v>
      </c>
      <c r="G152" s="50">
        <f t="shared" si="8"/>
        <v>49930900</v>
      </c>
      <c r="H152" s="51">
        <f t="shared" si="8"/>
        <v>17536332</v>
      </c>
      <c r="I152" s="51">
        <f t="shared" si="8"/>
        <v>18947312</v>
      </c>
      <c r="J152" s="52">
        <f t="shared" si="8"/>
        <v>-1410980</v>
      </c>
      <c r="K152" s="55">
        <f t="shared" si="8"/>
        <v>-4122241</v>
      </c>
      <c r="L152" s="38">
        <f t="shared" si="8"/>
        <v>-3523081</v>
      </c>
      <c r="M152" s="38">
        <f t="shared" si="8"/>
        <v>-599160</v>
      </c>
    </row>
  </sheetData>
  <mergeCells count="3">
    <mergeCell ref="C2:F2"/>
    <mergeCell ref="G2:J2"/>
    <mergeCell ref="A152:B152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4:H87"/>
  <sheetViews>
    <sheetView workbookViewId="0"/>
  </sheetViews>
  <sheetFormatPr defaultRowHeight="16.5"/>
  <cols>
    <col min="1" max="2" width="9.140625" style="15"/>
    <col min="3" max="3" width="12.85546875" style="15" bestFit="1" customWidth="1"/>
    <col min="4" max="4" width="25" style="15" bestFit="1" customWidth="1"/>
    <col min="5" max="5" width="18.7109375" style="15" hidden="1" customWidth="1"/>
    <col min="6" max="6" width="15.140625" style="15" bestFit="1" customWidth="1"/>
    <col min="7" max="8" width="20.42578125" style="15" bestFit="1" customWidth="1"/>
    <col min="9" max="16384" width="9.140625" style="15"/>
  </cols>
  <sheetData>
    <row r="4" spans="3:7">
      <c r="C4" s="24" t="s">
        <v>1060</v>
      </c>
    </row>
    <row r="6" spans="3:7">
      <c r="C6" s="56" t="s">
        <v>0</v>
      </c>
      <c r="D6" s="56" t="s">
        <v>1061</v>
      </c>
      <c r="E6" s="56" t="s">
        <v>1062</v>
      </c>
      <c r="F6" s="57" t="s">
        <v>1063</v>
      </c>
      <c r="G6" s="57" t="s">
        <v>1064</v>
      </c>
    </row>
    <row r="7" spans="3:7">
      <c r="C7" s="17">
        <v>656</v>
      </c>
      <c r="D7" s="17" t="s">
        <v>1065</v>
      </c>
      <c r="E7" s="17" t="s">
        <v>1065</v>
      </c>
      <c r="F7" s="17">
        <v>1</v>
      </c>
      <c r="G7" s="17">
        <f t="shared" ref="G7:G13" si="0">+F7*50000</f>
        <v>50000</v>
      </c>
    </row>
    <row r="8" spans="3:7">
      <c r="C8" s="17">
        <v>657</v>
      </c>
      <c r="D8" s="17" t="s">
        <v>1050</v>
      </c>
      <c r="E8" s="17" t="s">
        <v>1066</v>
      </c>
      <c r="F8" s="17">
        <v>1</v>
      </c>
      <c r="G8" s="17">
        <f t="shared" si="0"/>
        <v>50000</v>
      </c>
    </row>
    <row r="9" spans="3:7">
      <c r="C9" s="17">
        <v>634</v>
      </c>
      <c r="D9" s="17" t="s">
        <v>1067</v>
      </c>
      <c r="E9" s="17" t="s">
        <v>1067</v>
      </c>
      <c r="F9" s="17">
        <v>1</v>
      </c>
      <c r="G9" s="17">
        <f t="shared" si="0"/>
        <v>50000</v>
      </c>
    </row>
    <row r="10" spans="3:7">
      <c r="C10" s="17">
        <v>208</v>
      </c>
      <c r="D10" s="17" t="s">
        <v>98</v>
      </c>
      <c r="E10" s="17" t="s">
        <v>1068</v>
      </c>
      <c r="F10" s="17">
        <v>1</v>
      </c>
      <c r="G10" s="17">
        <f t="shared" si="0"/>
        <v>50000</v>
      </c>
    </row>
    <row r="11" spans="3:7">
      <c r="C11" s="17">
        <v>821</v>
      </c>
      <c r="D11" s="17" t="s">
        <v>230</v>
      </c>
      <c r="E11" s="17" t="s">
        <v>1069</v>
      </c>
      <c r="F11" s="17">
        <v>1</v>
      </c>
      <c r="G11" s="17">
        <f t="shared" si="0"/>
        <v>50000</v>
      </c>
    </row>
    <row r="12" spans="3:7">
      <c r="C12" s="17">
        <v>132</v>
      </c>
      <c r="D12" s="17" t="s">
        <v>1070</v>
      </c>
      <c r="E12" s="17" t="s">
        <v>1071</v>
      </c>
      <c r="F12" s="17">
        <v>1</v>
      </c>
      <c r="G12" s="17">
        <f t="shared" si="0"/>
        <v>50000</v>
      </c>
    </row>
    <row r="13" spans="3:7">
      <c r="C13" s="17">
        <v>654</v>
      </c>
      <c r="D13" s="17" t="s">
        <v>116</v>
      </c>
      <c r="E13" s="17" t="s">
        <v>1072</v>
      </c>
      <c r="F13" s="17">
        <v>2</v>
      </c>
      <c r="G13" s="17">
        <f t="shared" si="0"/>
        <v>100000</v>
      </c>
    </row>
    <row r="14" spans="3:7" ht="17.25" thickBot="1">
      <c r="C14" s="94" t="s">
        <v>1015</v>
      </c>
      <c r="D14" s="94"/>
      <c r="E14" s="94"/>
      <c r="F14" s="32">
        <f>SUM(F7:F13)</f>
        <v>8</v>
      </c>
      <c r="G14" s="32">
        <f>SUM(G7:G13)</f>
        <v>400000</v>
      </c>
    </row>
    <row r="15" spans="3:7" ht="17.25" thickTop="1"/>
    <row r="17" spans="3:7">
      <c r="C17" s="58" t="s">
        <v>1073</v>
      </c>
    </row>
    <row r="19" spans="3:7">
      <c r="C19" s="56" t="s">
        <v>0</v>
      </c>
      <c r="D19" s="56" t="s">
        <v>1061</v>
      </c>
      <c r="E19" s="56" t="s">
        <v>1062</v>
      </c>
      <c r="F19" s="57" t="s">
        <v>1063</v>
      </c>
      <c r="G19" s="57" t="s">
        <v>1064</v>
      </c>
    </row>
    <row r="20" spans="3:7">
      <c r="C20" s="17">
        <v>206</v>
      </c>
      <c r="D20" s="17" t="s">
        <v>1074</v>
      </c>
      <c r="E20" s="17" t="s">
        <v>1075</v>
      </c>
      <c r="F20" s="17">
        <v>1</v>
      </c>
      <c r="G20" s="17">
        <f>+F20*50000</f>
        <v>50000</v>
      </c>
    </row>
    <row r="21" spans="3:7">
      <c r="C21" s="17">
        <v>108</v>
      </c>
      <c r="D21" s="17" t="s">
        <v>14</v>
      </c>
      <c r="E21" s="17" t="s">
        <v>1076</v>
      </c>
      <c r="F21" s="17">
        <v>2</v>
      </c>
      <c r="G21" s="17">
        <f>+F21*50000</f>
        <v>100000</v>
      </c>
    </row>
    <row r="22" spans="3:7">
      <c r="C22" s="17">
        <v>820</v>
      </c>
      <c r="D22" s="17" t="s">
        <v>228</v>
      </c>
      <c r="E22" s="17" t="s">
        <v>1077</v>
      </c>
      <c r="F22" s="17">
        <v>1</v>
      </c>
      <c r="G22" s="17">
        <f>+F22*50000</f>
        <v>50000</v>
      </c>
    </row>
    <row r="23" spans="3:7">
      <c r="C23" s="17">
        <v>820</v>
      </c>
      <c r="D23" s="17" t="s">
        <v>228</v>
      </c>
      <c r="E23" s="17" t="s">
        <v>1078</v>
      </c>
      <c r="F23" s="17">
        <v>1</v>
      </c>
      <c r="G23" s="17">
        <f>+F23*50000</f>
        <v>50000</v>
      </c>
    </row>
    <row r="24" spans="3:7">
      <c r="C24" s="17">
        <v>653</v>
      </c>
      <c r="D24" s="17" t="s">
        <v>699</v>
      </c>
      <c r="E24" s="17" t="s">
        <v>699</v>
      </c>
      <c r="F24" s="17">
        <v>4</v>
      </c>
      <c r="G24" s="17">
        <f>+F24*50000</f>
        <v>200000</v>
      </c>
    </row>
    <row r="25" spans="3:7" ht="17.25" thickBot="1">
      <c r="C25" s="94" t="s">
        <v>1015</v>
      </c>
      <c r="D25" s="94"/>
      <c r="E25" s="94"/>
      <c r="F25" s="32">
        <f>SUM(F20:F24)</f>
        <v>9</v>
      </c>
      <c r="G25" s="32">
        <f>SUM(G20:G24)</f>
        <v>450000</v>
      </c>
    </row>
    <row r="26" spans="3:7" ht="17.25" thickTop="1"/>
    <row r="28" spans="3:7">
      <c r="C28" s="58" t="s">
        <v>1079</v>
      </c>
      <c r="D28" s="59"/>
      <c r="E28" s="59"/>
      <c r="F28" s="59"/>
      <c r="G28" s="59"/>
    </row>
    <row r="29" spans="3:7">
      <c r="C29" s="59"/>
      <c r="D29" s="59"/>
      <c r="E29" s="59"/>
      <c r="F29" s="59"/>
      <c r="G29" s="59"/>
    </row>
    <row r="30" spans="3:7">
      <c r="C30" s="56" t="s">
        <v>0</v>
      </c>
      <c r="D30" s="56" t="s">
        <v>1061</v>
      </c>
      <c r="E30" s="60" t="s">
        <v>1062</v>
      </c>
      <c r="F30" s="57" t="s">
        <v>1063</v>
      </c>
      <c r="G30" s="57" t="s">
        <v>1064</v>
      </c>
    </row>
    <row r="31" spans="3:7">
      <c r="C31" s="61">
        <v>658</v>
      </c>
      <c r="D31" s="62" t="s">
        <v>1080</v>
      </c>
      <c r="E31" s="62" t="s">
        <v>740</v>
      </c>
      <c r="F31" s="61">
        <v>1</v>
      </c>
      <c r="G31" s="61">
        <f>+F31*50000</f>
        <v>50000</v>
      </c>
    </row>
    <row r="32" spans="3:7" ht="17.25" thickBot="1">
      <c r="C32" s="95" t="s">
        <v>1015</v>
      </c>
      <c r="D32" s="96"/>
      <c r="E32" s="97"/>
      <c r="F32" s="63">
        <f>SUM(F31:F31)</f>
        <v>1</v>
      </c>
      <c r="G32" s="63">
        <f>SUM(G31:G31)</f>
        <v>50000</v>
      </c>
    </row>
    <row r="33" spans="3:8" ht="17.25" thickTop="1"/>
    <row r="35" spans="3:8">
      <c r="C35" s="58" t="s">
        <v>1140</v>
      </c>
    </row>
    <row r="37" spans="3:8">
      <c r="C37" s="56" t="s">
        <v>0</v>
      </c>
      <c r="D37" s="56" t="s">
        <v>1061</v>
      </c>
      <c r="E37" s="56" t="s">
        <v>1062</v>
      </c>
      <c r="F37" s="57" t="s">
        <v>1063</v>
      </c>
      <c r="G37" s="57" t="s">
        <v>1081</v>
      </c>
      <c r="H37" s="57" t="s">
        <v>1064</v>
      </c>
    </row>
    <row r="38" spans="3:8">
      <c r="C38" s="17">
        <v>804</v>
      </c>
      <c r="D38" s="17" t="s">
        <v>208</v>
      </c>
      <c r="E38" s="17" t="s">
        <v>1082</v>
      </c>
      <c r="F38" s="17">
        <v>1</v>
      </c>
      <c r="G38" s="17">
        <v>0</v>
      </c>
      <c r="H38" s="17">
        <f>+F38*50000+G38*100000</f>
        <v>50000</v>
      </c>
    </row>
    <row r="39" spans="3:8">
      <c r="C39" s="17">
        <v>206</v>
      </c>
      <c r="D39" s="17" t="s">
        <v>1083</v>
      </c>
      <c r="E39" s="17" t="s">
        <v>1084</v>
      </c>
      <c r="F39" s="17">
        <v>46</v>
      </c>
      <c r="G39" s="17">
        <v>0</v>
      </c>
      <c r="H39" s="17">
        <f t="shared" ref="H39:H53" si="1">+F39*50000+G39*100000</f>
        <v>2300000</v>
      </c>
    </row>
    <row r="40" spans="3:8">
      <c r="C40" s="17">
        <v>816</v>
      </c>
      <c r="D40" s="17" t="s">
        <v>1085</v>
      </c>
      <c r="E40" s="17" t="s">
        <v>1086</v>
      </c>
      <c r="F40" s="17">
        <v>10</v>
      </c>
      <c r="G40" s="17">
        <v>0</v>
      </c>
      <c r="H40" s="17">
        <f t="shared" si="1"/>
        <v>500000</v>
      </c>
    </row>
    <row r="41" spans="3:8">
      <c r="C41" s="17">
        <v>651</v>
      </c>
      <c r="D41" s="17" t="s">
        <v>695</v>
      </c>
      <c r="E41" s="17" t="s">
        <v>695</v>
      </c>
      <c r="F41" s="17">
        <v>1</v>
      </c>
      <c r="G41" s="17">
        <v>0</v>
      </c>
      <c r="H41" s="17">
        <f t="shared" si="1"/>
        <v>50000</v>
      </c>
    </row>
    <row r="42" spans="3:8">
      <c r="C42" s="17">
        <v>654</v>
      </c>
      <c r="D42" s="17" t="s">
        <v>116</v>
      </c>
      <c r="E42" s="17" t="s">
        <v>116</v>
      </c>
      <c r="F42" s="17">
        <v>3</v>
      </c>
      <c r="G42" s="17">
        <v>1</v>
      </c>
      <c r="H42" s="17">
        <f t="shared" si="1"/>
        <v>250000</v>
      </c>
    </row>
    <row r="43" spans="3:8">
      <c r="C43" s="17">
        <v>623</v>
      </c>
      <c r="D43" s="17" t="s">
        <v>128</v>
      </c>
      <c r="E43" s="17" t="s">
        <v>1087</v>
      </c>
      <c r="F43" s="17">
        <v>1</v>
      </c>
      <c r="G43" s="17">
        <v>0</v>
      </c>
      <c r="H43" s="17">
        <f t="shared" si="1"/>
        <v>50000</v>
      </c>
    </row>
    <row r="44" spans="3:8">
      <c r="C44" s="17">
        <v>623</v>
      </c>
      <c r="D44" s="17" t="s">
        <v>128</v>
      </c>
      <c r="E44" s="17" t="s">
        <v>128</v>
      </c>
      <c r="F44" s="17">
        <v>2</v>
      </c>
      <c r="G44" s="17">
        <v>0</v>
      </c>
      <c r="H44" s="17">
        <f t="shared" si="1"/>
        <v>100000</v>
      </c>
    </row>
    <row r="45" spans="3:8">
      <c r="C45" s="17">
        <v>143</v>
      </c>
      <c r="D45" s="17" t="s">
        <v>44</v>
      </c>
      <c r="E45" s="17" t="s">
        <v>1088</v>
      </c>
      <c r="F45" s="17">
        <v>2</v>
      </c>
      <c r="G45" s="17">
        <v>0</v>
      </c>
      <c r="H45" s="17">
        <f t="shared" si="1"/>
        <v>100000</v>
      </c>
    </row>
    <row r="46" spans="3:8">
      <c r="C46" s="17">
        <v>143</v>
      </c>
      <c r="D46" s="17" t="s">
        <v>44</v>
      </c>
      <c r="E46" s="17" t="s">
        <v>1089</v>
      </c>
      <c r="F46" s="17">
        <v>1</v>
      </c>
      <c r="G46" s="17">
        <v>0</v>
      </c>
      <c r="H46" s="17">
        <f t="shared" si="1"/>
        <v>50000</v>
      </c>
    </row>
    <row r="47" spans="3:8">
      <c r="C47" s="17">
        <v>143</v>
      </c>
      <c r="D47" s="17" t="s">
        <v>44</v>
      </c>
      <c r="E47" s="17" t="s">
        <v>1090</v>
      </c>
      <c r="F47" s="17">
        <v>1</v>
      </c>
      <c r="G47" s="17">
        <v>0</v>
      </c>
      <c r="H47" s="17">
        <f t="shared" si="1"/>
        <v>50000</v>
      </c>
    </row>
    <row r="48" spans="3:8">
      <c r="C48" s="17">
        <v>143</v>
      </c>
      <c r="D48" s="17" t="s">
        <v>44</v>
      </c>
      <c r="E48" s="17" t="s">
        <v>1091</v>
      </c>
      <c r="F48" s="17">
        <v>1</v>
      </c>
      <c r="G48" s="17">
        <v>0</v>
      </c>
      <c r="H48" s="17">
        <f t="shared" si="1"/>
        <v>50000</v>
      </c>
    </row>
    <row r="49" spans="3:8">
      <c r="C49" s="17">
        <v>143</v>
      </c>
      <c r="D49" s="17" t="s">
        <v>44</v>
      </c>
      <c r="E49" s="17" t="s">
        <v>1092</v>
      </c>
      <c r="F49" s="17">
        <v>1</v>
      </c>
      <c r="G49" s="17">
        <v>0</v>
      </c>
      <c r="H49" s="17">
        <f t="shared" si="1"/>
        <v>50000</v>
      </c>
    </row>
    <row r="50" spans="3:8">
      <c r="C50" s="17">
        <v>143</v>
      </c>
      <c r="D50" s="17" t="s">
        <v>44</v>
      </c>
      <c r="E50" s="17" t="s">
        <v>1093</v>
      </c>
      <c r="F50" s="17">
        <v>1</v>
      </c>
      <c r="G50" s="17">
        <v>0</v>
      </c>
      <c r="H50" s="17">
        <f t="shared" si="1"/>
        <v>50000</v>
      </c>
    </row>
    <row r="51" spans="3:8">
      <c r="C51" s="17">
        <v>818</v>
      </c>
      <c r="D51" s="17" t="s">
        <v>1094</v>
      </c>
      <c r="E51" s="17" t="s">
        <v>1095</v>
      </c>
      <c r="F51" s="17">
        <v>3</v>
      </c>
      <c r="G51" s="17">
        <v>0</v>
      </c>
      <c r="H51" s="17">
        <f t="shared" si="1"/>
        <v>150000</v>
      </c>
    </row>
    <row r="52" spans="3:8">
      <c r="C52" s="17">
        <v>653</v>
      </c>
      <c r="D52" s="17" t="s">
        <v>1096</v>
      </c>
      <c r="E52" s="17" t="s">
        <v>699</v>
      </c>
      <c r="F52" s="17">
        <v>0</v>
      </c>
      <c r="G52" s="17">
        <v>1</v>
      </c>
      <c r="H52" s="17">
        <f t="shared" si="1"/>
        <v>100000</v>
      </c>
    </row>
    <row r="53" spans="3:8">
      <c r="C53" s="17">
        <v>619</v>
      </c>
      <c r="D53" s="17" t="s">
        <v>124</v>
      </c>
      <c r="E53" s="17" t="s">
        <v>124</v>
      </c>
      <c r="F53" s="17">
        <v>0</v>
      </c>
      <c r="G53" s="17">
        <v>1</v>
      </c>
      <c r="H53" s="17">
        <f t="shared" si="1"/>
        <v>100000</v>
      </c>
    </row>
    <row r="54" spans="3:8" ht="17.25" thickBot="1">
      <c r="C54" s="94" t="s">
        <v>1015</v>
      </c>
      <c r="D54" s="94"/>
      <c r="E54" s="94"/>
      <c r="F54" s="32">
        <f>SUM(F38:F53)</f>
        <v>74</v>
      </c>
      <c r="G54" s="32">
        <f>SUM(G38:G53)</f>
        <v>3</v>
      </c>
      <c r="H54" s="32">
        <f>SUM(H38:H53)</f>
        <v>4000000</v>
      </c>
    </row>
    <row r="55" spans="3:8" ht="17.25" thickTop="1"/>
    <row r="57" spans="3:8">
      <c r="C57" s="59" t="s">
        <v>1097</v>
      </c>
    </row>
    <row r="59" spans="3:8">
      <c r="C59" s="56" t="s">
        <v>0</v>
      </c>
      <c r="D59" s="56" t="s">
        <v>1061</v>
      </c>
      <c r="E59" s="56" t="s">
        <v>1062</v>
      </c>
      <c r="F59" s="57" t="s">
        <v>1063</v>
      </c>
      <c r="G59" s="57" t="s">
        <v>1064</v>
      </c>
    </row>
    <row r="60" spans="3:8">
      <c r="C60" s="17">
        <v>650</v>
      </c>
      <c r="D60" s="17" t="s">
        <v>1098</v>
      </c>
      <c r="E60" s="17" t="s">
        <v>1098</v>
      </c>
      <c r="F60" s="17">
        <v>1</v>
      </c>
      <c r="G60" s="17">
        <f t="shared" ref="G60:G65" si="2">+F60*50000</f>
        <v>50000</v>
      </c>
    </row>
    <row r="61" spans="3:8">
      <c r="C61" s="17">
        <v>654</v>
      </c>
      <c r="D61" s="17" t="s">
        <v>116</v>
      </c>
      <c r="E61" s="17" t="s">
        <v>116</v>
      </c>
      <c r="F61" s="17">
        <v>2</v>
      </c>
      <c r="G61" s="17">
        <f t="shared" si="2"/>
        <v>100000</v>
      </c>
    </row>
    <row r="62" spans="3:8">
      <c r="C62" s="17">
        <v>206</v>
      </c>
      <c r="D62" s="17" t="s">
        <v>1099</v>
      </c>
      <c r="E62" s="17" t="s">
        <v>1084</v>
      </c>
      <c r="F62" s="17">
        <v>19</v>
      </c>
      <c r="G62" s="17">
        <f t="shared" si="2"/>
        <v>950000</v>
      </c>
    </row>
    <row r="63" spans="3:8">
      <c r="C63" s="17">
        <v>652</v>
      </c>
      <c r="D63" s="17" t="s">
        <v>1100</v>
      </c>
      <c r="E63" s="17" t="s">
        <v>697</v>
      </c>
      <c r="F63" s="17">
        <v>1</v>
      </c>
      <c r="G63" s="17">
        <f t="shared" si="2"/>
        <v>50000</v>
      </c>
    </row>
    <row r="64" spans="3:8">
      <c r="C64" s="17">
        <v>169</v>
      </c>
      <c r="D64" s="17" t="s">
        <v>1101</v>
      </c>
      <c r="E64" s="17" t="s">
        <v>1102</v>
      </c>
      <c r="F64" s="17">
        <v>1</v>
      </c>
      <c r="G64" s="17">
        <f t="shared" si="2"/>
        <v>50000</v>
      </c>
    </row>
    <row r="65" spans="3:8">
      <c r="C65" s="17">
        <v>661</v>
      </c>
      <c r="D65" s="17" t="s">
        <v>1103</v>
      </c>
      <c r="E65" s="17" t="s">
        <v>1104</v>
      </c>
      <c r="F65" s="17">
        <v>1</v>
      </c>
      <c r="G65" s="17">
        <f t="shared" si="2"/>
        <v>50000</v>
      </c>
    </row>
    <row r="66" spans="3:8" ht="17.25" thickBot="1">
      <c r="C66" s="94" t="s">
        <v>1015</v>
      </c>
      <c r="D66" s="94"/>
      <c r="E66" s="94"/>
      <c r="F66" s="32">
        <f>SUM(F60:F65)</f>
        <v>25</v>
      </c>
      <c r="G66" s="32">
        <f>SUM(G60:G65)</f>
        <v>1250000</v>
      </c>
    </row>
    <row r="67" spans="3:8" ht="17.25" thickTop="1"/>
    <row r="69" spans="3:8">
      <c r="C69" s="59" t="s">
        <v>1105</v>
      </c>
    </row>
    <row r="71" spans="3:8">
      <c r="C71" s="56" t="s">
        <v>0</v>
      </c>
      <c r="D71" s="56" t="s">
        <v>1061</v>
      </c>
      <c r="E71" s="56" t="s">
        <v>1062</v>
      </c>
      <c r="F71" s="57" t="s">
        <v>1063</v>
      </c>
      <c r="G71" s="57" t="s">
        <v>1081</v>
      </c>
      <c r="H71" s="57" t="s">
        <v>1064</v>
      </c>
    </row>
    <row r="72" spans="3:8">
      <c r="C72" s="17">
        <v>661</v>
      </c>
      <c r="D72" s="17" t="s">
        <v>196</v>
      </c>
      <c r="E72" s="17" t="s">
        <v>752</v>
      </c>
      <c r="F72" s="17">
        <v>2</v>
      </c>
      <c r="G72" s="17">
        <v>0</v>
      </c>
      <c r="H72" s="17">
        <f>+F72*50000+G72*100000</f>
        <v>100000</v>
      </c>
    </row>
    <row r="73" spans="3:8">
      <c r="C73" s="17">
        <v>649</v>
      </c>
      <c r="D73" s="17" t="s">
        <v>172</v>
      </c>
      <c r="E73" s="17" t="s">
        <v>677</v>
      </c>
      <c r="F73" s="17">
        <v>1</v>
      </c>
      <c r="G73" s="17">
        <v>0</v>
      </c>
      <c r="H73" s="17">
        <f t="shared" ref="H73:H82" si="3">+F73*50000+G73*100000</f>
        <v>50000</v>
      </c>
    </row>
    <row r="74" spans="3:8">
      <c r="C74" s="17">
        <v>662</v>
      </c>
      <c r="D74" s="17" t="s">
        <v>198</v>
      </c>
      <c r="E74" s="17" t="s">
        <v>754</v>
      </c>
      <c r="F74" s="17">
        <v>0</v>
      </c>
      <c r="G74" s="17">
        <v>1</v>
      </c>
      <c r="H74" s="17">
        <f t="shared" si="3"/>
        <v>100000</v>
      </c>
    </row>
    <row r="75" spans="3:8">
      <c r="C75" s="17">
        <v>650</v>
      </c>
      <c r="D75" s="17" t="s">
        <v>174</v>
      </c>
      <c r="E75" s="17" t="s">
        <v>1098</v>
      </c>
      <c r="F75" s="17">
        <v>5</v>
      </c>
      <c r="G75" s="17">
        <v>0</v>
      </c>
      <c r="H75" s="17">
        <f t="shared" si="3"/>
        <v>250000</v>
      </c>
    </row>
    <row r="76" spans="3:8">
      <c r="C76" s="17">
        <v>206</v>
      </c>
      <c r="D76" s="17" t="s">
        <v>1106</v>
      </c>
      <c r="E76" s="17" t="s">
        <v>1084</v>
      </c>
      <c r="F76" s="17">
        <v>1</v>
      </c>
      <c r="G76" s="17">
        <v>0</v>
      </c>
      <c r="H76" s="17">
        <f t="shared" si="3"/>
        <v>50000</v>
      </c>
    </row>
    <row r="77" spans="3:8">
      <c r="C77" s="17">
        <v>664</v>
      </c>
      <c r="D77" s="17" t="s">
        <v>1107</v>
      </c>
      <c r="E77" s="17" t="s">
        <v>1108</v>
      </c>
      <c r="F77" s="17">
        <v>2</v>
      </c>
      <c r="G77" s="17">
        <v>0</v>
      </c>
      <c r="H77" s="17">
        <f t="shared" si="3"/>
        <v>100000</v>
      </c>
    </row>
    <row r="78" spans="3:8">
      <c r="C78" s="17">
        <v>841</v>
      </c>
      <c r="D78" s="17" t="s">
        <v>1109</v>
      </c>
      <c r="E78" s="17" t="s">
        <v>1110</v>
      </c>
      <c r="F78" s="17">
        <v>0</v>
      </c>
      <c r="G78" s="17">
        <v>1</v>
      </c>
      <c r="H78" s="17">
        <f t="shared" si="3"/>
        <v>100000</v>
      </c>
    </row>
    <row r="79" spans="3:8">
      <c r="C79" s="17">
        <v>651</v>
      </c>
      <c r="D79" s="17" t="s">
        <v>176</v>
      </c>
      <c r="E79" s="17" t="s">
        <v>695</v>
      </c>
      <c r="F79" s="17">
        <v>1</v>
      </c>
      <c r="G79" s="17">
        <v>0</v>
      </c>
      <c r="H79" s="17">
        <f t="shared" si="3"/>
        <v>50000</v>
      </c>
    </row>
    <row r="80" spans="3:8">
      <c r="C80" s="17">
        <v>654</v>
      </c>
      <c r="D80" s="17" t="s">
        <v>182</v>
      </c>
      <c r="E80" s="17" t="s">
        <v>116</v>
      </c>
      <c r="F80" s="17">
        <v>3</v>
      </c>
      <c r="G80" s="17">
        <v>0</v>
      </c>
      <c r="H80" s="17">
        <f t="shared" si="3"/>
        <v>150000</v>
      </c>
    </row>
    <row r="81" spans="3:8">
      <c r="C81" s="17">
        <v>658</v>
      </c>
      <c r="D81" s="17" t="s">
        <v>190</v>
      </c>
      <c r="E81" s="17" t="s">
        <v>740</v>
      </c>
      <c r="F81" s="17">
        <v>1</v>
      </c>
      <c r="G81" s="17">
        <v>0</v>
      </c>
      <c r="H81" s="17">
        <f t="shared" si="3"/>
        <v>50000</v>
      </c>
    </row>
    <row r="82" spans="3:8">
      <c r="C82" s="17">
        <v>646</v>
      </c>
      <c r="D82" s="17" t="s">
        <v>1111</v>
      </c>
      <c r="E82" s="17" t="s">
        <v>166</v>
      </c>
      <c r="F82" s="17">
        <v>1</v>
      </c>
      <c r="G82" s="17">
        <v>0</v>
      </c>
      <c r="H82" s="17">
        <f t="shared" si="3"/>
        <v>50000</v>
      </c>
    </row>
    <row r="83" spans="3:8" ht="17.25" thickBot="1">
      <c r="C83" s="94" t="s">
        <v>1015</v>
      </c>
      <c r="D83" s="94"/>
      <c r="E83" s="94"/>
      <c r="F83" s="32">
        <f>SUM(F72:F82)</f>
        <v>17</v>
      </c>
      <c r="G83" s="32">
        <f>SUM(G72:G82)</f>
        <v>2</v>
      </c>
      <c r="H83" s="32">
        <f>SUM(H72:H82)</f>
        <v>1050000</v>
      </c>
    </row>
    <row r="84" spans="3:8" ht="17.25" thickTop="1"/>
    <row r="85" spans="3:8">
      <c r="C85" s="58" t="s">
        <v>1112</v>
      </c>
    </row>
    <row r="86" spans="3:8">
      <c r="C86" s="58"/>
    </row>
    <row r="87" spans="3:8">
      <c r="C87" s="58" t="s">
        <v>1113</v>
      </c>
    </row>
  </sheetData>
  <mergeCells count="6">
    <mergeCell ref="C83:E83"/>
    <mergeCell ref="C14:E14"/>
    <mergeCell ref="C25:E25"/>
    <mergeCell ref="C32:E32"/>
    <mergeCell ref="C54:E54"/>
    <mergeCell ref="C66:E66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H51"/>
  <sheetViews>
    <sheetView workbookViewId="0"/>
  </sheetViews>
  <sheetFormatPr defaultRowHeight="16.5"/>
  <cols>
    <col min="1" max="1" width="9.140625" style="64"/>
    <col min="2" max="2" width="12.85546875" style="64" bestFit="1" customWidth="1"/>
    <col min="3" max="3" width="25" style="64" bestFit="1" customWidth="1"/>
    <col min="4" max="4" width="18.7109375" style="64" bestFit="1" customWidth="1"/>
    <col min="5" max="5" width="15.140625" style="64" bestFit="1" customWidth="1"/>
    <col min="6" max="7" width="20.42578125" style="64" bestFit="1" customWidth="1"/>
    <col min="8" max="16384" width="9.140625" style="64"/>
  </cols>
  <sheetData>
    <row r="3" spans="2:8">
      <c r="B3" s="56" t="s">
        <v>0</v>
      </c>
      <c r="C3" s="56" t="s">
        <v>1061</v>
      </c>
      <c r="D3" s="56" t="s">
        <v>1062</v>
      </c>
      <c r="E3" s="57" t="s">
        <v>1063</v>
      </c>
      <c r="F3" s="57" t="s">
        <v>1114</v>
      </c>
      <c r="G3" s="57" t="s">
        <v>1064</v>
      </c>
    </row>
    <row r="4" spans="2:8">
      <c r="B4" s="65">
        <v>656</v>
      </c>
      <c r="C4" s="66" t="s">
        <v>1065</v>
      </c>
      <c r="D4" s="66" t="s">
        <v>1065</v>
      </c>
      <c r="E4" s="66">
        <v>1</v>
      </c>
      <c r="F4" s="66">
        <v>0</v>
      </c>
      <c r="G4" s="66">
        <f>+E4*50000+F4*100000</f>
        <v>50000</v>
      </c>
      <c r="H4" s="64" t="s">
        <v>1115</v>
      </c>
    </row>
    <row r="5" spans="2:8">
      <c r="B5" s="65">
        <v>657</v>
      </c>
      <c r="C5" s="66" t="s">
        <v>1050</v>
      </c>
      <c r="D5" s="66" t="s">
        <v>1066</v>
      </c>
      <c r="E5" s="66">
        <v>1</v>
      </c>
      <c r="F5" s="66">
        <v>0</v>
      </c>
      <c r="G5" s="66">
        <f t="shared" ref="G5:G49" si="0">+E5*50000+F5*100000</f>
        <v>50000</v>
      </c>
      <c r="H5" s="64" t="s">
        <v>1115</v>
      </c>
    </row>
    <row r="6" spans="2:8">
      <c r="B6" s="65">
        <v>634</v>
      </c>
      <c r="C6" s="66" t="s">
        <v>1067</v>
      </c>
      <c r="D6" s="66" t="s">
        <v>1067</v>
      </c>
      <c r="E6" s="66">
        <v>1</v>
      </c>
      <c r="F6" s="66">
        <v>0</v>
      </c>
      <c r="G6" s="66">
        <f t="shared" si="0"/>
        <v>50000</v>
      </c>
      <c r="H6" s="64" t="s">
        <v>1115</v>
      </c>
    </row>
    <row r="7" spans="2:8">
      <c r="B7" s="65">
        <v>208</v>
      </c>
      <c r="C7" s="66" t="s">
        <v>98</v>
      </c>
      <c r="D7" s="66" t="s">
        <v>1068</v>
      </c>
      <c r="E7" s="66">
        <v>1</v>
      </c>
      <c r="F7" s="66">
        <v>0</v>
      </c>
      <c r="G7" s="66">
        <f t="shared" si="0"/>
        <v>50000</v>
      </c>
      <c r="H7" s="64" t="s">
        <v>1115</v>
      </c>
    </row>
    <row r="8" spans="2:8">
      <c r="B8" s="65">
        <v>821</v>
      </c>
      <c r="C8" s="66" t="s">
        <v>230</v>
      </c>
      <c r="D8" s="66" t="s">
        <v>1069</v>
      </c>
      <c r="E8" s="66">
        <v>1</v>
      </c>
      <c r="F8" s="66">
        <v>0</v>
      </c>
      <c r="G8" s="66">
        <f t="shared" si="0"/>
        <v>50000</v>
      </c>
      <c r="H8" s="64" t="s">
        <v>1115</v>
      </c>
    </row>
    <row r="9" spans="2:8">
      <c r="B9" s="65">
        <v>132</v>
      </c>
      <c r="C9" s="66" t="s">
        <v>1070</v>
      </c>
      <c r="D9" s="66" t="s">
        <v>1071</v>
      </c>
      <c r="E9" s="66">
        <v>1</v>
      </c>
      <c r="F9" s="66">
        <v>0</v>
      </c>
      <c r="G9" s="66">
        <f t="shared" si="0"/>
        <v>50000</v>
      </c>
      <c r="H9" s="64" t="s">
        <v>1115</v>
      </c>
    </row>
    <row r="10" spans="2:8">
      <c r="B10" s="65">
        <v>654</v>
      </c>
      <c r="C10" s="66" t="s">
        <v>116</v>
      </c>
      <c r="D10" s="66" t="s">
        <v>1072</v>
      </c>
      <c r="E10" s="66">
        <v>2</v>
      </c>
      <c r="F10" s="66">
        <v>0</v>
      </c>
      <c r="G10" s="66">
        <f t="shared" si="0"/>
        <v>100000</v>
      </c>
      <c r="H10" s="64" t="s">
        <v>1115</v>
      </c>
    </row>
    <row r="11" spans="2:8">
      <c r="B11" s="65">
        <v>206</v>
      </c>
      <c r="C11" s="66" t="s">
        <v>1106</v>
      </c>
      <c r="D11" s="66" t="s">
        <v>1075</v>
      </c>
      <c r="E11" s="66">
        <v>1</v>
      </c>
      <c r="F11" s="66">
        <v>0</v>
      </c>
      <c r="G11" s="66">
        <f t="shared" si="0"/>
        <v>50000</v>
      </c>
      <c r="H11" s="64" t="s">
        <v>1116</v>
      </c>
    </row>
    <row r="12" spans="2:8">
      <c r="B12" s="65">
        <v>108</v>
      </c>
      <c r="C12" s="66" t="s">
        <v>14</v>
      </c>
      <c r="D12" s="66" t="s">
        <v>1076</v>
      </c>
      <c r="E12" s="66">
        <v>2</v>
      </c>
      <c r="F12" s="66">
        <v>0</v>
      </c>
      <c r="G12" s="66">
        <f t="shared" si="0"/>
        <v>100000</v>
      </c>
      <c r="H12" s="64" t="s">
        <v>1116</v>
      </c>
    </row>
    <row r="13" spans="2:8">
      <c r="B13" s="65">
        <v>820</v>
      </c>
      <c r="C13" s="66" t="s">
        <v>228</v>
      </c>
      <c r="D13" s="66" t="s">
        <v>1077</v>
      </c>
      <c r="E13" s="66">
        <v>1</v>
      </c>
      <c r="F13" s="66">
        <v>0</v>
      </c>
      <c r="G13" s="66">
        <f t="shared" si="0"/>
        <v>50000</v>
      </c>
      <c r="H13" s="64" t="s">
        <v>1116</v>
      </c>
    </row>
    <row r="14" spans="2:8">
      <c r="B14" s="65">
        <v>820</v>
      </c>
      <c r="C14" s="66" t="s">
        <v>228</v>
      </c>
      <c r="D14" s="66" t="s">
        <v>1078</v>
      </c>
      <c r="E14" s="66">
        <v>1</v>
      </c>
      <c r="F14" s="66">
        <v>0</v>
      </c>
      <c r="G14" s="66">
        <f t="shared" si="0"/>
        <v>50000</v>
      </c>
      <c r="H14" s="64" t="s">
        <v>1116</v>
      </c>
    </row>
    <row r="15" spans="2:8">
      <c r="B15" s="65">
        <v>653</v>
      </c>
      <c r="C15" s="66" t="s">
        <v>699</v>
      </c>
      <c r="D15" s="66" t="s">
        <v>699</v>
      </c>
      <c r="E15" s="66">
        <v>4</v>
      </c>
      <c r="F15" s="66">
        <v>0</v>
      </c>
      <c r="G15" s="66">
        <f t="shared" si="0"/>
        <v>200000</v>
      </c>
      <c r="H15" s="64" t="s">
        <v>1116</v>
      </c>
    </row>
    <row r="16" spans="2:8">
      <c r="B16" s="65">
        <v>658</v>
      </c>
      <c r="C16" s="67" t="s">
        <v>1080</v>
      </c>
      <c r="D16" s="68" t="s">
        <v>740</v>
      </c>
      <c r="E16" s="66">
        <v>1</v>
      </c>
      <c r="F16" s="66">
        <v>0</v>
      </c>
      <c r="G16" s="66">
        <f t="shared" si="0"/>
        <v>50000</v>
      </c>
      <c r="H16" s="64" t="s">
        <v>1117</v>
      </c>
    </row>
    <row r="17" spans="2:8">
      <c r="B17" s="65">
        <v>804</v>
      </c>
      <c r="C17" s="66" t="s">
        <v>208</v>
      </c>
      <c r="D17" s="66" t="s">
        <v>1082</v>
      </c>
      <c r="E17" s="66">
        <v>1</v>
      </c>
      <c r="F17" s="66">
        <v>0</v>
      </c>
      <c r="G17" s="66">
        <f t="shared" si="0"/>
        <v>50000</v>
      </c>
      <c r="H17" s="64" t="s">
        <v>1118</v>
      </c>
    </row>
    <row r="18" spans="2:8">
      <c r="B18" s="65">
        <v>206</v>
      </c>
      <c r="C18" s="66" t="s">
        <v>1106</v>
      </c>
      <c r="D18" s="66" t="s">
        <v>1084</v>
      </c>
      <c r="E18" s="66">
        <v>46</v>
      </c>
      <c r="F18" s="66">
        <v>0</v>
      </c>
      <c r="G18" s="66">
        <f t="shared" si="0"/>
        <v>2300000</v>
      </c>
      <c r="H18" s="64" t="s">
        <v>1118</v>
      </c>
    </row>
    <row r="19" spans="2:8">
      <c r="B19" s="65">
        <v>816</v>
      </c>
      <c r="C19" s="66" t="s">
        <v>1085</v>
      </c>
      <c r="D19" s="66" t="s">
        <v>1086</v>
      </c>
      <c r="E19" s="66">
        <v>10</v>
      </c>
      <c r="F19" s="66">
        <v>0</v>
      </c>
      <c r="G19" s="66">
        <f t="shared" si="0"/>
        <v>500000</v>
      </c>
      <c r="H19" s="64" t="s">
        <v>1118</v>
      </c>
    </row>
    <row r="20" spans="2:8">
      <c r="B20" s="65">
        <v>651</v>
      </c>
      <c r="C20" s="66" t="s">
        <v>695</v>
      </c>
      <c r="D20" s="66" t="s">
        <v>695</v>
      </c>
      <c r="E20" s="66">
        <v>1</v>
      </c>
      <c r="F20" s="66">
        <v>0</v>
      </c>
      <c r="G20" s="66">
        <f t="shared" si="0"/>
        <v>50000</v>
      </c>
      <c r="H20" s="64" t="s">
        <v>1118</v>
      </c>
    </row>
    <row r="21" spans="2:8">
      <c r="B21" s="65">
        <v>654</v>
      </c>
      <c r="C21" s="66" t="s">
        <v>116</v>
      </c>
      <c r="D21" s="66" t="s">
        <v>116</v>
      </c>
      <c r="E21" s="66">
        <v>3</v>
      </c>
      <c r="F21" s="66">
        <v>1</v>
      </c>
      <c r="G21" s="66">
        <f t="shared" si="0"/>
        <v>250000</v>
      </c>
      <c r="H21" s="64" t="s">
        <v>1118</v>
      </c>
    </row>
    <row r="22" spans="2:8">
      <c r="B22" s="65">
        <v>623</v>
      </c>
      <c r="C22" s="66" t="s">
        <v>128</v>
      </c>
      <c r="D22" s="66" t="s">
        <v>1087</v>
      </c>
      <c r="E22" s="66">
        <v>1</v>
      </c>
      <c r="F22" s="66">
        <v>0</v>
      </c>
      <c r="G22" s="66">
        <f t="shared" si="0"/>
        <v>50000</v>
      </c>
      <c r="H22" s="64" t="s">
        <v>1118</v>
      </c>
    </row>
    <row r="23" spans="2:8">
      <c r="B23" s="65">
        <v>623</v>
      </c>
      <c r="C23" s="66" t="s">
        <v>128</v>
      </c>
      <c r="D23" s="66" t="s">
        <v>128</v>
      </c>
      <c r="E23" s="66">
        <v>2</v>
      </c>
      <c r="F23" s="66">
        <v>0</v>
      </c>
      <c r="G23" s="66">
        <f t="shared" si="0"/>
        <v>100000</v>
      </c>
      <c r="H23" s="64" t="s">
        <v>1118</v>
      </c>
    </row>
    <row r="24" spans="2:8">
      <c r="B24" s="65">
        <v>143</v>
      </c>
      <c r="C24" s="66" t="s">
        <v>44</v>
      </c>
      <c r="D24" s="66" t="s">
        <v>1088</v>
      </c>
      <c r="E24" s="66">
        <v>2</v>
      </c>
      <c r="F24" s="66">
        <v>0</v>
      </c>
      <c r="G24" s="66">
        <f t="shared" si="0"/>
        <v>100000</v>
      </c>
      <c r="H24" s="64" t="s">
        <v>1118</v>
      </c>
    </row>
    <row r="25" spans="2:8">
      <c r="B25" s="65">
        <v>143</v>
      </c>
      <c r="C25" s="66" t="s">
        <v>44</v>
      </c>
      <c r="D25" s="66" t="s">
        <v>1089</v>
      </c>
      <c r="E25" s="66">
        <v>1</v>
      </c>
      <c r="F25" s="66">
        <v>0</v>
      </c>
      <c r="G25" s="66">
        <f t="shared" si="0"/>
        <v>50000</v>
      </c>
      <c r="H25" s="64" t="s">
        <v>1118</v>
      </c>
    </row>
    <row r="26" spans="2:8">
      <c r="B26" s="65">
        <v>143</v>
      </c>
      <c r="C26" s="66" t="s">
        <v>44</v>
      </c>
      <c r="D26" s="66" t="s">
        <v>1090</v>
      </c>
      <c r="E26" s="66">
        <v>1</v>
      </c>
      <c r="F26" s="66">
        <v>0</v>
      </c>
      <c r="G26" s="66">
        <f t="shared" si="0"/>
        <v>50000</v>
      </c>
      <c r="H26" s="64" t="s">
        <v>1118</v>
      </c>
    </row>
    <row r="27" spans="2:8">
      <c r="B27" s="65">
        <v>143</v>
      </c>
      <c r="C27" s="66" t="s">
        <v>44</v>
      </c>
      <c r="D27" s="66" t="s">
        <v>1091</v>
      </c>
      <c r="E27" s="66">
        <v>1</v>
      </c>
      <c r="F27" s="66">
        <v>0</v>
      </c>
      <c r="G27" s="66">
        <f t="shared" si="0"/>
        <v>50000</v>
      </c>
      <c r="H27" s="64" t="s">
        <v>1118</v>
      </c>
    </row>
    <row r="28" spans="2:8">
      <c r="B28" s="65">
        <v>143</v>
      </c>
      <c r="C28" s="66" t="s">
        <v>44</v>
      </c>
      <c r="D28" s="66" t="s">
        <v>1092</v>
      </c>
      <c r="E28" s="66">
        <v>1</v>
      </c>
      <c r="F28" s="66">
        <v>0</v>
      </c>
      <c r="G28" s="66">
        <f t="shared" si="0"/>
        <v>50000</v>
      </c>
      <c r="H28" s="64" t="s">
        <v>1118</v>
      </c>
    </row>
    <row r="29" spans="2:8">
      <c r="B29" s="65">
        <v>143</v>
      </c>
      <c r="C29" s="66" t="s">
        <v>44</v>
      </c>
      <c r="D29" s="66" t="s">
        <v>1093</v>
      </c>
      <c r="E29" s="66">
        <v>1</v>
      </c>
      <c r="F29" s="66">
        <v>0</v>
      </c>
      <c r="G29" s="66">
        <f t="shared" si="0"/>
        <v>50000</v>
      </c>
      <c r="H29" s="64" t="s">
        <v>1118</v>
      </c>
    </row>
    <row r="30" spans="2:8">
      <c r="B30" s="65">
        <v>818</v>
      </c>
      <c r="C30" s="66" t="s">
        <v>1094</v>
      </c>
      <c r="D30" s="66" t="s">
        <v>1095</v>
      </c>
      <c r="E30" s="66">
        <v>3</v>
      </c>
      <c r="F30" s="66">
        <v>0</v>
      </c>
      <c r="G30" s="66">
        <f t="shared" si="0"/>
        <v>150000</v>
      </c>
      <c r="H30" s="64" t="s">
        <v>1118</v>
      </c>
    </row>
    <row r="31" spans="2:8">
      <c r="B31" s="65">
        <v>653</v>
      </c>
      <c r="C31" s="66" t="s">
        <v>699</v>
      </c>
      <c r="D31" s="66" t="s">
        <v>699</v>
      </c>
      <c r="E31" s="66">
        <v>0</v>
      </c>
      <c r="F31" s="66">
        <v>1</v>
      </c>
      <c r="G31" s="66">
        <f t="shared" si="0"/>
        <v>100000</v>
      </c>
      <c r="H31" s="64" t="s">
        <v>1118</v>
      </c>
    </row>
    <row r="32" spans="2:8">
      <c r="B32" s="65">
        <v>619</v>
      </c>
      <c r="C32" s="66" t="s">
        <v>124</v>
      </c>
      <c r="D32" s="66" t="s">
        <v>124</v>
      </c>
      <c r="E32" s="66">
        <v>0</v>
      </c>
      <c r="F32" s="66">
        <v>1</v>
      </c>
      <c r="G32" s="66">
        <f t="shared" si="0"/>
        <v>100000</v>
      </c>
      <c r="H32" s="64" t="s">
        <v>1118</v>
      </c>
    </row>
    <row r="33" spans="2:8">
      <c r="B33" s="65">
        <v>650</v>
      </c>
      <c r="C33" s="66" t="s">
        <v>1098</v>
      </c>
      <c r="D33" s="66" t="s">
        <v>1098</v>
      </c>
      <c r="E33" s="66">
        <v>1</v>
      </c>
      <c r="F33" s="66">
        <v>0</v>
      </c>
      <c r="G33" s="66">
        <f t="shared" si="0"/>
        <v>50000</v>
      </c>
      <c r="H33" s="64" t="s">
        <v>1119</v>
      </c>
    </row>
    <row r="34" spans="2:8">
      <c r="B34" s="65">
        <v>654</v>
      </c>
      <c r="C34" s="66" t="s">
        <v>116</v>
      </c>
      <c r="D34" s="66" t="s">
        <v>116</v>
      </c>
      <c r="E34" s="66">
        <v>2</v>
      </c>
      <c r="F34" s="66">
        <v>0</v>
      </c>
      <c r="G34" s="66">
        <f t="shared" si="0"/>
        <v>100000</v>
      </c>
      <c r="H34" s="64" t="s">
        <v>1119</v>
      </c>
    </row>
    <row r="35" spans="2:8">
      <c r="B35" s="65">
        <v>206</v>
      </c>
      <c r="C35" s="66" t="s">
        <v>1106</v>
      </c>
      <c r="D35" s="66" t="s">
        <v>1084</v>
      </c>
      <c r="E35" s="66">
        <v>19</v>
      </c>
      <c r="F35" s="66">
        <v>0</v>
      </c>
      <c r="G35" s="66">
        <f t="shared" si="0"/>
        <v>950000</v>
      </c>
      <c r="H35" s="64" t="s">
        <v>1119</v>
      </c>
    </row>
    <row r="36" spans="2:8">
      <c r="B36" s="65">
        <v>652</v>
      </c>
      <c r="C36" s="66" t="s">
        <v>1100</v>
      </c>
      <c r="D36" s="66" t="s">
        <v>697</v>
      </c>
      <c r="E36" s="66">
        <v>1</v>
      </c>
      <c r="F36" s="66">
        <v>0</v>
      </c>
      <c r="G36" s="66">
        <f t="shared" si="0"/>
        <v>50000</v>
      </c>
      <c r="H36" s="64" t="s">
        <v>1119</v>
      </c>
    </row>
    <row r="37" spans="2:8">
      <c r="B37" s="65">
        <v>169</v>
      </c>
      <c r="C37" s="66" t="s">
        <v>1101</v>
      </c>
      <c r="D37" s="66" t="s">
        <v>1102</v>
      </c>
      <c r="E37" s="66">
        <v>1</v>
      </c>
      <c r="F37" s="66">
        <v>0</v>
      </c>
      <c r="G37" s="66">
        <f t="shared" si="0"/>
        <v>50000</v>
      </c>
      <c r="H37" s="64" t="s">
        <v>1119</v>
      </c>
    </row>
    <row r="38" spans="2:8">
      <c r="B38" s="65">
        <v>661</v>
      </c>
      <c r="C38" s="66" t="s">
        <v>1103</v>
      </c>
      <c r="D38" s="66" t="s">
        <v>1104</v>
      </c>
      <c r="E38" s="66">
        <v>1</v>
      </c>
      <c r="F38" s="66">
        <v>0</v>
      </c>
      <c r="G38" s="66">
        <f t="shared" si="0"/>
        <v>50000</v>
      </c>
      <c r="H38" s="64" t="s">
        <v>1119</v>
      </c>
    </row>
    <row r="39" spans="2:8">
      <c r="B39" s="65">
        <v>661</v>
      </c>
      <c r="C39" s="66" t="s">
        <v>1103</v>
      </c>
      <c r="D39" s="66" t="s">
        <v>752</v>
      </c>
      <c r="E39" s="66">
        <v>2</v>
      </c>
      <c r="F39" s="66">
        <v>0</v>
      </c>
      <c r="G39" s="66">
        <f t="shared" si="0"/>
        <v>100000</v>
      </c>
      <c r="H39" s="64" t="s">
        <v>1120</v>
      </c>
    </row>
    <row r="40" spans="2:8">
      <c r="B40" s="65">
        <v>649</v>
      </c>
      <c r="C40" s="66" t="s">
        <v>172</v>
      </c>
      <c r="D40" s="66" t="s">
        <v>677</v>
      </c>
      <c r="E40" s="66">
        <v>1</v>
      </c>
      <c r="F40" s="66">
        <v>0</v>
      </c>
      <c r="G40" s="66">
        <f t="shared" si="0"/>
        <v>50000</v>
      </c>
      <c r="H40" s="64" t="s">
        <v>1120</v>
      </c>
    </row>
    <row r="41" spans="2:8">
      <c r="B41" s="65">
        <v>662</v>
      </c>
      <c r="C41" s="66" t="s">
        <v>198</v>
      </c>
      <c r="D41" s="66" t="s">
        <v>754</v>
      </c>
      <c r="E41" s="66">
        <v>0</v>
      </c>
      <c r="F41" s="66">
        <v>1</v>
      </c>
      <c r="G41" s="66">
        <f t="shared" si="0"/>
        <v>100000</v>
      </c>
      <c r="H41" s="64" t="s">
        <v>1120</v>
      </c>
    </row>
    <row r="42" spans="2:8">
      <c r="B42" s="65">
        <v>650</v>
      </c>
      <c r="C42" s="66" t="s">
        <v>1098</v>
      </c>
      <c r="D42" s="66" t="s">
        <v>1098</v>
      </c>
      <c r="E42" s="66">
        <v>5</v>
      </c>
      <c r="F42" s="66">
        <v>0</v>
      </c>
      <c r="G42" s="66">
        <f t="shared" si="0"/>
        <v>250000</v>
      </c>
      <c r="H42" s="64" t="s">
        <v>1120</v>
      </c>
    </row>
    <row r="43" spans="2:8">
      <c r="B43" s="65">
        <v>206</v>
      </c>
      <c r="C43" s="66" t="s">
        <v>1106</v>
      </c>
      <c r="D43" s="66" t="s">
        <v>1084</v>
      </c>
      <c r="E43" s="66">
        <v>1</v>
      </c>
      <c r="F43" s="66">
        <v>0</v>
      </c>
      <c r="G43" s="66">
        <f t="shared" si="0"/>
        <v>50000</v>
      </c>
      <c r="H43" s="64" t="s">
        <v>1120</v>
      </c>
    </row>
    <row r="44" spans="2:8">
      <c r="B44" s="65">
        <v>664</v>
      </c>
      <c r="C44" s="66" t="s">
        <v>1107</v>
      </c>
      <c r="D44" s="66" t="s">
        <v>1108</v>
      </c>
      <c r="E44" s="66">
        <v>2</v>
      </c>
      <c r="F44" s="66">
        <v>0</v>
      </c>
      <c r="G44" s="66">
        <f t="shared" si="0"/>
        <v>100000</v>
      </c>
      <c r="H44" s="64" t="s">
        <v>1120</v>
      </c>
    </row>
    <row r="45" spans="2:8">
      <c r="B45" s="65">
        <v>841</v>
      </c>
      <c r="C45" s="66" t="s">
        <v>1109</v>
      </c>
      <c r="D45" s="66" t="s">
        <v>1110</v>
      </c>
      <c r="E45" s="66">
        <v>0</v>
      </c>
      <c r="F45" s="66">
        <v>1</v>
      </c>
      <c r="G45" s="66">
        <f t="shared" si="0"/>
        <v>100000</v>
      </c>
      <c r="H45" s="64" t="s">
        <v>1120</v>
      </c>
    </row>
    <row r="46" spans="2:8">
      <c r="B46" s="65">
        <v>651</v>
      </c>
      <c r="C46" s="66" t="s">
        <v>695</v>
      </c>
      <c r="D46" s="66" t="s">
        <v>695</v>
      </c>
      <c r="E46" s="66">
        <v>1</v>
      </c>
      <c r="F46" s="66">
        <v>0</v>
      </c>
      <c r="G46" s="66">
        <f t="shared" si="0"/>
        <v>50000</v>
      </c>
      <c r="H46" s="64" t="s">
        <v>1120</v>
      </c>
    </row>
    <row r="47" spans="2:8">
      <c r="B47" s="65">
        <v>654</v>
      </c>
      <c r="C47" s="66" t="s">
        <v>116</v>
      </c>
      <c r="D47" s="66" t="s">
        <v>116</v>
      </c>
      <c r="E47" s="66">
        <v>3</v>
      </c>
      <c r="F47" s="66">
        <v>0</v>
      </c>
      <c r="G47" s="66">
        <f t="shared" si="0"/>
        <v>150000</v>
      </c>
      <c r="H47" s="64" t="s">
        <v>1120</v>
      </c>
    </row>
    <row r="48" spans="2:8">
      <c r="B48" s="65">
        <v>658</v>
      </c>
      <c r="C48" s="68" t="s">
        <v>1080</v>
      </c>
      <c r="D48" s="66" t="s">
        <v>740</v>
      </c>
      <c r="E48" s="66">
        <v>1</v>
      </c>
      <c r="F48" s="66">
        <v>0</v>
      </c>
      <c r="G48" s="66">
        <f t="shared" si="0"/>
        <v>50000</v>
      </c>
      <c r="H48" s="64" t="s">
        <v>1120</v>
      </c>
    </row>
    <row r="49" spans="2:8">
      <c r="B49" s="65">
        <v>646</v>
      </c>
      <c r="C49" s="66" t="s">
        <v>1111</v>
      </c>
      <c r="D49" s="66" t="s">
        <v>166</v>
      </c>
      <c r="E49" s="66">
        <v>1</v>
      </c>
      <c r="F49" s="66">
        <v>0</v>
      </c>
      <c r="G49" s="66">
        <f t="shared" si="0"/>
        <v>50000</v>
      </c>
      <c r="H49" s="64" t="s">
        <v>1120</v>
      </c>
    </row>
    <row r="50" spans="2:8" ht="17.25" thickBot="1">
      <c r="B50" s="98" t="s">
        <v>1015</v>
      </c>
      <c r="C50" s="98"/>
      <c r="D50" s="98"/>
      <c r="E50" s="69">
        <f>SUM(E4:E49)</f>
        <v>134</v>
      </c>
      <c r="F50" s="69">
        <f>SUM(F4:F49)</f>
        <v>5</v>
      </c>
      <c r="G50" s="69">
        <f>SUM(G4:G49)</f>
        <v>7200000</v>
      </c>
    </row>
    <row r="51" spans="2:8" ht="17.25" thickTop="1"/>
  </sheetData>
  <mergeCells count="1">
    <mergeCell ref="B50:D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E33"/>
  <sheetViews>
    <sheetView workbookViewId="0"/>
  </sheetViews>
  <sheetFormatPr defaultRowHeight="16.5"/>
  <cols>
    <col min="1" max="1" width="7.85546875" style="64" bestFit="1" customWidth="1"/>
    <col min="2" max="2" width="45.140625" style="64" customWidth="1"/>
    <col min="3" max="3" width="15.140625" style="64" bestFit="1" customWidth="1"/>
    <col min="4" max="4" width="17.28515625" style="64" bestFit="1" customWidth="1"/>
    <col min="5" max="5" width="20.42578125" style="64" bestFit="1" customWidth="1"/>
    <col min="6" max="16384" width="9.140625" style="64"/>
  </cols>
  <sheetData>
    <row r="3" spans="1:5">
      <c r="A3" s="70" t="s">
        <v>998</v>
      </c>
      <c r="B3" s="70" t="s">
        <v>1</v>
      </c>
      <c r="C3" s="71" t="s">
        <v>1063</v>
      </c>
      <c r="D3" s="71" t="s">
        <v>1114</v>
      </c>
      <c r="E3" s="70" t="s">
        <v>1064</v>
      </c>
    </row>
    <row r="4" spans="1:5">
      <c r="A4" s="72">
        <v>661</v>
      </c>
      <c r="B4" s="72" t="s">
        <v>1103</v>
      </c>
      <c r="C4" s="73">
        <v>3</v>
      </c>
      <c r="D4" s="73">
        <v>0</v>
      </c>
      <c r="E4" s="73">
        <v>150000</v>
      </c>
    </row>
    <row r="5" spans="1:5">
      <c r="A5" s="72">
        <v>623</v>
      </c>
      <c r="B5" s="72" t="s">
        <v>128</v>
      </c>
      <c r="C5" s="73">
        <v>3</v>
      </c>
      <c r="D5" s="73">
        <v>0</v>
      </c>
      <c r="E5" s="73">
        <v>150000</v>
      </c>
    </row>
    <row r="6" spans="1:5">
      <c r="A6" s="72">
        <v>821</v>
      </c>
      <c r="B6" s="72" t="s">
        <v>230</v>
      </c>
      <c r="C6" s="73">
        <v>1</v>
      </c>
      <c r="D6" s="73">
        <v>0</v>
      </c>
      <c r="E6" s="73">
        <v>50000</v>
      </c>
    </row>
    <row r="7" spans="1:5">
      <c r="A7" s="72">
        <v>649</v>
      </c>
      <c r="B7" s="72" t="s">
        <v>172</v>
      </c>
      <c r="C7" s="73">
        <v>1</v>
      </c>
      <c r="D7" s="73">
        <v>0</v>
      </c>
      <c r="E7" s="73">
        <v>50000</v>
      </c>
    </row>
    <row r="8" spans="1:5">
      <c r="A8" s="72">
        <v>662</v>
      </c>
      <c r="B8" s="72" t="s">
        <v>198</v>
      </c>
      <c r="C8" s="73">
        <v>0</v>
      </c>
      <c r="D8" s="73">
        <v>1</v>
      </c>
      <c r="E8" s="73">
        <v>100000</v>
      </c>
    </row>
    <row r="9" spans="1:5">
      <c r="A9" s="72">
        <v>657</v>
      </c>
      <c r="B9" s="72" t="s">
        <v>1050</v>
      </c>
      <c r="C9" s="73">
        <v>1</v>
      </c>
      <c r="D9" s="73">
        <v>0</v>
      </c>
      <c r="E9" s="73">
        <v>50000</v>
      </c>
    </row>
    <row r="10" spans="1:5">
      <c r="A10" s="72">
        <v>650</v>
      </c>
      <c r="B10" s="72" t="s">
        <v>1098</v>
      </c>
      <c r="C10" s="73">
        <v>6</v>
      </c>
      <c r="D10" s="73">
        <v>0</v>
      </c>
      <c r="E10" s="73">
        <v>300000</v>
      </c>
    </row>
    <row r="11" spans="1:5">
      <c r="A11" s="72">
        <v>206</v>
      </c>
      <c r="B11" s="72" t="s">
        <v>1106</v>
      </c>
      <c r="C11" s="73">
        <v>67</v>
      </c>
      <c r="D11" s="73">
        <v>0</v>
      </c>
      <c r="E11" s="73">
        <v>3350000</v>
      </c>
    </row>
    <row r="12" spans="1:5">
      <c r="A12" s="72">
        <v>664</v>
      </c>
      <c r="B12" s="72" t="s">
        <v>1107</v>
      </c>
      <c r="C12" s="73">
        <v>2</v>
      </c>
      <c r="D12" s="73">
        <v>0</v>
      </c>
      <c r="E12" s="73">
        <v>100000</v>
      </c>
    </row>
    <row r="13" spans="1:5">
      <c r="A13" s="72">
        <v>108</v>
      </c>
      <c r="B13" s="72" t="s">
        <v>14</v>
      </c>
      <c r="C13" s="73">
        <v>2</v>
      </c>
      <c r="D13" s="73">
        <v>0</v>
      </c>
      <c r="E13" s="73">
        <v>100000</v>
      </c>
    </row>
    <row r="14" spans="1:5">
      <c r="A14" s="72">
        <v>841</v>
      </c>
      <c r="B14" s="72" t="s">
        <v>1109</v>
      </c>
      <c r="C14" s="73">
        <v>0</v>
      </c>
      <c r="D14" s="73">
        <v>1</v>
      </c>
      <c r="E14" s="73">
        <v>100000</v>
      </c>
    </row>
    <row r="15" spans="1:5">
      <c r="A15" s="72">
        <v>132</v>
      </c>
      <c r="B15" s="72" t="s">
        <v>1070</v>
      </c>
      <c r="C15" s="73">
        <v>1</v>
      </c>
      <c r="D15" s="73">
        <v>0</v>
      </c>
      <c r="E15" s="73">
        <v>50000</v>
      </c>
    </row>
    <row r="16" spans="1:5">
      <c r="A16" s="72">
        <v>651</v>
      </c>
      <c r="B16" s="72" t="s">
        <v>695</v>
      </c>
      <c r="C16" s="73">
        <v>2</v>
      </c>
      <c r="D16" s="73">
        <v>0</v>
      </c>
      <c r="E16" s="73">
        <v>100000</v>
      </c>
    </row>
    <row r="17" spans="1:5">
      <c r="A17" s="72">
        <v>804</v>
      </c>
      <c r="B17" s="72" t="s">
        <v>208</v>
      </c>
      <c r="C17" s="73">
        <v>1</v>
      </c>
      <c r="D17" s="73">
        <v>0</v>
      </c>
      <c r="E17" s="73">
        <v>50000</v>
      </c>
    </row>
    <row r="18" spans="1:5">
      <c r="A18" s="72">
        <v>816</v>
      </c>
      <c r="B18" s="72" t="s">
        <v>1085</v>
      </c>
      <c r="C18" s="73">
        <v>10</v>
      </c>
      <c r="D18" s="73">
        <v>0</v>
      </c>
      <c r="E18" s="73">
        <v>500000</v>
      </c>
    </row>
    <row r="19" spans="1:5">
      <c r="A19" s="72">
        <v>818</v>
      </c>
      <c r="B19" s="72" t="s">
        <v>1094</v>
      </c>
      <c r="C19" s="73">
        <v>3</v>
      </c>
      <c r="D19" s="73">
        <v>0</v>
      </c>
      <c r="E19" s="73">
        <v>150000</v>
      </c>
    </row>
    <row r="20" spans="1:5">
      <c r="A20" s="72">
        <v>820</v>
      </c>
      <c r="B20" s="72" t="s">
        <v>228</v>
      </c>
      <c r="C20" s="73">
        <v>2</v>
      </c>
      <c r="D20" s="73">
        <v>0</v>
      </c>
      <c r="E20" s="73">
        <v>100000</v>
      </c>
    </row>
    <row r="21" spans="1:5">
      <c r="A21" s="72">
        <v>143</v>
      </c>
      <c r="B21" s="72" t="s">
        <v>44</v>
      </c>
      <c r="C21" s="73">
        <v>7</v>
      </c>
      <c r="D21" s="73">
        <v>0</v>
      </c>
      <c r="E21" s="73">
        <v>350000</v>
      </c>
    </row>
    <row r="22" spans="1:5">
      <c r="A22" s="72">
        <v>652</v>
      </c>
      <c r="B22" s="72" t="s">
        <v>1100</v>
      </c>
      <c r="C22" s="73">
        <v>1</v>
      </c>
      <c r="D22" s="73">
        <v>0</v>
      </c>
      <c r="E22" s="73">
        <v>50000</v>
      </c>
    </row>
    <row r="23" spans="1:5">
      <c r="A23" s="72">
        <v>653</v>
      </c>
      <c r="B23" s="72" t="s">
        <v>699</v>
      </c>
      <c r="C23" s="73">
        <v>4</v>
      </c>
      <c r="D23" s="73">
        <v>1</v>
      </c>
      <c r="E23" s="73">
        <v>300000</v>
      </c>
    </row>
    <row r="24" spans="1:5">
      <c r="A24" s="72">
        <v>169</v>
      </c>
      <c r="B24" s="72" t="s">
        <v>1101</v>
      </c>
      <c r="C24" s="73">
        <v>1</v>
      </c>
      <c r="D24" s="73">
        <v>0</v>
      </c>
      <c r="E24" s="73">
        <v>50000</v>
      </c>
    </row>
    <row r="25" spans="1:5">
      <c r="A25" s="72">
        <v>654</v>
      </c>
      <c r="B25" s="72" t="s">
        <v>116</v>
      </c>
      <c r="C25" s="73">
        <v>10</v>
      </c>
      <c r="D25" s="73">
        <v>1</v>
      </c>
      <c r="E25" s="73">
        <v>600000</v>
      </c>
    </row>
    <row r="26" spans="1:5">
      <c r="A26" s="72">
        <v>658</v>
      </c>
      <c r="B26" s="72" t="s">
        <v>1080</v>
      </c>
      <c r="C26" s="73">
        <v>2</v>
      </c>
      <c r="D26" s="73">
        <v>0</v>
      </c>
      <c r="E26" s="73">
        <v>100000</v>
      </c>
    </row>
    <row r="27" spans="1:5">
      <c r="A27" s="72">
        <v>208</v>
      </c>
      <c r="B27" s="72" t="s">
        <v>98</v>
      </c>
      <c r="C27" s="73">
        <v>1</v>
      </c>
      <c r="D27" s="73">
        <v>0</v>
      </c>
      <c r="E27" s="73">
        <v>50000</v>
      </c>
    </row>
    <row r="28" spans="1:5">
      <c r="A28" s="72">
        <v>634</v>
      </c>
      <c r="B28" s="72" t="s">
        <v>1067</v>
      </c>
      <c r="C28" s="73">
        <v>1</v>
      </c>
      <c r="D28" s="73">
        <v>0</v>
      </c>
      <c r="E28" s="73">
        <v>50000</v>
      </c>
    </row>
    <row r="29" spans="1:5">
      <c r="A29" s="72">
        <v>656</v>
      </c>
      <c r="B29" s="72" t="s">
        <v>1065</v>
      </c>
      <c r="C29" s="73">
        <v>1</v>
      </c>
      <c r="D29" s="73">
        <v>0</v>
      </c>
      <c r="E29" s="73">
        <v>50000</v>
      </c>
    </row>
    <row r="30" spans="1:5">
      <c r="A30" s="72">
        <v>619</v>
      </c>
      <c r="B30" s="72" t="s">
        <v>124</v>
      </c>
      <c r="C30" s="73">
        <v>0</v>
      </c>
      <c r="D30" s="73">
        <v>1</v>
      </c>
      <c r="E30" s="73">
        <v>100000</v>
      </c>
    </row>
    <row r="31" spans="1:5">
      <c r="A31" s="72">
        <v>646</v>
      </c>
      <c r="B31" s="72" t="s">
        <v>1111</v>
      </c>
      <c r="C31" s="73">
        <v>1</v>
      </c>
      <c r="D31" s="73">
        <v>0</v>
      </c>
      <c r="E31" s="73">
        <v>50000</v>
      </c>
    </row>
    <row r="32" spans="1:5" ht="17.25" thickBot="1">
      <c r="A32" s="99" t="s">
        <v>279</v>
      </c>
      <c r="B32" s="100"/>
      <c r="C32" s="74">
        <f>SUM(C4:C31)</f>
        <v>134</v>
      </c>
      <c r="D32" s="74">
        <f>SUM(D4:D31)</f>
        <v>5</v>
      </c>
      <c r="E32" s="74">
        <f>SUM(E4:E31)</f>
        <v>7200000</v>
      </c>
    </row>
    <row r="33" ht="17.25" thickTop="1"/>
  </sheetData>
  <mergeCells count="1">
    <mergeCell ref="A32:B3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Ph-II</vt:lpstr>
      <vt:lpstr>Ph-III</vt:lpstr>
      <vt:lpstr>CELC Ph-III</vt:lpstr>
      <vt:lpstr>Calculation</vt:lpstr>
      <vt:lpstr>Adjt. for mismatch of EA</vt:lpstr>
      <vt:lpstr>Adjt. for April &amp; July Penalty</vt:lpstr>
      <vt:lpstr>RO-wise</vt:lpstr>
      <vt:lpstr>Reg.-EA wise</vt:lpstr>
      <vt:lpstr>Reg wise</vt:lpstr>
      <vt:lpstr>Total Penalty</vt:lpstr>
      <vt:lpstr>'Adjt. for mismatch of EA'!Print_Area</vt:lpstr>
      <vt:lpstr>Calculation!Print_Area</vt:lpstr>
      <vt:lpstr>Calculation!Print_Titles</vt:lpstr>
      <vt:lpstr>'Ph-III'!Print_Titles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2018-09-25T04:46:46Z</cp:lastPrinted>
  <dcterms:created xsi:type="dcterms:W3CDTF">2018-09-11T04:58:26Z</dcterms:created>
  <dcterms:modified xsi:type="dcterms:W3CDTF">2018-09-26T11:57:07Z</dcterms:modified>
</cp:coreProperties>
</file>