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Ph-II" sheetId="4" r:id="rId1"/>
    <sheet name="Ph-III" sheetId="5" r:id="rId2"/>
    <sheet name="CELC-PH-III" sheetId="6" r:id="rId3"/>
    <sheet name="Master Sheet" sheetId="7" r:id="rId4"/>
    <sheet name="Penalty R.O. Wise" sheetId="8" r:id="rId5"/>
    <sheet name="Total Cases Reg-EA wise" sheetId="10" r:id="rId6"/>
    <sheet name="Payment Sheet" sheetId="11" r:id="rId7"/>
  </sheets>
  <definedNames>
    <definedName name="_xlnm._FilterDatabase" localSheetId="2" hidden="1">'CELC-PH-III'!$A$1:$E$233</definedName>
    <definedName name="_xlnm._FilterDatabase" localSheetId="3" hidden="1">'Master Sheet'!$A$5:$T$132</definedName>
    <definedName name="_xlnm._FilterDatabase" localSheetId="6" hidden="1">'Payment Sheet'!$A$7:$J$132</definedName>
    <definedName name="_xlnm._FilterDatabase" localSheetId="4" hidden="1">'Penalty R.O. Wise'!$A$102:$F$138</definedName>
    <definedName name="_xlnm._FilterDatabase" localSheetId="0" hidden="1">'Ph-II'!$A$1:$E$62</definedName>
    <definedName name="_xlnm._FilterDatabase" localSheetId="1" hidden="1">'Ph-III'!$A$1:$E$633</definedName>
    <definedName name="_xlnm._FilterDatabase" localSheetId="5" hidden="1">'Total Cases Reg-EA wise'!$A$4:$H$159</definedName>
    <definedName name="_xlnm.Print_Area" localSheetId="3">'Master Sheet'!$A$4:$S$135</definedName>
    <definedName name="_xlnm.Print_Area" localSheetId="6">'Payment Sheet'!$A$3:$J$135</definedName>
    <definedName name="_xlnm.Print_Titles" localSheetId="3">'Master Sheet'!$4:$5</definedName>
    <definedName name="_xlnm.Print_Titles" localSheetId="6">'Payment Sheet'!$7:$7</definedName>
  </definedNames>
  <calcPr calcId="124519"/>
</workbook>
</file>

<file path=xl/calcChain.xml><?xml version="1.0" encoding="utf-8"?>
<calcChain xmlns="http://schemas.openxmlformats.org/spreadsheetml/2006/main">
  <c r="F131" i="1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112"/>
  <c r="F112" s="1"/>
  <c r="E111"/>
  <c r="F111" s="1"/>
  <c r="E635" i="5"/>
  <c r="P113" i="7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F159" i="10"/>
  <c r="E159"/>
  <c r="D159"/>
  <c r="Q113" i="7" l="1"/>
  <c r="S113" s="1"/>
  <c r="R113" l="1"/>
  <c r="G158" i="10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159" s="1"/>
  <c r="G5"/>
  <c r="D132" i="11" l="1"/>
  <c r="F132"/>
  <c r="D189" i="8"/>
  <c r="F194" s="1"/>
  <c r="E188"/>
  <c r="E187"/>
  <c r="E186"/>
  <c r="E185"/>
  <c r="E184"/>
  <c r="E183"/>
  <c r="E182"/>
  <c r="E181"/>
  <c r="E180"/>
  <c r="E179"/>
  <c r="E171"/>
  <c r="D171"/>
  <c r="F170"/>
  <c r="F171" s="1"/>
  <c r="E164"/>
  <c r="D164"/>
  <c r="F163"/>
  <c r="F162"/>
  <c r="F161"/>
  <c r="F160"/>
  <c r="F159"/>
  <c r="F158"/>
  <c r="E152"/>
  <c r="D152"/>
  <c r="F151"/>
  <c r="F150"/>
  <c r="F149"/>
  <c r="F148"/>
  <c r="F147"/>
  <c r="F146"/>
  <c r="F145"/>
  <c r="E139"/>
  <c r="D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E98"/>
  <c r="D98"/>
  <c r="F97"/>
  <c r="F96"/>
  <c r="F95"/>
  <c r="F94"/>
  <c r="F93"/>
  <c r="F92"/>
  <c r="F91"/>
  <c r="F90"/>
  <c r="F89"/>
  <c r="F88"/>
  <c r="F87"/>
  <c r="F86"/>
  <c r="F85"/>
  <c r="F84"/>
  <c r="F83"/>
  <c r="F82"/>
  <c r="F81"/>
  <c r="F98" s="1"/>
  <c r="E77"/>
  <c r="D77"/>
  <c r="F76"/>
  <c r="F75"/>
  <c r="F74"/>
  <c r="F73"/>
  <c r="F72"/>
  <c r="F71"/>
  <c r="F70"/>
  <c r="F69"/>
  <c r="F68"/>
  <c r="F67"/>
  <c r="F77" s="1"/>
  <c r="F66"/>
  <c r="E60"/>
  <c r="D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60" s="1"/>
  <c r="E33"/>
  <c r="D33"/>
  <c r="F32"/>
  <c r="F31"/>
  <c r="F33" s="1"/>
  <c r="E25"/>
  <c r="E194" s="1"/>
  <c r="D25"/>
  <c r="D194" s="1"/>
  <c r="F23"/>
  <c r="F22"/>
  <c r="F21"/>
  <c r="F20"/>
  <c r="F19"/>
  <c r="F18"/>
  <c r="F17"/>
  <c r="F16"/>
  <c r="F15"/>
  <c r="F14"/>
  <c r="F13"/>
  <c r="F12"/>
  <c r="F11"/>
  <c r="F10"/>
  <c r="F9"/>
  <c r="F8"/>
  <c r="F7"/>
  <c r="F6"/>
  <c r="F25" s="1"/>
  <c r="E132" i="11" l="1"/>
  <c r="E189" i="8"/>
  <c r="F152"/>
  <c r="F164"/>
  <c r="F139"/>
  <c r="G194" s="1"/>
  <c r="M108" i="7"/>
  <c r="M6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Q63" l="1"/>
  <c r="R63" s="1"/>
  <c r="S63"/>
  <c r="Q108"/>
  <c r="R108" s="1"/>
  <c r="H133"/>
  <c r="S108" l="1"/>
  <c r="G132"/>
  <c r="I132" s="1"/>
  <c r="M132" s="1"/>
  <c r="G131"/>
  <c r="I131" s="1"/>
  <c r="M131" s="1"/>
  <c r="G130"/>
  <c r="I130" s="1"/>
  <c r="M130" s="1"/>
  <c r="G129"/>
  <c r="I129" s="1"/>
  <c r="M129" s="1"/>
  <c r="G128"/>
  <c r="I128" s="1"/>
  <c r="M128" s="1"/>
  <c r="G127"/>
  <c r="I127" s="1"/>
  <c r="M127" s="1"/>
  <c r="G126"/>
  <c r="I126" s="1"/>
  <c r="M126" s="1"/>
  <c r="G125"/>
  <c r="I125" s="1"/>
  <c r="M125" s="1"/>
  <c r="G124"/>
  <c r="I124" s="1"/>
  <c r="M124" s="1"/>
  <c r="G123"/>
  <c r="I123" s="1"/>
  <c r="M123" s="1"/>
  <c r="G122"/>
  <c r="I122" s="1"/>
  <c r="M122" s="1"/>
  <c r="G121"/>
  <c r="I121" s="1"/>
  <c r="M121" s="1"/>
  <c r="G120"/>
  <c r="I120" s="1"/>
  <c r="M120" s="1"/>
  <c r="G119"/>
  <c r="I119" s="1"/>
  <c r="M119" s="1"/>
  <c r="G118"/>
  <c r="I118" s="1"/>
  <c r="M118" s="1"/>
  <c r="G117"/>
  <c r="I117" s="1"/>
  <c r="M117" s="1"/>
  <c r="G116"/>
  <c r="I116" s="1"/>
  <c r="M116" s="1"/>
  <c r="G115"/>
  <c r="I115" s="1"/>
  <c r="M115" s="1"/>
  <c r="G114"/>
  <c r="I114" s="1"/>
  <c r="M114" s="1"/>
  <c r="G112"/>
  <c r="I112" s="1"/>
  <c r="M112" s="1"/>
  <c r="G111"/>
  <c r="I111" s="1"/>
  <c r="M111" s="1"/>
  <c r="G110"/>
  <c r="I110" s="1"/>
  <c r="M110" s="1"/>
  <c r="G109"/>
  <c r="I109" s="1"/>
  <c r="M109" s="1"/>
  <c r="G107"/>
  <c r="I107" s="1"/>
  <c r="M107" s="1"/>
  <c r="G106"/>
  <c r="I106" s="1"/>
  <c r="M106" s="1"/>
  <c r="G105"/>
  <c r="I105" s="1"/>
  <c r="M105" s="1"/>
  <c r="G104"/>
  <c r="I104" s="1"/>
  <c r="M104" s="1"/>
  <c r="G103"/>
  <c r="I103" s="1"/>
  <c r="M103" s="1"/>
  <c r="G102"/>
  <c r="I102" s="1"/>
  <c r="M102" s="1"/>
  <c r="G101"/>
  <c r="I101" s="1"/>
  <c r="M101" s="1"/>
  <c r="G100"/>
  <c r="I100" s="1"/>
  <c r="M100" s="1"/>
  <c r="G99"/>
  <c r="I99" s="1"/>
  <c r="M99" s="1"/>
  <c r="G98"/>
  <c r="I98" s="1"/>
  <c r="M98" s="1"/>
  <c r="G97"/>
  <c r="I97" s="1"/>
  <c r="M97" s="1"/>
  <c r="G96"/>
  <c r="I96" s="1"/>
  <c r="M96" s="1"/>
  <c r="G95"/>
  <c r="I95" s="1"/>
  <c r="M95" s="1"/>
  <c r="G94"/>
  <c r="I94" s="1"/>
  <c r="M94" s="1"/>
  <c r="G93"/>
  <c r="I93" s="1"/>
  <c r="M93" s="1"/>
  <c r="G92"/>
  <c r="I92" s="1"/>
  <c r="M92" s="1"/>
  <c r="G91"/>
  <c r="I91" s="1"/>
  <c r="M91" s="1"/>
  <c r="G90"/>
  <c r="I90" s="1"/>
  <c r="M90" s="1"/>
  <c r="G89"/>
  <c r="I89" s="1"/>
  <c r="M89" s="1"/>
  <c r="G88"/>
  <c r="I88" s="1"/>
  <c r="M88" s="1"/>
  <c r="G87"/>
  <c r="I87" s="1"/>
  <c r="M87" s="1"/>
  <c r="G86"/>
  <c r="I86" s="1"/>
  <c r="M86" s="1"/>
  <c r="G85"/>
  <c r="I85" s="1"/>
  <c r="M85" s="1"/>
  <c r="G84"/>
  <c r="I84" s="1"/>
  <c r="M84" s="1"/>
  <c r="G83"/>
  <c r="I83" s="1"/>
  <c r="M83" s="1"/>
  <c r="G82"/>
  <c r="I82" s="1"/>
  <c r="M82" s="1"/>
  <c r="G81"/>
  <c r="I81" s="1"/>
  <c r="M81" s="1"/>
  <c r="G80"/>
  <c r="I80" s="1"/>
  <c r="M80" s="1"/>
  <c r="G79"/>
  <c r="I79" s="1"/>
  <c r="M79" s="1"/>
  <c r="G78"/>
  <c r="I78" s="1"/>
  <c r="M78" s="1"/>
  <c r="G77"/>
  <c r="I77" s="1"/>
  <c r="M77" s="1"/>
  <c r="G76"/>
  <c r="I76" s="1"/>
  <c r="M76" s="1"/>
  <c r="G75"/>
  <c r="I75" s="1"/>
  <c r="M75" s="1"/>
  <c r="G74"/>
  <c r="I74" s="1"/>
  <c r="M74" s="1"/>
  <c r="G73"/>
  <c r="I73" s="1"/>
  <c r="M73" s="1"/>
  <c r="G72"/>
  <c r="I72" s="1"/>
  <c r="M72" s="1"/>
  <c r="G71"/>
  <c r="I71" s="1"/>
  <c r="M71" s="1"/>
  <c r="G70"/>
  <c r="I70" s="1"/>
  <c r="M70" s="1"/>
  <c r="G69"/>
  <c r="I69" s="1"/>
  <c r="M69" s="1"/>
  <c r="G68"/>
  <c r="I68" s="1"/>
  <c r="M68" s="1"/>
  <c r="G67"/>
  <c r="I67" s="1"/>
  <c r="M67" s="1"/>
  <c r="G66"/>
  <c r="I66" s="1"/>
  <c r="M66" s="1"/>
  <c r="G65"/>
  <c r="I65" s="1"/>
  <c r="M65" s="1"/>
  <c r="G64"/>
  <c r="I64" s="1"/>
  <c r="M64" s="1"/>
  <c r="G62"/>
  <c r="I62" s="1"/>
  <c r="M62" s="1"/>
  <c r="G61"/>
  <c r="I61" s="1"/>
  <c r="M61" s="1"/>
  <c r="G60"/>
  <c r="I60" s="1"/>
  <c r="M60" s="1"/>
  <c r="G59"/>
  <c r="I59" s="1"/>
  <c r="M59" s="1"/>
  <c r="G58"/>
  <c r="I58" s="1"/>
  <c r="M58" s="1"/>
  <c r="G57"/>
  <c r="I57" s="1"/>
  <c r="M57" s="1"/>
  <c r="G56"/>
  <c r="I56" s="1"/>
  <c r="M56" s="1"/>
  <c r="G55"/>
  <c r="I55" s="1"/>
  <c r="M55" s="1"/>
  <c r="G54"/>
  <c r="I54" s="1"/>
  <c r="M54" s="1"/>
  <c r="G53"/>
  <c r="I53" s="1"/>
  <c r="M53" s="1"/>
  <c r="G52"/>
  <c r="I52" s="1"/>
  <c r="M52" s="1"/>
  <c r="G51"/>
  <c r="I51" s="1"/>
  <c r="M51" s="1"/>
  <c r="G50"/>
  <c r="I50" s="1"/>
  <c r="M50" s="1"/>
  <c r="G49"/>
  <c r="I49" s="1"/>
  <c r="M49" s="1"/>
  <c r="G48"/>
  <c r="I48" s="1"/>
  <c r="M48" s="1"/>
  <c r="G47"/>
  <c r="I47" s="1"/>
  <c r="M47" s="1"/>
  <c r="G46"/>
  <c r="I46" s="1"/>
  <c r="M46" s="1"/>
  <c r="G45"/>
  <c r="I45" s="1"/>
  <c r="M45" s="1"/>
  <c r="G44"/>
  <c r="I44" s="1"/>
  <c r="M44" s="1"/>
  <c r="G43"/>
  <c r="I43" s="1"/>
  <c r="M43" s="1"/>
  <c r="G42"/>
  <c r="I42" s="1"/>
  <c r="M42" s="1"/>
  <c r="G41"/>
  <c r="I41" s="1"/>
  <c r="M41" s="1"/>
  <c r="G40"/>
  <c r="I40" s="1"/>
  <c r="M40" s="1"/>
  <c r="G39"/>
  <c r="I39" s="1"/>
  <c r="M39" s="1"/>
  <c r="G38"/>
  <c r="I38" s="1"/>
  <c r="M38" s="1"/>
  <c r="G37"/>
  <c r="I37" s="1"/>
  <c r="M37" s="1"/>
  <c r="G36"/>
  <c r="I36" s="1"/>
  <c r="M36" s="1"/>
  <c r="G35"/>
  <c r="I35" s="1"/>
  <c r="M35" s="1"/>
  <c r="G34"/>
  <c r="I34" s="1"/>
  <c r="M34" s="1"/>
  <c r="G33"/>
  <c r="I33" s="1"/>
  <c r="M33" s="1"/>
  <c r="G32"/>
  <c r="I32" s="1"/>
  <c r="M32" s="1"/>
  <c r="G31"/>
  <c r="I31" s="1"/>
  <c r="M31" s="1"/>
  <c r="G30"/>
  <c r="I30" s="1"/>
  <c r="M30" s="1"/>
  <c r="G29"/>
  <c r="I29" s="1"/>
  <c r="M29" s="1"/>
  <c r="G28"/>
  <c r="I28" s="1"/>
  <c r="M28" s="1"/>
  <c r="G27"/>
  <c r="I27" s="1"/>
  <c r="M27" s="1"/>
  <c r="G26"/>
  <c r="I26" s="1"/>
  <c r="M26" s="1"/>
  <c r="G25"/>
  <c r="I25" s="1"/>
  <c r="M25" s="1"/>
  <c r="G24"/>
  <c r="I24" s="1"/>
  <c r="M24" s="1"/>
  <c r="G23"/>
  <c r="I23" s="1"/>
  <c r="M23" s="1"/>
  <c r="G22"/>
  <c r="I22" s="1"/>
  <c r="M22" s="1"/>
  <c r="G21"/>
  <c r="I21" s="1"/>
  <c r="M21" s="1"/>
  <c r="G20"/>
  <c r="I20" s="1"/>
  <c r="M20" s="1"/>
  <c r="G19"/>
  <c r="I19" s="1"/>
  <c r="M19" s="1"/>
  <c r="G18"/>
  <c r="I18" s="1"/>
  <c r="M18" s="1"/>
  <c r="G17"/>
  <c r="I17" s="1"/>
  <c r="M17" s="1"/>
  <c r="G16"/>
  <c r="I16" s="1"/>
  <c r="M16" s="1"/>
  <c r="G15"/>
  <c r="I15" s="1"/>
  <c r="M15" s="1"/>
  <c r="G14"/>
  <c r="I14" s="1"/>
  <c r="M14" s="1"/>
  <c r="G13"/>
  <c r="I13" s="1"/>
  <c r="M13" s="1"/>
  <c r="G12"/>
  <c r="I12" s="1"/>
  <c r="M12" s="1"/>
  <c r="G11"/>
  <c r="I11" s="1"/>
  <c r="M11" s="1"/>
  <c r="G10"/>
  <c r="I10" s="1"/>
  <c r="M10" s="1"/>
  <c r="G9"/>
  <c r="I9" s="1"/>
  <c r="M9" s="1"/>
  <c r="G8"/>
  <c r="I8" s="1"/>
  <c r="M8" s="1"/>
  <c r="G7"/>
  <c r="I7" s="1"/>
  <c r="M7" s="1"/>
  <c r="G6"/>
  <c r="I6" s="1"/>
  <c r="M6" s="1"/>
  <c r="Q10" l="1"/>
  <c r="R10" s="1"/>
  <c r="S10"/>
  <c r="Q18"/>
  <c r="R18" s="1"/>
  <c r="Q26"/>
  <c r="R26" s="1"/>
  <c r="Q34"/>
  <c r="R34" s="1"/>
  <c r="Q42"/>
  <c r="R42" s="1"/>
  <c r="Q50"/>
  <c r="R50" s="1"/>
  <c r="Q62"/>
  <c r="R62" s="1"/>
  <c r="Q71"/>
  <c r="R71" s="1"/>
  <c r="Q79"/>
  <c r="R79" s="1"/>
  <c r="S79"/>
  <c r="Q87"/>
  <c r="R87" s="1"/>
  <c r="Q95"/>
  <c r="R95" s="1"/>
  <c r="Q103"/>
  <c r="R103" s="1"/>
  <c r="Q112"/>
  <c r="R112" s="1"/>
  <c r="Q121"/>
  <c r="R121" s="1"/>
  <c r="Q125"/>
  <c r="R125" s="1"/>
  <c r="Q13"/>
  <c r="R13" s="1"/>
  <c r="Q21"/>
  <c r="R21" s="1"/>
  <c r="S21"/>
  <c r="Q29"/>
  <c r="R29" s="1"/>
  <c r="Q37"/>
  <c r="R37" s="1"/>
  <c r="Q45"/>
  <c r="R45" s="1"/>
  <c r="Q53"/>
  <c r="R53" s="1"/>
  <c r="Q61"/>
  <c r="R61" s="1"/>
  <c r="Q70"/>
  <c r="R70" s="1"/>
  <c r="Q78"/>
  <c r="R78" s="1"/>
  <c r="Q86"/>
  <c r="R86" s="1"/>
  <c r="S86"/>
  <c r="Q94"/>
  <c r="R94" s="1"/>
  <c r="Q102"/>
  <c r="R102" s="1"/>
  <c r="Q111"/>
  <c r="R111" s="1"/>
  <c r="Q120"/>
  <c r="R120" s="1"/>
  <c r="Q128"/>
  <c r="R128" s="1"/>
  <c r="Q8"/>
  <c r="R8" s="1"/>
  <c r="Q16"/>
  <c r="R16" s="1"/>
  <c r="Q24"/>
  <c r="R24" s="1"/>
  <c r="S24"/>
  <c r="Q28"/>
  <c r="R28" s="1"/>
  <c r="Q32"/>
  <c r="R32" s="1"/>
  <c r="Q36"/>
  <c r="R36" s="1"/>
  <c r="Q40"/>
  <c r="R40" s="1"/>
  <c r="Q44"/>
  <c r="R44" s="1"/>
  <c r="Q48"/>
  <c r="R48" s="1"/>
  <c r="Q52"/>
  <c r="R52" s="1"/>
  <c r="Q56"/>
  <c r="R56" s="1"/>
  <c r="S56"/>
  <c r="Q60"/>
  <c r="R60" s="1"/>
  <c r="Q65"/>
  <c r="R65" s="1"/>
  <c r="Q69"/>
  <c r="R69" s="1"/>
  <c r="Q73"/>
  <c r="R73" s="1"/>
  <c r="Q77"/>
  <c r="R77" s="1"/>
  <c r="Q81"/>
  <c r="R81" s="1"/>
  <c r="Q85"/>
  <c r="R85" s="1"/>
  <c r="Q89"/>
  <c r="R89" s="1"/>
  <c r="S89"/>
  <c r="Q93"/>
  <c r="R93" s="1"/>
  <c r="Q97"/>
  <c r="R97" s="1"/>
  <c r="Q101"/>
  <c r="R101" s="1"/>
  <c r="Q105"/>
  <c r="R105" s="1"/>
  <c r="Q110"/>
  <c r="R110" s="1"/>
  <c r="Q115"/>
  <c r="R115" s="1"/>
  <c r="Q119"/>
  <c r="R119" s="1"/>
  <c r="Q123"/>
  <c r="R123" s="1"/>
  <c r="S123"/>
  <c r="Q127"/>
  <c r="R127" s="1"/>
  <c r="Q131"/>
  <c r="R131" s="1"/>
  <c r="Q6"/>
  <c r="R6" s="1"/>
  <c r="R133" s="1"/>
  <c r="Q14"/>
  <c r="R14" s="1"/>
  <c r="Q22"/>
  <c r="R22" s="1"/>
  <c r="Q30"/>
  <c r="R30" s="1"/>
  <c r="Q38"/>
  <c r="R38" s="1"/>
  <c r="Q46"/>
  <c r="R46" s="1"/>
  <c r="S46"/>
  <c r="Q54"/>
  <c r="R54" s="1"/>
  <c r="Q58"/>
  <c r="R58" s="1"/>
  <c r="Q67"/>
  <c r="R67" s="1"/>
  <c r="Q75"/>
  <c r="R75" s="1"/>
  <c r="Q83"/>
  <c r="R83" s="1"/>
  <c r="Q91"/>
  <c r="R91" s="1"/>
  <c r="Q99"/>
  <c r="R99" s="1"/>
  <c r="Q107"/>
  <c r="R107" s="1"/>
  <c r="S107"/>
  <c r="Q117"/>
  <c r="R117" s="1"/>
  <c r="Q129"/>
  <c r="R129" s="1"/>
  <c r="Q9"/>
  <c r="R9" s="1"/>
  <c r="Q17"/>
  <c r="R17" s="1"/>
  <c r="Q25"/>
  <c r="R25" s="1"/>
  <c r="Q33"/>
  <c r="R33" s="1"/>
  <c r="Q41"/>
  <c r="R41" s="1"/>
  <c r="Q49"/>
  <c r="R49" s="1"/>
  <c r="S49"/>
  <c r="Q57"/>
  <c r="R57" s="1"/>
  <c r="Q66"/>
  <c r="R66" s="1"/>
  <c r="Q74"/>
  <c r="R74" s="1"/>
  <c r="Q82"/>
  <c r="R82" s="1"/>
  <c r="Q90"/>
  <c r="R90" s="1"/>
  <c r="Q98"/>
  <c r="R98" s="1"/>
  <c r="Q106"/>
  <c r="R106" s="1"/>
  <c r="Q116"/>
  <c r="R116" s="1"/>
  <c r="S116"/>
  <c r="Q124"/>
  <c r="R124" s="1"/>
  <c r="Q132"/>
  <c r="R132" s="1"/>
  <c r="Q12"/>
  <c r="R12" s="1"/>
  <c r="Q20"/>
  <c r="R20" s="1"/>
  <c r="Q7"/>
  <c r="R7" s="1"/>
  <c r="Q11"/>
  <c r="R11" s="1"/>
  <c r="Q15"/>
  <c r="R15" s="1"/>
  <c r="Q19"/>
  <c r="R19" s="1"/>
  <c r="S19"/>
  <c r="Q23"/>
  <c r="R23" s="1"/>
  <c r="Q27"/>
  <c r="R27" s="1"/>
  <c r="Q31"/>
  <c r="R31" s="1"/>
  <c r="Q35"/>
  <c r="R35" s="1"/>
  <c r="Q39"/>
  <c r="R39" s="1"/>
  <c r="Q43"/>
  <c r="R43" s="1"/>
  <c r="Q47"/>
  <c r="R47" s="1"/>
  <c r="Q51"/>
  <c r="R51" s="1"/>
  <c r="S51"/>
  <c r="Q55"/>
  <c r="R55" s="1"/>
  <c r="Q59"/>
  <c r="R59" s="1"/>
  <c r="Q64"/>
  <c r="R64" s="1"/>
  <c r="Q68"/>
  <c r="R68" s="1"/>
  <c r="Q72"/>
  <c r="R72" s="1"/>
  <c r="Q76"/>
  <c r="R76" s="1"/>
  <c r="Q80"/>
  <c r="R80" s="1"/>
  <c r="Q84"/>
  <c r="R84" s="1"/>
  <c r="S84"/>
  <c r="Q88"/>
  <c r="R88" s="1"/>
  <c r="Q92"/>
  <c r="R92" s="1"/>
  <c r="Q96"/>
  <c r="R96" s="1"/>
  <c r="Q100"/>
  <c r="R100" s="1"/>
  <c r="Q104"/>
  <c r="R104" s="1"/>
  <c r="Q109"/>
  <c r="R109" s="1"/>
  <c r="Q114"/>
  <c r="R114" s="1"/>
  <c r="Q118"/>
  <c r="R118" s="1"/>
  <c r="S118"/>
  <c r="Q122"/>
  <c r="R122" s="1"/>
  <c r="Q126"/>
  <c r="R126" s="1"/>
  <c r="Q130"/>
  <c r="R130" s="1"/>
  <c r="P133"/>
  <c r="O133"/>
  <c r="N133"/>
  <c r="M133"/>
  <c r="L133"/>
  <c r="K133"/>
  <c r="J133"/>
  <c r="I133"/>
  <c r="G133"/>
  <c r="F133"/>
  <c r="D133"/>
  <c r="E133"/>
  <c r="E233" i="6"/>
  <c r="S109" i="7" l="1"/>
  <c r="S43"/>
  <c r="S98"/>
  <c r="S33"/>
  <c r="S91"/>
  <c r="S115"/>
  <c r="S8"/>
  <c r="S70"/>
  <c r="S125"/>
  <c r="S62"/>
  <c r="S126"/>
  <c r="S92"/>
  <c r="S59"/>
  <c r="S27"/>
  <c r="S132"/>
  <c r="S66"/>
  <c r="S129"/>
  <c r="S58"/>
  <c r="S131"/>
  <c r="S97"/>
  <c r="S65"/>
  <c r="S32"/>
  <c r="S102"/>
  <c r="S37"/>
  <c r="S95"/>
  <c r="S26"/>
  <c r="S76"/>
  <c r="S11"/>
  <c r="S30"/>
  <c r="S81"/>
  <c r="S48"/>
  <c r="Q133"/>
  <c r="S100"/>
  <c r="S68"/>
  <c r="S35"/>
  <c r="S20"/>
  <c r="S82"/>
  <c r="S17"/>
  <c r="S75"/>
  <c r="S14"/>
  <c r="S105"/>
  <c r="S73"/>
  <c r="S40"/>
  <c r="S120"/>
  <c r="S53"/>
  <c r="S112"/>
  <c r="S42"/>
  <c r="S130"/>
  <c r="S122"/>
  <c r="S114"/>
  <c r="S104"/>
  <c r="S96"/>
  <c r="S88"/>
  <c r="S80"/>
  <c r="S72"/>
  <c r="S64"/>
  <c r="S55"/>
  <c r="S47"/>
  <c r="S39"/>
  <c r="S31"/>
  <c r="S23"/>
  <c r="S15"/>
  <c r="S7"/>
  <c r="S12"/>
  <c r="S124"/>
  <c r="S106"/>
  <c r="S90"/>
  <c r="S74"/>
  <c r="S57"/>
  <c r="S41"/>
  <c r="S25"/>
  <c r="S9"/>
  <c r="S117"/>
  <c r="S99"/>
  <c r="S83"/>
  <c r="S67"/>
  <c r="S54"/>
  <c r="S38"/>
  <c r="S22"/>
  <c r="S6"/>
  <c r="S127"/>
  <c r="S119"/>
  <c r="S110"/>
  <c r="S101"/>
  <c r="S93"/>
  <c r="S85"/>
  <c r="S77"/>
  <c r="S69"/>
  <c r="S60"/>
  <c r="S52"/>
  <c r="S44"/>
  <c r="S36"/>
  <c r="S28"/>
  <c r="S16"/>
  <c r="S128"/>
  <c r="S111"/>
  <c r="S94"/>
  <c r="S78"/>
  <c r="S61"/>
  <c r="S45"/>
  <c r="S29"/>
  <c r="S13"/>
  <c r="S121"/>
  <c r="S103"/>
  <c r="S87"/>
  <c r="S71"/>
  <c r="S50"/>
  <c r="S34"/>
  <c r="S18"/>
  <c r="E633" i="5"/>
  <c r="S133" i="7" l="1"/>
  <c r="E62" i="4"/>
</calcChain>
</file>

<file path=xl/sharedStrings.xml><?xml version="1.0" encoding="utf-8"?>
<sst xmlns="http://schemas.openxmlformats.org/spreadsheetml/2006/main" count="5192" uniqueCount="1616">
  <si>
    <t>Registrar ID</t>
  </si>
  <si>
    <t>Registrar Name</t>
  </si>
  <si>
    <t>EA_Code</t>
  </si>
  <si>
    <t>EA Name</t>
  </si>
  <si>
    <t>Aadhaar_Generated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</si>
  <si>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</si>
  <si>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</si>
  <si>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</si>
  <si>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</si>
  <si>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</si>
  <si>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</si>
  <si>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</si>
  <si>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</si>
  <si>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124</t>
  </si>
  <si>
    <t>Govt of Gujarat</t>
  </si>
  <si>
    <t>2123</t>
  </si>
  <si>
    <t>e-Seva Society</t>
  </si>
  <si>
    <t>2137</t>
  </si>
  <si>
    <t>2141</t>
  </si>
  <si>
    <t>Municipal Corporation Ahmedabad</t>
  </si>
  <si>
    <t>127</t>
  </si>
  <si>
    <t>Govt of Maharashtra</t>
  </si>
  <si>
    <t>2050</t>
  </si>
  <si>
    <t>SILVER JUBILEE MOTORS LTD.</t>
  </si>
  <si>
    <t>129</t>
  </si>
  <si>
    <t xml:space="preserve">Govt of Karnataka </t>
  </si>
  <si>
    <t>0129</t>
  </si>
  <si>
    <t>Centre for e-Governance</t>
  </si>
  <si>
    <t>132</t>
  </si>
  <si>
    <t>Govt of Kerala</t>
  </si>
  <si>
    <t>2003</t>
  </si>
  <si>
    <t>Akshaya</t>
  </si>
  <si>
    <t>202</t>
  </si>
  <si>
    <t>Registrar General India ECIL</t>
  </si>
  <si>
    <t>1092</t>
  </si>
  <si>
    <t>INDIA</t>
  </si>
  <si>
    <t>1164</t>
  </si>
  <si>
    <t>SARADA SYSTEMS</t>
  </si>
  <si>
    <t>1355</t>
  </si>
  <si>
    <t>COMTECHINFO SOLUTIONS PVT.LTD</t>
  </si>
  <si>
    <t>2013</t>
  </si>
  <si>
    <t>Clairvoyance Technologies Pvt.</t>
  </si>
  <si>
    <t>204</t>
  </si>
  <si>
    <t>Registrar General India BEL2</t>
  </si>
  <si>
    <t>1040</t>
  </si>
  <si>
    <t>Computer LAB</t>
  </si>
  <si>
    <t>1110</t>
  </si>
  <si>
    <t>MACRO INFOTECH PVT LTD</t>
  </si>
  <si>
    <t>2040</t>
  </si>
  <si>
    <t>Viesa Technologies</t>
  </si>
  <si>
    <t>2043</t>
  </si>
  <si>
    <t>SNR Edatas Pvt Ltd</t>
  </si>
  <si>
    <t>206</t>
  </si>
  <si>
    <t>CSC e-Governance Services India Limited</t>
  </si>
  <si>
    <t>0206</t>
  </si>
  <si>
    <t>1012</t>
  </si>
  <si>
    <t>APOnline Limited</t>
  </si>
  <si>
    <t>1047</t>
  </si>
  <si>
    <t xml:space="preserve">DATASOFT COMPUTER SERVICES(P) </t>
  </si>
  <si>
    <t>1338</t>
  </si>
  <si>
    <t>Netlink software Pvt Ltd</t>
  </si>
  <si>
    <t>1400</t>
  </si>
  <si>
    <t>Academy of Management Studies</t>
  </si>
  <si>
    <t>1408</t>
  </si>
  <si>
    <t>Zephyr System Pvt.Ltd.</t>
  </si>
  <si>
    <t>1450</t>
  </si>
  <si>
    <t>Yash Ornaments Pvt. Ltd</t>
  </si>
  <si>
    <t>1487</t>
  </si>
  <si>
    <t>P-Net Solutions Limited</t>
  </si>
  <si>
    <t>2020</t>
  </si>
  <si>
    <t>Vedavaag Systems Limited</t>
  </si>
  <si>
    <t>2029</t>
  </si>
  <si>
    <t>A I Soc for Electronics and Comp Tech</t>
  </si>
  <si>
    <t>2033</t>
  </si>
  <si>
    <t>BASIX</t>
  </si>
  <si>
    <t>2036</t>
  </si>
  <si>
    <t>AKSH OPTIFIBRE LIMITED</t>
  </si>
  <si>
    <t>2042</t>
  </si>
  <si>
    <t>United Telecoms e-Services Pvt Ltd</t>
  </si>
  <si>
    <t>2085</t>
  </si>
  <si>
    <t>NPS Technologies Pvt. Ltd</t>
  </si>
  <si>
    <t>2189</t>
  </si>
  <si>
    <t>CSC SPV</t>
  </si>
  <si>
    <t>207</t>
  </si>
  <si>
    <t>UTI Infrastructure Technology &amp; Services Limited</t>
  </si>
  <si>
    <t>1428</t>
  </si>
  <si>
    <t>Osiris Infotech Pvt. Ltd.</t>
  </si>
  <si>
    <t>1495</t>
  </si>
  <si>
    <t>Care Educational &amp; Welfare Society</t>
  </si>
  <si>
    <t>1499</t>
  </si>
  <si>
    <t>Arya bandhu herbs and durgs private limited</t>
  </si>
  <si>
    <t>208</t>
  </si>
  <si>
    <t>Tamil Nadu eGovernance Agency</t>
  </si>
  <si>
    <t>2193</t>
  </si>
  <si>
    <t>TAMILNADU ARASU CABLE TV CORPORATION LTD</t>
  </si>
  <si>
    <t>602</t>
  </si>
  <si>
    <t>Bank Of India</t>
  </si>
  <si>
    <t>1178</t>
  </si>
  <si>
    <t>SREI INFRASTRUCTURE FINANCES L</t>
  </si>
  <si>
    <t>607</t>
  </si>
  <si>
    <t>Punjab National Bank</t>
  </si>
  <si>
    <t>1058</t>
  </si>
  <si>
    <t>Eagle Software India Pvt. Ltd</t>
  </si>
  <si>
    <t>608</t>
  </si>
  <si>
    <t>State Bank of India</t>
  </si>
  <si>
    <t>1416</t>
  </si>
  <si>
    <t>Utility Forms Pvt Ltd</t>
  </si>
  <si>
    <t>610</t>
  </si>
  <si>
    <t>Union Bank</t>
  </si>
  <si>
    <t>1207</t>
  </si>
  <si>
    <t>Vakrangee Softwares Limited</t>
  </si>
  <si>
    <t>611</t>
  </si>
  <si>
    <t>Canara Bank</t>
  </si>
  <si>
    <t>2017</t>
  </si>
  <si>
    <t>Karvy Data Management Services</t>
  </si>
  <si>
    <t>618</t>
  </si>
  <si>
    <t>DENA BANK</t>
  </si>
  <si>
    <t>1025</t>
  </si>
  <si>
    <t>Blue Circle Instrument</t>
  </si>
  <si>
    <t>1218</t>
  </si>
  <si>
    <t>Wipro Ltd</t>
  </si>
  <si>
    <t>1221</t>
  </si>
  <si>
    <t>Nielsen  India  Private Limited</t>
  </si>
  <si>
    <t>1316</t>
  </si>
  <si>
    <t>BNR UDYOG LIMITED</t>
  </si>
  <si>
    <t>1358</t>
  </si>
  <si>
    <t>Bloom Solutions Pvt Ltd</t>
  </si>
  <si>
    <t>1420</t>
  </si>
  <si>
    <t>MEGHA VINCOM PVT LTD</t>
  </si>
  <si>
    <t>1421</t>
  </si>
  <si>
    <t>Asha Security Guard Services</t>
  </si>
  <si>
    <t>2077</t>
  </si>
  <si>
    <t>M/s Gold Square Builders &amp; Promoters Pvt. Ltd.</t>
  </si>
  <si>
    <t>814</t>
  </si>
  <si>
    <t>NSDL e-Governance Infrastructure Limited</t>
  </si>
  <si>
    <t>1108</t>
  </si>
  <si>
    <t>LYRA  CONSULTANCY SERVICE</t>
  </si>
  <si>
    <t>1325</t>
  </si>
  <si>
    <t>Alankit Limited</t>
  </si>
  <si>
    <t>1407</t>
  </si>
  <si>
    <t>N.K. Sharma Enterprises Ltd.</t>
  </si>
  <si>
    <t>1492</t>
  </si>
  <si>
    <t>IPS e Services Pvt Ltd</t>
  </si>
  <si>
    <t>1498</t>
  </si>
  <si>
    <t>Abha Systems And Consultancy</t>
  </si>
  <si>
    <t>820</t>
  </si>
  <si>
    <t xml:space="preserve">Madhya Pradesh State Electronics Development Corporation Ltd.  </t>
  </si>
  <si>
    <t>1142</t>
  </si>
  <si>
    <t xml:space="preserve">OSWAL COMPUTERS &amp; CONSULTANTS </t>
  </si>
  <si>
    <t>821</t>
  </si>
  <si>
    <t>Atalji Janasnehi Directorate</t>
  </si>
  <si>
    <t>0821</t>
  </si>
  <si>
    <t>951</t>
  </si>
  <si>
    <t>U.P. Development Systems Corporation Ltd</t>
  </si>
  <si>
    <t>Grand Total</t>
  </si>
  <si>
    <t>Aadhaar Generated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</si>
  <si>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</si>
  <si>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</si>
  <si>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</si>
  <si>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</si>
  <si>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</si>
  <si>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</si>
  <si>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</si>
  <si>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</si>
  <si>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</si>
  <si>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</si>
  <si>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</si>
  <si>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</si>
  <si>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</si>
  <si>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</si>
  <si>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</si>
  <si>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</si>
  <si>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</si>
  <si>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</t>
  </si>
  <si>
    <t>1104</t>
  </si>
  <si>
    <t>Karvy Computershare Private Li</t>
  </si>
  <si>
    <t>1308</t>
  </si>
  <si>
    <t>Vayam technologies Ltd</t>
  </si>
  <si>
    <t>2055</t>
  </si>
  <si>
    <t>District Sukhmani Society Tarn Taran Punjab</t>
  </si>
  <si>
    <t>2057</t>
  </si>
  <si>
    <t>District Sukhmani Society Bathinda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</si>
  <si>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</si>
  <si>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</si>
  <si>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</si>
  <si>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</si>
  <si>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</si>
  <si>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</si>
  <si>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</si>
  <si>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</si>
  <si>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</si>
  <si>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</si>
  <si>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</si>
  <si>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</si>
  <si>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</si>
  <si>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</si>
  <si>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</si>
  <si>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</si>
  <si>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</si>
  <si>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</si>
  <si>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</si>
  <si>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</si>
  <si>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</si>
  <si>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</si>
  <si>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</si>
  <si>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</si>
  <si>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</si>
  <si>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</si>
  <si>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</si>
  <si>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</si>
  <si>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</si>
  <si>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</si>
  <si>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</si>
  <si>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</si>
  <si>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</si>
  <si>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</si>
  <si>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</si>
  <si>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</si>
  <si>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</si>
  <si>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</si>
  <si>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</si>
  <si>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</si>
  <si>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</si>
  <si>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</si>
  <si>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</si>
  <si>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</si>
  <si>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</si>
  <si>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</si>
  <si>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</si>
  <si>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</si>
  <si>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</si>
  <si>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</si>
  <si>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</si>
  <si>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</si>
  <si>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</si>
  <si>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</si>
  <si>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1088</t>
  </si>
  <si>
    <t>IAP COMPANY Pvt. Ltd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</si>
  <si>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</si>
  <si>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</si>
  <si>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</si>
  <si>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</si>
  <si>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</si>
  <si>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</si>
  <si>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1406</t>
  </si>
  <si>
    <t>Binary Systems</t>
  </si>
  <si>
    <t>1415</t>
  </si>
  <si>
    <t>SAR Technology</t>
  </si>
  <si>
    <t>1439</t>
  </si>
  <si>
    <t>M/s Sanish Choudhary</t>
  </si>
  <si>
    <t>1479</t>
  </si>
  <si>
    <t>Rural Environment &amp; Water Assets Reproductive Development Society</t>
  </si>
  <si>
    <t>1480</t>
  </si>
  <si>
    <t>Bhartiya Manav Kalyan Parishad</t>
  </si>
  <si>
    <t>1526</t>
  </si>
  <si>
    <t>SVG Express Services Pvt Ltd</t>
  </si>
  <si>
    <t>2034</t>
  </si>
  <si>
    <t>CMS Computers Ltd</t>
  </si>
  <si>
    <t>2091</t>
  </si>
  <si>
    <t>Rajcomp Info Services Ltd</t>
  </si>
  <si>
    <t>110</t>
  </si>
  <si>
    <t>Rural Development Dept</t>
  </si>
  <si>
    <t>1062</t>
  </si>
  <si>
    <t>Emdee Digitronics Pvt.Ltd.</t>
  </si>
  <si>
    <t>1124</t>
  </si>
  <si>
    <t>MKS Enterprises</t>
  </si>
  <si>
    <t>1307</t>
  </si>
  <si>
    <t>Urmila Info solution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</si>
  <si>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</si>
  <si>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</si>
  <si>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</si>
  <si>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</si>
  <si>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</si>
  <si>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</si>
  <si>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</si>
  <si>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</si>
  <si>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</si>
  <si>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</si>
  <si>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</si>
  <si>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</si>
  <si>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</si>
  <si>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</si>
  <si>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</si>
  <si>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</si>
  <si>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</si>
  <si>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</si>
  <si>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</si>
  <si>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</si>
  <si>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</si>
  <si>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</si>
  <si>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</si>
  <si>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</si>
  <si>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</si>
  <si>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</si>
  <si>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</si>
  <si>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</si>
  <si>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</si>
  <si>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</si>
  <si>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</si>
  <si>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</si>
  <si>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</si>
  <si>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</si>
  <si>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</si>
  <si>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</si>
  <si>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</si>
  <si>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</si>
  <si>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</si>
  <si>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</si>
  <si>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</si>
  <si>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</si>
  <si>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</si>
  <si>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</si>
  <si>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</si>
  <si>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</si>
  <si>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</si>
  <si>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</si>
  <si>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</si>
  <si>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</si>
  <si>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</si>
  <si>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</si>
  <si>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</si>
  <si>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2132</t>
  </si>
  <si>
    <t>2133</t>
  </si>
  <si>
    <t>E-Seva Society UID Patan</t>
  </si>
  <si>
    <t>2134</t>
  </si>
  <si>
    <t>2135</t>
  </si>
  <si>
    <t>2136</t>
  </si>
  <si>
    <t>2138</t>
  </si>
  <si>
    <t>E-Seva Society Collector Office Tapi Vyara</t>
  </si>
  <si>
    <t>2139</t>
  </si>
  <si>
    <t>2140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</si>
  <si>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</si>
  <si>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</si>
  <si>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</si>
  <si>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</si>
  <si>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</si>
  <si>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</si>
  <si>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</si>
  <si>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</si>
  <si>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</si>
  <si>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</si>
  <si>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</si>
  <si>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</si>
  <si>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</si>
  <si>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</si>
  <si>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</si>
  <si>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</si>
  <si>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</si>
  <si>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</si>
  <si>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</si>
  <si>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</si>
  <si>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</si>
  <si>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</si>
  <si>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</si>
  <si>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</si>
  <si>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</si>
  <si>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</si>
  <si>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</si>
  <si>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</si>
  <si>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</si>
  <si>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</si>
  <si>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</si>
  <si>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2006</t>
  </si>
  <si>
    <t>Mahaonline Limited</t>
  </si>
  <si>
    <t>2037</t>
  </si>
  <si>
    <t>M/s. Vidya Online  Pune</t>
  </si>
  <si>
    <t>2038</t>
  </si>
  <si>
    <t>M/S KING COMPUTER SYSTEM PVT LTD</t>
  </si>
  <si>
    <t>2086</t>
  </si>
  <si>
    <t>EDCS GOK</t>
  </si>
  <si>
    <t>130</t>
  </si>
  <si>
    <t>Govt of Goa</t>
  </si>
  <si>
    <t>0130</t>
  </si>
  <si>
    <t>Directorate of Planning</t>
  </si>
  <si>
    <t>0838</t>
  </si>
  <si>
    <t>Directorate of Women &amp; Child Department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</si>
  <si>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</si>
  <si>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</si>
  <si>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</si>
  <si>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</si>
  <si>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</si>
  <si>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</si>
  <si>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</si>
  <si>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</si>
  <si>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138</t>
  </si>
  <si>
    <t>Govt of UT of Chandigarh</t>
  </si>
  <si>
    <t>0138</t>
  </si>
  <si>
    <t>141</t>
  </si>
  <si>
    <t>Secretery IT</t>
  </si>
  <si>
    <t>1239</t>
  </si>
  <si>
    <t>Chinar Construction Company Prime agency</t>
  </si>
  <si>
    <t>143</t>
  </si>
  <si>
    <t xml:space="preserve">Odisha Computer Application Center 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</si>
  <si>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</si>
  <si>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</si>
  <si>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</si>
  <si>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</si>
  <si>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</si>
  <si>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</si>
  <si>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</si>
  <si>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</si>
  <si>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</si>
  <si>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</si>
  <si>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</si>
  <si>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</si>
  <si>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</si>
  <si>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</si>
  <si>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</si>
  <si>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</si>
  <si>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</si>
  <si>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</si>
  <si>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</si>
  <si>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</si>
  <si>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</si>
  <si>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</si>
  <si>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</si>
  <si>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</si>
  <si>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</si>
  <si>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</si>
  <si>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</si>
  <si>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</si>
  <si>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</si>
  <si>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</si>
  <si>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</si>
  <si>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</si>
  <si>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</si>
  <si>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</si>
  <si>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</si>
  <si>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</si>
  <si>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</si>
  <si>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</si>
  <si>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</si>
  <si>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</si>
  <si>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</si>
  <si>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</si>
  <si>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2407</t>
  </si>
  <si>
    <t>EAC office Tirbin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</si>
  <si>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</si>
  <si>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</si>
  <si>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</si>
  <si>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</si>
  <si>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</si>
  <si>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</si>
  <si>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</si>
  <si>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</si>
  <si>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</si>
  <si>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</si>
  <si>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</si>
  <si>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</si>
  <si>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</si>
  <si>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</si>
  <si>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</si>
  <si>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</si>
  <si>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</si>
  <si>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</si>
  <si>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</si>
  <si>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</si>
  <si>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</si>
  <si>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</si>
  <si>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</si>
  <si>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</si>
  <si>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</si>
  <si>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</si>
  <si>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</si>
  <si>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</si>
  <si>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</si>
  <si>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</si>
  <si>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</si>
  <si>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</si>
  <si>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</si>
  <si>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</si>
  <si>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</si>
  <si>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</si>
  <si>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</si>
  <si>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</si>
  <si>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</si>
  <si>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</si>
  <si>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</si>
  <si>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</si>
  <si>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</si>
  <si>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</si>
  <si>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</si>
  <si>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</si>
  <si>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</si>
  <si>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</si>
  <si>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</si>
  <si>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</si>
  <si>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</si>
  <si>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</si>
  <si>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</si>
  <si>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</si>
  <si>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</si>
  <si>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</si>
  <si>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</si>
  <si>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</si>
  <si>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</si>
  <si>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</si>
  <si>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</si>
  <si>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</si>
  <si>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</si>
  <si>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</si>
  <si>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</si>
  <si>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</si>
  <si>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</si>
  <si>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</si>
  <si>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</si>
  <si>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</si>
  <si>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</si>
  <si>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</si>
  <si>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1129</t>
  </si>
  <si>
    <t>Nevaeh Technology Pvt. Ltd.</t>
  </si>
  <si>
    <t>203</t>
  </si>
  <si>
    <t>Registrar General of India ITI</t>
  </si>
  <si>
    <t>1215</t>
  </si>
  <si>
    <t>WEBEL TECHNOLOGY LIMITED</t>
  </si>
  <si>
    <t>1020</t>
  </si>
  <si>
    <t>AVVAS INFOTECH PVT  LTD</t>
  </si>
  <si>
    <t>1028</t>
  </si>
  <si>
    <t>CALANCE SOFTWARE PRIVATE LTD</t>
  </si>
  <si>
    <t>1116</t>
  </si>
  <si>
    <t>MANTRA SOFTTECH (INDIA) PVTLTD</t>
  </si>
  <si>
    <t>1190</t>
  </si>
  <si>
    <t>Tera Software Ltd</t>
  </si>
  <si>
    <t>1212</t>
  </si>
  <si>
    <t>VISESH INFOTECNICS LIMITED</t>
  </si>
  <si>
    <t>1277</t>
  </si>
  <si>
    <t>Network for Information &amp; Computer Technology</t>
  </si>
  <si>
    <t>1366</t>
  </si>
  <si>
    <t>NVR &amp; ASSOCIATES LIMITED</t>
  </si>
  <si>
    <t>1404</t>
  </si>
  <si>
    <t xml:space="preserve">Promind Solutions P Limited </t>
  </si>
  <si>
    <t>1409</t>
  </si>
  <si>
    <t>SGS INDIA PVT LTD</t>
  </si>
  <si>
    <t>1427</t>
  </si>
  <si>
    <t>Virinchi Technologies Ltd</t>
  </si>
  <si>
    <t>1429</t>
  </si>
  <si>
    <t>Radiant Haroti Industries India Ltd</t>
  </si>
  <si>
    <t>1446</t>
  </si>
  <si>
    <t>Janta Silikon Consortium</t>
  </si>
  <si>
    <t>1447</t>
  </si>
  <si>
    <t>Ecartes Technology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</si>
  <si>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</si>
  <si>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</si>
  <si>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</si>
  <si>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</si>
  <si>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</si>
  <si>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</si>
  <si>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</si>
  <si>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</si>
  <si>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</si>
  <si>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</si>
  <si>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</si>
  <si>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</si>
  <si>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</si>
  <si>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</si>
  <si>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</si>
  <si>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</si>
  <si>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1472</t>
  </si>
  <si>
    <t>Prakash Computer Services</t>
  </si>
  <si>
    <t>1483</t>
  </si>
  <si>
    <t>Estex Telecom Pvt Ltd</t>
  </si>
  <si>
    <t>1485</t>
  </si>
  <si>
    <t>Saket Advertising Pvt. Ltd</t>
  </si>
  <si>
    <t>1490</t>
  </si>
  <si>
    <t>Techno Bytes Information Pvt. Ltd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</si>
  <si>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</si>
  <si>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</si>
  <si>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</si>
  <si>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</si>
  <si>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</si>
  <si>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</si>
  <si>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1542</t>
  </si>
  <si>
    <t>HI-TECH CONTROLS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</si>
  <si>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</si>
  <si>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</si>
  <si>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</si>
  <si>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</si>
  <si>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</si>
  <si>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</si>
  <si>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</si>
  <si>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</si>
  <si>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</si>
  <si>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</si>
  <si>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</si>
  <si>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</si>
  <si>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</si>
  <si>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</si>
  <si>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2087</t>
  </si>
  <si>
    <t>Computer Print</t>
  </si>
  <si>
    <t>2113</t>
  </si>
  <si>
    <t>KDS Services Private Limited</t>
  </si>
  <si>
    <t>2706</t>
  </si>
  <si>
    <t>CSC e Gov</t>
  </si>
  <si>
    <t>1370</t>
  </si>
  <si>
    <t>UMC Technologies Pvt. Ltd</t>
  </si>
  <si>
    <t>1491</t>
  </si>
  <si>
    <t>Shubh Enterprises</t>
  </si>
  <si>
    <t>1506</t>
  </si>
  <si>
    <t>Sant Naval Institute of Information Technology</t>
  </si>
  <si>
    <t>1561</t>
  </si>
  <si>
    <t>Citizencenter Technologies Pvt Ltd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</si>
  <si>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</si>
  <si>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</si>
  <si>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</si>
  <si>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</si>
  <si>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</si>
  <si>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</si>
  <si>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</si>
  <si>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</si>
  <si>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</si>
  <si>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</si>
  <si>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</si>
  <si>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</si>
  <si>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</si>
  <si>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</si>
  <si>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</si>
  <si>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</si>
  <si>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</si>
  <si>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</si>
  <si>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</si>
  <si>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</si>
  <si>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</si>
  <si>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</si>
  <si>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</si>
  <si>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</si>
  <si>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</si>
  <si>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</si>
  <si>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</si>
  <si>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</si>
  <si>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</si>
  <si>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</si>
  <si>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</si>
  <si>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</si>
  <si>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</si>
  <si>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</si>
  <si>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</si>
  <si>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</si>
  <si>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</si>
  <si>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</si>
  <si>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</si>
  <si>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</si>
  <si>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</si>
  <si>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</si>
  <si>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</si>
  <si>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</si>
  <si>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</si>
  <si>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</si>
  <si>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</si>
  <si>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</si>
  <si>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</si>
  <si>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</si>
  <si>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</si>
  <si>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</si>
  <si>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2258</t>
  </si>
  <si>
    <t>DC Mon</t>
  </si>
  <si>
    <t>2259</t>
  </si>
  <si>
    <t>ADC Tobu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</si>
  <si>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</si>
  <si>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</si>
  <si>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</si>
  <si>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</si>
  <si>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</si>
  <si>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</si>
  <si>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</si>
  <si>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</si>
  <si>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</si>
  <si>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</si>
  <si>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</si>
  <si>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</si>
  <si>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</si>
  <si>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</si>
  <si>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</si>
  <si>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</si>
  <si>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</si>
  <si>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</si>
  <si>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</si>
  <si>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</si>
  <si>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</si>
  <si>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</si>
  <si>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</si>
  <si>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</si>
  <si>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</si>
  <si>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</si>
  <si>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</si>
  <si>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</si>
  <si>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</si>
  <si>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</si>
  <si>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</si>
  <si>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</si>
  <si>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</si>
  <si>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</si>
  <si>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</si>
  <si>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</si>
  <si>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601</t>
  </si>
  <si>
    <t>Bank of Baroda</t>
  </si>
  <si>
    <t>1071</t>
  </si>
  <si>
    <t>Frontech Systems Pvt Ltd</t>
  </si>
  <si>
    <t>1119</t>
  </si>
  <si>
    <t>Matrix Processing House</t>
  </si>
  <si>
    <t>1149</t>
  </si>
  <si>
    <t>PROTEX COMPUTER PVT LTD</t>
  </si>
  <si>
    <t>1208</t>
  </si>
  <si>
    <t>VEETECHNOLOGIES PVT. LTD</t>
  </si>
  <si>
    <t>604</t>
  </si>
  <si>
    <t>Corporation Bank</t>
  </si>
  <si>
    <t>1300</t>
  </si>
  <si>
    <t>Transline Technologies P Ltd</t>
  </si>
  <si>
    <t>1437</t>
  </si>
  <si>
    <t>77 Infosystems Pvt Ltd</t>
  </si>
  <si>
    <t>1475</t>
  </si>
  <si>
    <t xml:space="preserve">KRISHNAURAM SHIKSHA EVAM JAN KALYAN SAMITI </t>
  </si>
  <si>
    <t>1507</t>
  </si>
  <si>
    <t>BNK Capital Markets Limited</t>
  </si>
  <si>
    <t>1556</t>
  </si>
  <si>
    <t>SKY KING</t>
  </si>
  <si>
    <t>1564</t>
  </si>
  <si>
    <t>Kyros soft Tech Ltd</t>
  </si>
  <si>
    <t>1565</t>
  </si>
  <si>
    <t>RS ENTERPRISES</t>
  </si>
  <si>
    <t>1569</t>
  </si>
  <si>
    <t>TRANSACTION ANALYSTS INDIA PVT LTD</t>
  </si>
  <si>
    <t>1171</t>
  </si>
  <si>
    <t>Smart Chip Limited</t>
  </si>
  <si>
    <t>1405</t>
  </si>
  <si>
    <t>Ojus Healthcare Private Limited</t>
  </si>
  <si>
    <t>614</t>
  </si>
  <si>
    <t>Punjab and Sind Bank</t>
  </si>
  <si>
    <t>615</t>
  </si>
  <si>
    <t>Allahabad Bank</t>
  </si>
  <si>
    <t>1424</t>
  </si>
  <si>
    <t>VAP INFOSOLUTIONS</t>
  </si>
  <si>
    <t>1473</t>
  </si>
  <si>
    <t>Transmoovers India</t>
  </si>
  <si>
    <t>1018</t>
  </si>
  <si>
    <t>ATISHAY INFOTECH PVT. LTD.</t>
  </si>
  <si>
    <t>1293</t>
  </si>
  <si>
    <t>Silver Touch Technologies Ltd</t>
  </si>
  <si>
    <t>1369</t>
  </si>
  <si>
    <t>JNET Technologies Pvt.Ltd</t>
  </si>
  <si>
    <t>1390</t>
  </si>
  <si>
    <t>M/S STAR DATA CENTRE</t>
  </si>
  <si>
    <t>1402</t>
  </si>
  <si>
    <t>A-Onerealtors Pvt Ltd</t>
  </si>
  <si>
    <t>1410</t>
  </si>
  <si>
    <t>Super Printers</t>
  </si>
  <si>
    <t>1412</t>
  </si>
  <si>
    <t>Sixth Dimension Project Solutions Ltd</t>
  </si>
  <si>
    <t>1425</t>
  </si>
  <si>
    <t>APEX Services</t>
  </si>
  <si>
    <t>1434</t>
  </si>
  <si>
    <t>Lankipalli Integrated Services Private Limited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</si>
  <si>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</si>
  <si>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</si>
  <si>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</si>
  <si>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</si>
  <si>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</si>
  <si>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</si>
  <si>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</si>
  <si>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</si>
  <si>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</si>
  <si>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</si>
  <si>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</si>
  <si>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</si>
  <si>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</si>
  <si>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</si>
  <si>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1524</t>
  </si>
  <si>
    <t>United Telecoms Ltd</t>
  </si>
  <si>
    <t>2008</t>
  </si>
  <si>
    <t>Om Softwares</t>
  </si>
  <si>
    <t>2079</t>
  </si>
  <si>
    <t>Make India Smart Private Limited</t>
  </si>
  <si>
    <t>619</t>
  </si>
  <si>
    <t>Vijaya Bank</t>
  </si>
  <si>
    <t>620</t>
  </si>
  <si>
    <t>UCO BANK</t>
  </si>
  <si>
    <t>623</t>
  </si>
  <si>
    <t>Andhra Bank</t>
  </si>
  <si>
    <t>624</t>
  </si>
  <si>
    <t>IDBI Bank ltd</t>
  </si>
  <si>
    <t>1177</t>
  </si>
  <si>
    <t>SREEVEN INFOCOM LIMITED</t>
  </si>
  <si>
    <t>628</t>
  </si>
  <si>
    <t>KotakMahindra Bank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</si>
  <si>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</si>
  <si>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</si>
  <si>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</si>
  <si>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</si>
  <si>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</si>
  <si>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</si>
  <si>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</si>
  <si>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</si>
  <si>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</si>
  <si>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</si>
  <si>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</si>
  <si>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</si>
  <si>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</si>
  <si>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</si>
  <si>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</si>
  <si>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</si>
  <si>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</si>
  <si>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</si>
  <si>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</si>
  <si>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</si>
  <si>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</si>
  <si>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</si>
  <si>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</si>
  <si>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</si>
  <si>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</si>
  <si>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1528</t>
  </si>
  <si>
    <t>SRM Education And Social Welfare Society</t>
  </si>
  <si>
    <t>641</t>
  </si>
  <si>
    <t>The Nainital Bank Ltd</t>
  </si>
  <si>
    <t>1563</t>
  </si>
  <si>
    <t>M/s AFORESERVE.COM LTD</t>
  </si>
  <si>
    <t>642</t>
  </si>
  <si>
    <t>RBL Bank Limited</t>
  </si>
  <si>
    <t>643</t>
  </si>
  <si>
    <t>South Indian Bank</t>
  </si>
  <si>
    <t>644</t>
  </si>
  <si>
    <t>Tamil Nadu Mercantile Bank</t>
  </si>
  <si>
    <t>646</t>
  </si>
  <si>
    <t>YES Bank Limited</t>
  </si>
  <si>
    <t>647</t>
  </si>
  <si>
    <t>Axis Bank Ltd</t>
  </si>
  <si>
    <t>0647</t>
  </si>
  <si>
    <t>648</t>
  </si>
  <si>
    <t>Bank of Baroda_New_648</t>
  </si>
  <si>
    <t>1508</t>
  </si>
  <si>
    <t>AISECT Limited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</si>
  <si>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</si>
  <si>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</si>
  <si>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</si>
  <si>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</si>
  <si>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</si>
  <si>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</si>
  <si>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</si>
  <si>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</si>
  <si>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1525</t>
  </si>
  <si>
    <t>PRADIK IMPEX PRIVATE LIMITED</t>
  </si>
  <si>
    <t>1560</t>
  </si>
  <si>
    <t>SUNNY CONTRACTORS &amp; ENGINEERS PVT LTD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</si>
  <si>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</si>
  <si>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</si>
  <si>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</si>
  <si>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</si>
  <si>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</si>
  <si>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</si>
  <si>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</si>
  <si>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</si>
  <si>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1509</t>
  </si>
  <si>
    <t>Compro Systems &amp; Services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</si>
  <si>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</si>
  <si>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</si>
  <si>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</si>
  <si>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</si>
  <si>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</si>
  <si>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</si>
  <si>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</si>
  <si>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</si>
  <si>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1552</t>
  </si>
  <si>
    <t>R R Traders</t>
  </si>
  <si>
    <t>1571</t>
  </si>
  <si>
    <t>DARWIN SOCIETY</t>
  </si>
  <si>
    <t>662</t>
  </si>
  <si>
    <t>BANK OF MAHARASHTRA_NEW_662</t>
  </si>
  <si>
    <t>1533</t>
  </si>
  <si>
    <t>Shiva Trust Aurangabad</t>
  </si>
  <si>
    <t>664</t>
  </si>
  <si>
    <t>Dena Bank_New_664</t>
  </si>
  <si>
    <t>667</t>
  </si>
  <si>
    <t>IDBI Bank Ltd_New_667</t>
  </si>
  <si>
    <t>671</t>
  </si>
  <si>
    <t>Baroda Rajasthan Kshetriya Gramin Bank</t>
  </si>
  <si>
    <t>804</t>
  </si>
  <si>
    <t>Indiapost</t>
  </si>
  <si>
    <t>2728</t>
  </si>
  <si>
    <t>UP Circle  Department of Post</t>
  </si>
  <si>
    <t>1211</t>
  </si>
  <si>
    <t>VIRGO SOFTECH LIMITED</t>
  </si>
  <si>
    <t>1335</t>
  </si>
  <si>
    <t>Sri Ramraja Sarkar Lok Kalyan Trust</t>
  </si>
  <si>
    <t>1418</t>
  </si>
  <si>
    <t>Offshoot Agency Pvt. Ltd.</t>
  </si>
  <si>
    <t>1431</t>
  </si>
  <si>
    <t>Ojus G Enterprises</t>
  </si>
  <si>
    <t>1440</t>
  </si>
  <si>
    <t>VFS Global Services Pvt. Ltd</t>
  </si>
  <si>
    <t>1456</t>
  </si>
  <si>
    <t>S.J. Technologies</t>
  </si>
  <si>
    <t>1458</t>
  </si>
  <si>
    <t>Excel Technovation Pvt. Ltd</t>
  </si>
  <si>
    <t>1474</t>
  </si>
  <si>
    <t>Corporate India Facilities Pvt Ltd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</si>
  <si>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</si>
  <si>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</si>
  <si>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</si>
  <si>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</si>
  <si>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</si>
  <si>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</si>
  <si>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</si>
  <si>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</si>
  <si>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</si>
  <si>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</si>
  <si>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</si>
  <si>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</si>
  <si>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</si>
  <si>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</si>
  <si>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</si>
  <si>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</si>
  <si>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1550</t>
  </si>
  <si>
    <t>Yash Computers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</si>
  <si>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</si>
  <si>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</si>
  <si>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</si>
  <si>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</si>
  <si>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</si>
  <si>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</si>
  <si>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</si>
  <si>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</si>
  <si>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</si>
  <si>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</si>
  <si>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</si>
  <si>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</si>
  <si>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</si>
  <si>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</si>
  <si>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</si>
  <si>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</t>
  </si>
  <si>
    <t>2081</t>
  </si>
  <si>
    <t>Electronic Service Delivery</t>
  </si>
  <si>
    <t>0820</t>
  </si>
  <si>
    <t>Madhya Pradesh State Electronics Development Corporation Ltd.</t>
  </si>
  <si>
    <t>2090</t>
  </si>
  <si>
    <t>MPOnline Limited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</si>
  <si>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</si>
  <si>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</si>
  <si>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</si>
  <si>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</si>
  <si>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</si>
  <si>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</si>
  <si>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</si>
  <si>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</si>
  <si>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</si>
  <si>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</si>
  <si>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</si>
  <si>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</si>
  <si>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</si>
  <si>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</si>
  <si>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</si>
  <si>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</si>
  <si>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</si>
  <si>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842</t>
  </si>
  <si>
    <t>Department of WCD</t>
  </si>
  <si>
    <t>0842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</si>
  <si>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</si>
  <si>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</si>
  <si>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</si>
  <si>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</si>
  <si>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</si>
  <si>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</si>
  <si>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</si>
  <si>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</si>
  <si>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</si>
  <si>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</si>
  <si>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</si>
  <si>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</si>
  <si>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</si>
  <si>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</si>
  <si>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</si>
  <si>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</si>
  <si>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</si>
  <si>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</si>
  <si>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</si>
  <si>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</si>
  <si>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</si>
  <si>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2702</t>
  </si>
  <si>
    <t>DRONACHARYA SEWA SANSTHAN</t>
  </si>
  <si>
    <t>2703</t>
  </si>
  <si>
    <t>Path Darshan Sewa Sansthan</t>
  </si>
  <si>
    <t>2704</t>
  </si>
  <si>
    <t>Dharma Enterprises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</si>
  <si>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</si>
  <si>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</si>
  <si>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</si>
  <si>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</si>
  <si>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</si>
  <si>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</si>
  <si>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</si>
  <si>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</si>
  <si>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</si>
  <si>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</si>
  <si>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</si>
  <si>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</si>
  <si>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</si>
  <si>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</si>
  <si>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</si>
  <si>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</si>
  <si>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</si>
  <si>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</si>
  <si>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</si>
  <si>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</si>
  <si>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</si>
  <si>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</si>
  <si>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</si>
  <si>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</si>
  <si>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</si>
  <si>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</si>
  <si>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</si>
  <si>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</si>
  <si>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</si>
  <si>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</si>
  <si>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</si>
  <si>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</si>
  <si>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</si>
  <si>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</si>
  <si>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</si>
  <si>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</si>
  <si>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</si>
  <si>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</si>
  <si>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</si>
  <si>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</si>
  <si>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</si>
  <si>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</si>
  <si>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</si>
  <si>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</si>
  <si>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</si>
  <si>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</si>
  <si>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</si>
  <si>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</si>
  <si>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</si>
  <si>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</si>
  <si>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</si>
  <si>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</si>
  <si>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</si>
  <si>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</si>
  <si>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956</t>
  </si>
  <si>
    <t>Directorate of Health Services</t>
  </si>
  <si>
    <t>0956</t>
  </si>
  <si>
    <t xml:space="preserve"> DHS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</si>
  <si>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</si>
  <si>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</si>
  <si>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</si>
  <si>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</si>
  <si>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</si>
  <si>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</si>
  <si>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</si>
  <si>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</si>
  <si>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</si>
  <si>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</si>
  <si>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</si>
  <si>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</si>
  <si>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</si>
  <si>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</si>
  <si>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</si>
  <si>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</si>
  <si>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</si>
  <si>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</si>
  <si>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>District Registrar Births &amp; De rths cum Chief Medical Officer</t>
  </si>
  <si>
    <t>2201</t>
  </si>
  <si>
    <t>District Registrar Births &amp; Deaths cum Chief Medical Officer</t>
  </si>
  <si>
    <t>2202</t>
  </si>
  <si>
    <t>2203</t>
  </si>
  <si>
    <t>2204</t>
  </si>
  <si>
    <t>2205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</si>
  <si>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</si>
  <si>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</si>
  <si>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</si>
  <si>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</si>
  <si>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</si>
  <si>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</si>
  <si>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Sl. No.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</si>
  <si>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</si>
  <si>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</si>
  <si>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</si>
  <si>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</si>
  <si>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</si>
  <si>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</si>
  <si>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 xml:space="preserve">Adjustment on a/c of excess/ less payment in the months of Apr to Jun -2017 due to mismatch of EAs with Registrar </t>
  </si>
  <si>
    <t>Balance amount to be withheld for DMS pendency</t>
  </si>
  <si>
    <t>Amount to be withheld in current  release [actual amount for withholding or 10% of payment due(Col.8), whichever is less)</t>
  </si>
  <si>
    <t>Recovery on account of incident of corruption</t>
  </si>
  <si>
    <t>Recovery in current release</t>
  </si>
  <si>
    <t>1</t>
  </si>
  <si>
    <t>1A</t>
  </si>
  <si>
    <t>2</t>
  </si>
  <si>
    <t>3</t>
  </si>
  <si>
    <t>4</t>
  </si>
  <si>
    <t>5</t>
  </si>
  <si>
    <t>6</t>
  </si>
  <si>
    <t>7</t>
  </si>
  <si>
    <t>8</t>
  </si>
  <si>
    <t>Gross  Amount after adjustment on a/c of excess / less payment due to mismatch of EAs with Registrars (Col.6+Col.7)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</si>
  <si>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</si>
  <si>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</si>
  <si>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</si>
  <si>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</si>
  <si>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</si>
  <si>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</si>
  <si>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</si>
  <si>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</si>
  <si>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</si>
  <si>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</si>
  <si>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Eastern Railway</t>
  </si>
  <si>
    <t>South East Central Railway</t>
  </si>
  <si>
    <t>Balance amount to be withheld for DMS pendency from future releases (Col.9-Col.10)</t>
  </si>
  <si>
    <t>Actual Gross to be booked (Col.8-Col.10)</t>
  </si>
  <si>
    <t>Recovery outstanding as on Sept'2017</t>
  </si>
  <si>
    <t>R.O. Lucknow Letter No. A-11016/Reco-Comm/2014/UIDAI/Lko/2962(ही) dated 30.10.2017</t>
  </si>
  <si>
    <t xml:space="preserve">Registrar </t>
  </si>
  <si>
    <t>Enrolment Agency</t>
  </si>
  <si>
    <t>Incidents with Penalty @ 10000</t>
  </si>
  <si>
    <t>Incidents with Penalty @ 50000</t>
  </si>
  <si>
    <t>Penalty Amount</t>
  </si>
  <si>
    <t>Bank Of India
602</t>
  </si>
  <si>
    <t>SREI INFRASTRUCTURE FINANCES L
1178</t>
  </si>
  <si>
    <t>CSC e-Governance Services India Limited
206</t>
  </si>
  <si>
    <t>CSC SPV
2189</t>
  </si>
  <si>
    <t>Indotech Engineering Products
1502</t>
  </si>
  <si>
    <t>Dena Bank
618</t>
  </si>
  <si>
    <t>Apnatech Consultancy Services Pvt Ltd
1465</t>
  </si>
  <si>
    <t>IAP COMPANY Pvt. Ltd
1088</t>
  </si>
  <si>
    <t>Make India Smart Private Limited
2079</t>
  </si>
  <si>
    <t>MEGHA VINCOM PVT LTD
1420</t>
  </si>
  <si>
    <t>Vedavaag Systems Limited
2020</t>
  </si>
  <si>
    <t>NSDL e-Governance Infrastructure Limited
814</t>
  </si>
  <si>
    <t>Amar Constructions
1452</t>
  </si>
  <si>
    <t>Gujarat Infotech Ltd.
1249</t>
  </si>
  <si>
    <t>Smit Advertisers Pvt. Ltd.
1534</t>
  </si>
  <si>
    <t>Utility Forms Pvt Ltd
1416</t>
  </si>
  <si>
    <t>Yashi Informatics LLP
1549</t>
  </si>
  <si>
    <t>Punjab National Bank
607</t>
  </si>
  <si>
    <t>Eagle software
1058</t>
  </si>
  <si>
    <t>U P Electronics Corporation Limited
953</t>
  </si>
  <si>
    <t>Nekton IT India Pvt Ltd.
2080</t>
  </si>
  <si>
    <t>U.P. Development Systems Corporation Ltd
951</t>
  </si>
  <si>
    <t xml:space="preserve">Apex Services
1425    </t>
  </si>
  <si>
    <t>RBS multisolutions private limited
2187</t>
  </si>
  <si>
    <t>Yuvaan Infotech
2311</t>
  </si>
  <si>
    <t>UPDESCO Ltd.(951)</t>
  </si>
  <si>
    <t>Twinstar Industries Ltd.(1469)(RO Mumbai)</t>
  </si>
  <si>
    <t>Penalty already levied in the month of Sept'2017</t>
  </si>
  <si>
    <t xml:space="preserve">Total </t>
  </si>
  <si>
    <t>R.O. Hyderabad letter no. UIDAI/Hyd/Reconciliation/1553/Vol.II dated16.11.2017</t>
  </si>
  <si>
    <t>IT &amp; C</t>
  </si>
  <si>
    <t>ESD</t>
  </si>
  <si>
    <t>R.O. Chandigarh letter no. UIDAI/RO/Chd/Reconciliation/2017/10892-95 dated 13.11.2017</t>
  </si>
  <si>
    <t>CSC SPV (2189)</t>
  </si>
  <si>
    <t>IAP COMPANY Pvt. Ltd (1088)</t>
  </si>
  <si>
    <t>DoIT</t>
  </si>
  <si>
    <t>SVG Express Services Pvt Ltd (1526)</t>
  </si>
  <si>
    <t>FCR Govt. of Haryana (106)</t>
  </si>
  <si>
    <t>District IT Society Bhiwani (2093)</t>
  </si>
  <si>
    <t>District IT Society Bhiwani (2096)</t>
  </si>
  <si>
    <t>District IT Society Mewat (2104)</t>
  </si>
  <si>
    <t>FCS Govt of Punjab (103)</t>
  </si>
  <si>
    <t>Karvy Computershare Private Limited (1104)</t>
  </si>
  <si>
    <t>HDFC Bank Limited (635)</t>
  </si>
  <si>
    <t>Indotech Engineering Products (1502)</t>
  </si>
  <si>
    <t>National Cooperative Consumers Federation of India Limited (954)</t>
  </si>
  <si>
    <t>National Cooperative Consumers Federation of India Limited (1444)</t>
  </si>
  <si>
    <t>NSDL e-Governance Infrastructure Limited (814)</t>
  </si>
  <si>
    <t>Alankit Limited (1325)</t>
  </si>
  <si>
    <t>Corporate India Facilities Pvt Ltd (1474)</t>
  </si>
  <si>
    <t>IPS e Services Pvt Ltd (1492)</t>
  </si>
  <si>
    <t>Karvy Data Management Services (2017)</t>
  </si>
  <si>
    <t>NK Sharma Enterprises (1407)</t>
  </si>
  <si>
    <t>RELIGARE SECURITIES LTD (2016)</t>
  </si>
  <si>
    <t>Sri Ramraja Sarkar Lok Kalyan Trust (1335)</t>
  </si>
  <si>
    <t>Steel City Securities Limited (1500)</t>
  </si>
  <si>
    <t>PRADIK IMPEX PRIVATE LIMITED (1525)</t>
  </si>
  <si>
    <t>Punjab and Sind Bank (614)</t>
  </si>
  <si>
    <t>Matrix Processing House (1119)</t>
  </si>
  <si>
    <t>Utility Forms Pvt Ltd (1416)</t>
  </si>
  <si>
    <t>Union Bank (610)</t>
  </si>
  <si>
    <t>Vakrangee Softwares Limited (1207)</t>
  </si>
  <si>
    <t>R.O. Ranchi letter no. UIDAI/RO/RNC/MRB/2017-18/1695 dated 06.11.2017</t>
  </si>
  <si>
    <t>Bank of Baroda
-601</t>
  </si>
  <si>
    <t>SREI INFRASTRUCTURE FINANCES L-1178</t>
  </si>
  <si>
    <t>BOI-602</t>
  </si>
  <si>
    <t>CSC e-Gov-206</t>
  </si>
  <si>
    <t>CSC SPV-2189</t>
  </si>
  <si>
    <t xml:space="preserve">DENA BANK -618 </t>
  </si>
  <si>
    <t>A-Onerealtors Pvt Ltd-1402</t>
  </si>
  <si>
    <t xml:space="preserve">NSDL
Code-814
</t>
  </si>
  <si>
    <t>IPS e Services Pvt Ltd-1492</t>
  </si>
  <si>
    <t>Karvy Data Management Services-2017</t>
  </si>
  <si>
    <t>SRM Education &amp; Social Welfare Society  Code- 1528</t>
  </si>
  <si>
    <t>TAVASYA VENTURE PARTNERS PVT. LTD.-1531</t>
  </si>
  <si>
    <t>Virinchi Technologies Ltd-1427</t>
  </si>
  <si>
    <t>Rural Development Department Bihar-110</t>
  </si>
  <si>
    <t>Sarvalabh Global Foundation-1488</t>
  </si>
  <si>
    <t>UTI ITS-,207</t>
  </si>
  <si>
    <t>Care Educational &amp; Welfare Society-1495</t>
  </si>
  <si>
    <t>R.O. Delhi Letter no. A-22011/11/2011/part-2UIDAI (RO-Delhi) dated 28.11.2017</t>
  </si>
  <si>
    <t>Ditigcom</t>
  </si>
  <si>
    <t>Dena Bank</t>
  </si>
  <si>
    <t>IAP</t>
  </si>
  <si>
    <t>DoIT, Rajasthan</t>
  </si>
  <si>
    <t>Comtech Instt. Of Technology</t>
  </si>
  <si>
    <t>Megha Vincom</t>
  </si>
  <si>
    <t>RISL</t>
  </si>
  <si>
    <t>Religare Securities</t>
  </si>
  <si>
    <t>Sanish Chaudhary</t>
  </si>
  <si>
    <t>Punjab &amp; Sind Bank</t>
  </si>
  <si>
    <t>Vakrangee</t>
  </si>
  <si>
    <t>Squaria Global India</t>
  </si>
  <si>
    <t>R.O. Mumbai letter no. UIDAI/Mum-8/113/2017-Enrol-IV/4026 dated 07.11.2017</t>
  </si>
  <si>
    <t>Allahabad Bank(615)</t>
  </si>
  <si>
    <t>A-Onerealtors Pvt Ltd (1402)</t>
  </si>
  <si>
    <t>ALLAHABAD BANK_NEW_661(661)</t>
  </si>
  <si>
    <t>Bank of Baroda(601)</t>
  </si>
  <si>
    <t>Twinstar Industries Ltd. (1469)</t>
  </si>
  <si>
    <t>Bank of India(602)</t>
  </si>
  <si>
    <t>SREI INFRASTRUCTURE FINANCES L(1178)</t>
  </si>
  <si>
    <t>Central Bank of India_New_650(650)</t>
  </si>
  <si>
    <t>CSC e-Governance Services India Limited (206)</t>
  </si>
  <si>
    <t>NPS Technologies Pvt. Ltd (2085)</t>
  </si>
  <si>
    <t>Dena Bank (618)</t>
  </si>
  <si>
    <t>India Computer Technology</t>
  </si>
  <si>
    <t>Silver Touch Technologies Ltd (1293)</t>
  </si>
  <si>
    <t>Gujarat Infotech Ltd. (1249)</t>
  </si>
  <si>
    <t>Education Department, Govt. of Gujarat(841)</t>
  </si>
  <si>
    <t>Director of primary education, Gujarat(2708)</t>
  </si>
  <si>
    <t>Govt of Gujarat(124)</t>
  </si>
  <si>
    <t>Seva Society Collector Kutch(2128)</t>
  </si>
  <si>
    <t>Govt of Maharashtra (127)</t>
  </si>
  <si>
    <t>Mahaonline Limited (2006)</t>
  </si>
  <si>
    <t>HDFC Bank Limited(635)</t>
  </si>
  <si>
    <t>Munish Kumar Bansal Contractor(1544)</t>
  </si>
  <si>
    <t>IndusInd Bank(638)</t>
  </si>
  <si>
    <t>Karur Vysya Bank(640)</t>
  </si>
  <si>
    <t>Abha Systems And Consultancy (1498)</t>
  </si>
  <si>
    <t>NCCF of India</t>
  </si>
  <si>
    <t>National Cooperative Consumers Federation Of India Limited (1444)</t>
  </si>
  <si>
    <t>M/s Smit Advertisers Pvt. Ltd.(1534)</t>
  </si>
  <si>
    <t>Steel City Securities Limited(1500)</t>
  </si>
  <si>
    <t>Wedha Communication Pvt Ltd (1484)</t>
  </si>
  <si>
    <t>Radiant Haroti Industries India Ltd(1429)</t>
  </si>
  <si>
    <t>FINANCIAL INFORMATION NETWORK</t>
  </si>
  <si>
    <t>UTI-ITSL</t>
  </si>
  <si>
    <t>R.O. Mumbai letter no. UIDAI/Mum-8/113/2017-Enrol-IV/4025 dated 07.11.2017</t>
  </si>
  <si>
    <t>Bank of India</t>
  </si>
  <si>
    <t>SREI Infrastructure Finances L</t>
  </si>
  <si>
    <t>A-One Realtors Pvt. Ltd</t>
  </si>
  <si>
    <t>CSC -SPV</t>
  </si>
  <si>
    <t>IPS e Services Pvt. Ltd.</t>
  </si>
  <si>
    <t xml:space="preserve">Union Bank </t>
  </si>
  <si>
    <t>M/s Vakrangee Softwares Limited.</t>
  </si>
  <si>
    <t>Govt. of Maharashtra</t>
  </si>
  <si>
    <t>M/s King Computer System Pvt. Ltd.</t>
  </si>
  <si>
    <t>M P State Electronics Development</t>
  </si>
  <si>
    <t>R.O. Bengaluru letter no. R-11013/349/RoB/Vol.IV/1722 dated 31.10.2017</t>
  </si>
  <si>
    <t>AJSK/ 821</t>
  </si>
  <si>
    <t>SREI  / 1178</t>
  </si>
  <si>
    <t>BoB (601)</t>
  </si>
  <si>
    <t>TwinStar / 1469</t>
  </si>
  <si>
    <t>CSC / 206</t>
  </si>
  <si>
    <t>CSC SPV / 2189</t>
  </si>
  <si>
    <t>A-One Realtors</t>
  </si>
  <si>
    <t>NSDL/814</t>
  </si>
  <si>
    <t>SRM/1528</t>
  </si>
  <si>
    <t>Total</t>
  </si>
  <si>
    <t>R.O. Guwahati letter no. UIDAI/RO-Ghy/Blacklist of EA/12/2017/B110/1993 dated 02.11.2017</t>
  </si>
  <si>
    <t>Twinstar Industries Limited (601)</t>
  </si>
  <si>
    <t xml:space="preserve">Grand Total </t>
  </si>
  <si>
    <t>Reg-Id</t>
  </si>
  <si>
    <t>Regional Office</t>
  </si>
  <si>
    <t>Lucknow</t>
  </si>
  <si>
    <t>Hyderabad</t>
  </si>
  <si>
    <t>Information Technology &amp; Communication Department, Andhra Pradesh</t>
  </si>
  <si>
    <t>Chandigarh</t>
  </si>
  <si>
    <t>Dept of ITC Govt of Rajasthan (108)</t>
  </si>
  <si>
    <t>Ranchi</t>
  </si>
  <si>
    <t>UTI Infrastructure Technology &amp; Services Limited (207)</t>
  </si>
  <si>
    <t>Delhi</t>
  </si>
  <si>
    <t>Mumbai</t>
  </si>
  <si>
    <t>National Cooperative Consumers Federation Of India Limited (954)</t>
  </si>
  <si>
    <t>State Bank of India (608)</t>
  </si>
  <si>
    <t>Atalji Janasnehi Directorate, Government of Karnataka</t>
  </si>
  <si>
    <t>Bengaluru</t>
  </si>
  <si>
    <t>Tech Centre report  vide email dated 28.11.2017</t>
  </si>
  <si>
    <t>PENALTY ON ENROLMENTS CARRIED OUT BY BYPASSING THE BIOMETRIC AUTHENTICATION BY OPERATOR/ SUPERVISOR</t>
  </si>
  <si>
    <t>Incidents with Penalty @ 1,00,000/-</t>
  </si>
  <si>
    <t>@10,000/-</t>
  </si>
  <si>
    <t>@50,000/-</t>
  </si>
  <si>
    <t>@1,00,000/-</t>
  </si>
  <si>
    <t>Total Amount</t>
  </si>
  <si>
    <t>Incidents with Penalty @ 100000</t>
  </si>
  <si>
    <t>Tech. Centre</t>
  </si>
  <si>
    <t>Total recovery  (Col.13+Col.14)</t>
  </si>
  <si>
    <t>Balance recovery (Col.15-Col.16)</t>
  </si>
  <si>
    <t>Net payment (Col.12-Col.16)</t>
  </si>
  <si>
    <t>State Bank of India*</t>
  </si>
  <si>
    <t>STATE BANK OF INDIA_New_654*</t>
  </si>
  <si>
    <t>State Bank of Bikaner &amp; Jaipur*</t>
  </si>
  <si>
    <t xml:space="preserve">Bank Name </t>
  </si>
  <si>
    <t>Account number</t>
  </si>
  <si>
    <t xml:space="preserve">A/C Holder </t>
  </si>
  <si>
    <t>IFSC codes</t>
  </si>
  <si>
    <t>ICICI Bank</t>
  </si>
  <si>
    <t>366801000078</t>
  </si>
  <si>
    <t>HP SITEG</t>
  </si>
  <si>
    <t>ICIC0003668</t>
  </si>
  <si>
    <t>A/C-50063702981</t>
  </si>
  <si>
    <t>Allahabad Bank A/C UIDAI Enrolment</t>
  </si>
  <si>
    <t>ALLA0210031</t>
  </si>
  <si>
    <t>State Bank of Mysore</t>
  </si>
  <si>
    <t>A/C No. 64099106201</t>
  </si>
  <si>
    <t>Director, Atal Jansnehi Directorate</t>
  </si>
  <si>
    <t>IFSC SBMY0040277   
 MICR 560006043</t>
  </si>
  <si>
    <t xml:space="preserve">Bank of Baroda, </t>
  </si>
  <si>
    <t>A/ C No. 29040200000232</t>
  </si>
  <si>
    <t>Bank of Baroda-UID Project</t>
  </si>
  <si>
    <t>BARB0BANEAS</t>
  </si>
  <si>
    <t xml:space="preserve">Bank of India, Kurla Complex Branch </t>
  </si>
  <si>
    <t>A/C No. 012220110000264</t>
  </si>
  <si>
    <t>Claims received from UIDAI</t>
  </si>
  <si>
    <t>BKID0000122</t>
  </si>
  <si>
    <t xml:space="preserve">Canara Bank,  Bangalore, </t>
  </si>
  <si>
    <t xml:space="preserve">A/C No.0413201028540 </t>
  </si>
  <si>
    <t xml:space="preserve">Canara Bank UID Project </t>
  </si>
  <si>
    <t xml:space="preserve">CNRB0000413 </t>
  </si>
  <si>
    <t>State Bank of India, Port Blair</t>
  </si>
  <si>
    <t>A/C No. 10605077144</t>
  </si>
  <si>
    <t>ANIIDCO LTD</t>
  </si>
  <si>
    <t>SBIN0000156</t>
  </si>
  <si>
    <t>SBI, Main Branch</t>
  </si>
  <si>
    <t>A/C No. 37063225906</t>
  </si>
  <si>
    <t>Commissioner Nagaland &amp; Registrar UIDAI, Nagaland</t>
  </si>
  <si>
    <t>SBIN0000214</t>
  </si>
  <si>
    <t xml:space="preserve"> Bank of India </t>
  </si>
  <si>
    <t>A/No. 604820110000215</t>
  </si>
  <si>
    <t xml:space="preserve"> CSC  e-Governance Services India Ltd.,</t>
  </si>
  <si>
    <t>BKID0006048</t>
  </si>
  <si>
    <t>SBI, Khonsa Branch, Arunachal Pradesh</t>
  </si>
  <si>
    <t>A/C No. 36522250098</t>
  </si>
  <si>
    <t>District Statistics Officer, Tirap District, Khonsa</t>
  </si>
  <si>
    <t>SBIN0001584</t>
  </si>
  <si>
    <t>a/c 116211001020</t>
  </si>
  <si>
    <t>Dena Bank- (OAD) Dept</t>
  </si>
  <si>
    <t>BKDN0461162</t>
  </si>
  <si>
    <t>State Bank of India, Secretariat Branch, Jaipur</t>
  </si>
  <si>
    <t>A/c No. 61139524955</t>
  </si>
  <si>
    <t>Department of Information Technology &amp; Communication UID-Project</t>
  </si>
  <si>
    <t>SBIN0031031</t>
  </si>
  <si>
    <t>State Bank of India, Palin</t>
  </si>
  <si>
    <t>A/C No. 34849013081</t>
  </si>
  <si>
    <t>Deputy Commissioner, Kra Daadi</t>
  </si>
  <si>
    <t>SBIN0007874</t>
  </si>
  <si>
    <t>State Bank of India Tawang</t>
  </si>
  <si>
    <t>Deputy Commissioner, Tawang</t>
  </si>
  <si>
    <t>IFSC Code- SBIN0005844</t>
  </si>
  <si>
    <t>A/C No. 004301029882</t>
  </si>
  <si>
    <t>District Health &amp; Family Welfare Society pkl-SKS</t>
  </si>
  <si>
    <t>ICIC0000043</t>
  </si>
  <si>
    <t>A/c 142411100000265</t>
  </si>
  <si>
    <t xml:space="preserve">Chief Registrar of Births and Deaths </t>
  </si>
  <si>
    <t>ANDB0001424</t>
  </si>
  <si>
    <t>ICICI Bank, Shimla</t>
  </si>
  <si>
    <t>A/C No. 370201000037</t>
  </si>
  <si>
    <t>Director WCD Shimla- Aadhaar Financial Assistance</t>
  </si>
  <si>
    <t>ICIC0003702</t>
  </si>
  <si>
    <t xml:space="preserve">Union Bank of India </t>
  </si>
  <si>
    <t>a/c 511201010030198</t>
  </si>
  <si>
    <t>Deity Govt. of Haryana</t>
  </si>
  <si>
    <t>UBIN0551121</t>
  </si>
  <si>
    <t>IndusInd Bank Ltd</t>
  </si>
  <si>
    <t>A/c No. 100021367846</t>
  </si>
  <si>
    <t>Registrar UID Project, Punjab</t>
  </si>
  <si>
    <t>INDB0000014</t>
  </si>
  <si>
    <t>State Bank of India, MG Road, Shillong, Meghalaya</t>
  </si>
  <si>
    <t>A/C No. 32914026060</t>
  </si>
  <si>
    <t>Under Secretary to Govt. of Meghalaya, GAD (B),  Meghalaya Secretariat, Shillong</t>
  </si>
  <si>
    <t>SBIN0000181</t>
  </si>
  <si>
    <t>Axix Bank Ltd, Panaji Goa</t>
  </si>
  <si>
    <t>A/C 911010065576238</t>
  </si>
  <si>
    <t>Directorate of Planning, Statistics and Evaluation - UID Goa</t>
  </si>
  <si>
    <t>UTIB0000078</t>
  </si>
  <si>
    <t>State Bank of India,Udyog Bhavan Branch, Gandhinagar , Branch Code - 60228,</t>
  </si>
  <si>
    <t xml:space="preserve"> A/c No. : 34147574250</t>
  </si>
  <si>
    <t>Gujarat Social Infrastructure Development Soceity- (UID Project)</t>
  </si>
  <si>
    <t>IFSC- SBIN0060228,  MICR - 380002128</t>
  </si>
  <si>
    <t>A/C 366801000078</t>
  </si>
  <si>
    <t>UIDAI FINANCIAL ASSISTANCE</t>
  </si>
  <si>
    <t>A/C 64058507303</t>
  </si>
  <si>
    <t>UIDAI-PoC Account</t>
  </si>
  <si>
    <t xml:space="preserve">SBMY0040277                 </t>
  </si>
  <si>
    <t>State Bank of India, Kowdiar</t>
  </si>
  <si>
    <t>A/C 67133949563</t>
  </si>
  <si>
    <t>KSITM Kerala UID Project</t>
  </si>
  <si>
    <t>SBIN0070020</t>
  </si>
  <si>
    <t>A/c no. 005710110003014</t>
  </si>
  <si>
    <t>SETU Maharashtra Aadhaar yojna Account</t>
  </si>
  <si>
    <t>BKID0000057</t>
  </si>
  <si>
    <t>A/C 108102000003971</t>
  </si>
  <si>
    <t>State Bank of Sikkim</t>
  </si>
  <si>
    <t>SBIN0000232</t>
  </si>
  <si>
    <t>A/c 1488012100000061</t>
  </si>
  <si>
    <t>Society for Promotion of IT in Chandigarh (SPIC)</t>
  </si>
  <si>
    <t>PUNB0606000</t>
  </si>
  <si>
    <t xml:space="preserve">State Bank of India </t>
  </si>
  <si>
    <t>A/C 36019356609</t>
  </si>
  <si>
    <t>Aadhaar enrolment Mizoram</t>
  </si>
  <si>
    <t>SBIN0013053</t>
  </si>
  <si>
    <t>a/c 6018000100001874</t>
  </si>
  <si>
    <t>Registrar UID Project Govt of Uttrakahnad</t>
  </si>
  <si>
    <t>PUNB0601800</t>
  </si>
  <si>
    <t>IDBI Bank</t>
  </si>
  <si>
    <t>A/C 0126102000002479</t>
  </si>
  <si>
    <t>IDBI Bank Ltd under Aadhaar Project</t>
  </si>
  <si>
    <t>IBKL0000126</t>
  </si>
  <si>
    <t>SBI, Sansad Marg Branch</t>
  </si>
  <si>
    <t>A/C No. 31832029728</t>
  </si>
  <si>
    <t>Director, GPO, New Delhi-110001</t>
  </si>
  <si>
    <t>SBIN0007687</t>
  </si>
  <si>
    <t>State Bank of India, GHMC Tank Bund Branch, Hyderabad</t>
  </si>
  <si>
    <t>A/c No.62259185473</t>
  </si>
  <si>
    <t xml:space="preserve">Andhra Pradesh Technology Services - Aadhaar </t>
  </si>
  <si>
    <t>SBIN0020432</t>
  </si>
  <si>
    <t>Oriental Bank of Commerce, BDA Branch, Bhopal</t>
  </si>
  <si>
    <t>A/c No. 07172121008746</t>
  </si>
  <si>
    <t>UID Project Madhya Pradesh, Bhopal</t>
  </si>
  <si>
    <t>IFSC -ORBC0100717, MICR -462022004</t>
  </si>
  <si>
    <t>Central Bank of India</t>
  </si>
  <si>
    <t>a/c no. 1132293272</t>
  </si>
  <si>
    <t>CBIN0281410</t>
  </si>
  <si>
    <t>a/c 0176002100250666</t>
  </si>
  <si>
    <t>NIELIT Delhi Center</t>
  </si>
  <si>
    <t>PUNB00139800</t>
  </si>
  <si>
    <t>A/c No. 004103000035617</t>
  </si>
  <si>
    <t xml:space="preserve"> National Securities Depository Ltd.</t>
  </si>
  <si>
    <t>IBKL0000004</t>
  </si>
  <si>
    <t>Andhra Bank, Acharya Vihar Branch, Bhubaneswar -751013</t>
  </si>
  <si>
    <t>A/c no. 149311100001680</t>
  </si>
  <si>
    <t>Odisha Computer Application Centre</t>
  </si>
  <si>
    <t>ANDB0001493</t>
  </si>
  <si>
    <t xml:space="preserve">Punjab &amp; Sind Bank  </t>
  </si>
  <si>
    <t xml:space="preserve">A/C No. 06061100068235 </t>
  </si>
  <si>
    <t xml:space="preserve"> Enrolment Fund </t>
  </si>
  <si>
    <t xml:space="preserve">  PSIB0000606</t>
  </si>
  <si>
    <t xml:space="preserve">Punjab National Bank </t>
  </si>
  <si>
    <t>A/c No. 4821002100002286</t>
  </si>
  <si>
    <t xml:space="preserve">UIDAI Commission Account </t>
  </si>
  <si>
    <t>PUNB0482100</t>
  </si>
  <si>
    <t xml:space="preserve"> United Bank of India</t>
  </si>
  <si>
    <t>a/c 1154010110044</t>
  </si>
  <si>
    <t xml:space="preserve">Chief Engineer, Rural Development Department, Govt. of Tripura, Agartala </t>
  </si>
  <si>
    <t>UTBI0BSMD84</t>
  </si>
  <si>
    <t>Kotal Mahindra Bank, Exhibition Road, Patna, Branch Code (0351)</t>
  </si>
  <si>
    <t>A/c No. 1211822733</t>
  </si>
  <si>
    <t>Bihar Rural Development Society- UIDAI PEC Enrollment.</t>
  </si>
  <si>
    <t>KKBK0000351/ 800485002</t>
  </si>
  <si>
    <t>A/C No. 441010110005422</t>
  </si>
  <si>
    <t>BRDS     (UID-Enrolment)</t>
  </si>
  <si>
    <t>IFSC Code
BKID0004410</t>
  </si>
  <si>
    <t>J&amp;K Bank, Moving Secretariat Branch, Srinagar/Jammu, J&amp;K</t>
  </si>
  <si>
    <t>A/c No. 0110010200000869</t>
  </si>
  <si>
    <t>Director Finance, Information Technology Department (Drawing &amp; Disbursing Officer)</t>
  </si>
  <si>
    <t>JAKA0MOVING</t>
  </si>
  <si>
    <t>SBI, Patna Main Branch, West Gandhi Maidan</t>
  </si>
  <si>
    <t>A/C No. 37104553669</t>
  </si>
  <si>
    <t>DIRECTOR CO REGISTRAR ICDS BRICDS AADHAR</t>
  </si>
  <si>
    <t>IFSC - SBIN0000152 
MICR: 800002045</t>
  </si>
  <si>
    <t>SBI, Madam Kama Road Branch, Mumbai</t>
  </si>
  <si>
    <t>A/C 31694211603</t>
  </si>
  <si>
    <t>SBI UID Enrollment Account</t>
  </si>
  <si>
    <t>SBIN0008586</t>
  </si>
  <si>
    <t>Indian Bank</t>
  </si>
  <si>
    <t>A/C 6498815311</t>
  </si>
  <si>
    <t>Tamil Nadu e-Gov agency(PEC)</t>
  </si>
  <si>
    <t>IDIB000N078</t>
  </si>
  <si>
    <t>A/C No. 034410011012844</t>
  </si>
  <si>
    <t>UP Electronics Corporation Ltd.</t>
  </si>
  <si>
    <t>ANDB0000344/226011002</t>
  </si>
  <si>
    <t>Lucknow Main Branch (2017)</t>
  </si>
  <si>
    <t>A/N: 020701000041138</t>
  </si>
  <si>
    <t>Uttar Pradesh Development Systems Corporation Ltd.</t>
  </si>
  <si>
    <t>226020002 / IOBA0000207</t>
  </si>
  <si>
    <t xml:space="preserve">A/C-519401980050000 </t>
  </si>
  <si>
    <t>INWARDRTGS ACCOUNT</t>
  </si>
  <si>
    <t>UBIN0551945</t>
  </si>
  <si>
    <t>Dena Bank, Silvasa Branch</t>
  </si>
  <si>
    <t>A/C 025010076155</t>
  </si>
  <si>
    <t>COLLECTOR DNH NODAL OFFICER FOR UIDAI</t>
  </si>
  <si>
    <t>BKDN0240250</t>
  </si>
  <si>
    <t>A/c 31616435853</t>
  </si>
  <si>
    <t>Collector/ Nodal Officer (UIDAI)</t>
  </si>
  <si>
    <t>SBIN0002671</t>
  </si>
  <si>
    <t>A/C No. 6472348627</t>
  </si>
  <si>
    <t>Director(planning)-cum-Registrar-UIDAI</t>
  </si>
  <si>
    <t>IDIB000S129</t>
  </si>
  <si>
    <t>Bank Name:-Axis bank Ltd, CBD Belapur Branch</t>
  </si>
  <si>
    <t>A/c:- 910020005096462</t>
  </si>
  <si>
    <t>UTI INFRASTRUCTURE TECHNOLOGY AND SERVICES LIMITED</t>
  </si>
  <si>
    <t>UTIB0000861</t>
  </si>
  <si>
    <t>IDBI Bank Ltd., Kanke Road Branch</t>
  </si>
  <si>
    <t>A/c:-1101102000008075</t>
  </si>
  <si>
    <t>Registrar Women Child Development &amp; Social Security Department</t>
  </si>
  <si>
    <t>IBKL0001101</t>
  </si>
  <si>
    <t>Karnataka Bank Ltd.</t>
  </si>
  <si>
    <t>A/c No. 0015000400011901</t>
  </si>
  <si>
    <t>AADHAAR ENROLMENT RECEIPT ACCOUNT</t>
  </si>
  <si>
    <t>IFSC Code : KARB0000001</t>
  </si>
  <si>
    <t>ICICI Bank Ltd.</t>
  </si>
  <si>
    <t>A/c No. 0004CNOTHERS</t>
  </si>
  <si>
    <t>COMMISSION-OTHERS</t>
  </si>
  <si>
    <t>IFSC Code : ICIC0000004</t>
  </si>
  <si>
    <t>A/c No. 224073000005328</t>
  </si>
  <si>
    <t>A/c No. 24640100013624</t>
  </si>
  <si>
    <t>Deputy Commissioner, Aalo</t>
  </si>
  <si>
    <t>SBIN0001677</t>
  </si>
  <si>
    <t>Felicitation Centre of DC Namsai, DC Office, Namsai</t>
  </si>
  <si>
    <t>SBIN0013311</t>
  </si>
  <si>
    <t>District Statistics Officer, Yignkiong</t>
  </si>
  <si>
    <t>SBIN0007228</t>
  </si>
  <si>
    <t>District Statistical Office, Upper Subansiri District, Daporijo</t>
  </si>
  <si>
    <t>SBIN0005818</t>
  </si>
  <si>
    <t>Deputy Commissioner and District Statistical Officer, Anjaw</t>
  </si>
  <si>
    <t>SBIN0015393</t>
  </si>
  <si>
    <t>A/c No. 99092200008971</t>
  </si>
  <si>
    <t>Chief Registrar of Births and Deaths</t>
  </si>
  <si>
    <t>IFSC -SYNB0009909
MICR- 744025004</t>
  </si>
  <si>
    <t>LITSS-Aadhaar</t>
  </si>
  <si>
    <t>IFSC Code -SBIN0005080/ 
MICR Code-682002803</t>
  </si>
  <si>
    <t>Gujarat Council of Primary Education</t>
  </si>
  <si>
    <t>BKDN0130308</t>
  </si>
  <si>
    <t>00993565620035</t>
  </si>
  <si>
    <t>UIDAI Income Account</t>
  </si>
  <si>
    <t>INDB0000001</t>
  </si>
  <si>
    <t>A/c No 0993530240000001</t>
  </si>
  <si>
    <t>UIDAI AADHAAR ENROLLMENT FEE</t>
  </si>
  <si>
    <t>JAKA0HRDCHQ</t>
  </si>
  <si>
    <t>1254308000001105</t>
  </si>
  <si>
    <t>UIDAI Aadhaar Enrolment Charges</t>
  </si>
  <si>
    <t>KVBL0001254</t>
  </si>
  <si>
    <t>0999699000000421</t>
  </si>
  <si>
    <t>UIDAI Payment Assistance</t>
  </si>
  <si>
    <t>LAVB0000999</t>
  </si>
  <si>
    <t>1001012010000621</t>
  </si>
  <si>
    <t>The Ratnakar Bank Ltd.</t>
  </si>
  <si>
    <t>RATN0000010</t>
  </si>
  <si>
    <t> TRANSACTION BANKING DEPT</t>
  </si>
  <si>
    <t>SIBL0000224</t>
  </si>
  <si>
    <t>State Registrar for Aadhaar Enrolment</t>
  </si>
  <si>
    <t>IFSC - SBIN0004562/
MICR -795002003</t>
  </si>
  <si>
    <t>ICDS Society, Gandhinagar</t>
  </si>
  <si>
    <t>IFSC - BARB0VIDHAN
MICR- 380012056</t>
  </si>
  <si>
    <t>State Bank of India, Aalo, Arunachal Pradesh</t>
  </si>
  <si>
    <t>State Bank of India, Namsai</t>
  </si>
  <si>
    <t>State Bank of India, Yingkiong</t>
  </si>
  <si>
    <t>State Bank of India, Daporijo</t>
  </si>
  <si>
    <t>State Bank of India, Hawai Branch</t>
  </si>
  <si>
    <t>Syndicate Bank, DHS Annex Building, Behind Cellular Jail, Port Blair Branch</t>
  </si>
  <si>
    <t>Indusind Bank Limited</t>
  </si>
  <si>
    <t>The Jammu &amp; Kashmir Bank</t>
  </si>
  <si>
    <t>Karur Vysya Bank</t>
  </si>
  <si>
    <t>The Lakshmi Vilas Bank</t>
  </si>
  <si>
    <t>RBL Bank, Kolhapur branch</t>
  </si>
  <si>
    <t>The South Indian Bank Limited</t>
  </si>
  <si>
    <t xml:space="preserve">State Bank of India, Secretariat Branch, </t>
  </si>
  <si>
    <t>Bank of Baroda, Vidhansabha, Gandhinagar</t>
  </si>
  <si>
    <t>Tamilnad Mercantile Bank Ltd.</t>
  </si>
  <si>
    <t>A/c No. 999430250803140</t>
  </si>
  <si>
    <t>INTER SOL TRANSACTION A/C</t>
  </si>
  <si>
    <t>IFSC Code : TMBL0000999</t>
  </si>
  <si>
    <t xml:space="preserve">The Nainital Bank Ltd </t>
  </si>
  <si>
    <t xml:space="preserve">A/c No. 0801000000000001 </t>
  </si>
  <si>
    <t xml:space="preserve">Aadhar Enrolment Comm </t>
  </si>
  <si>
    <t>IFSC Code : NTBL0DEL080</t>
  </si>
  <si>
    <t>Bank details not made available by the Registrar , an amount of Rs. 95450/- will be released on receipt of same.</t>
  </si>
  <si>
    <t>Bank details not made available by the Registrar , an amount of Rs. 15350/- will be released on receipt of same.</t>
  </si>
  <si>
    <t>Bank details not made available by the Registrar , an amount of Rs. 300/- will be released on receipt of same.</t>
  </si>
  <si>
    <t>Bank details not made available by the Registrar , an amount of Rs. 5150/- will be released on receipt of same.</t>
  </si>
  <si>
    <t>Bank details not made available by the Registrar , an amount of Rs. 75850/- will be released on receipt of same.</t>
  </si>
  <si>
    <t>Bank details not made available by the Registrar , an amount of Rs. 4250/- will be released on receipt of same.</t>
  </si>
  <si>
    <t>Bank details not made available by the Registrar , an amount of Rs. 19188/- will be released on receipt of same.</t>
  </si>
  <si>
    <t>Bank details not made available by the Registrar , an amount of Rs. 285300/- will be released on receipt of same.</t>
  </si>
  <si>
    <t>Bank details not made available by the Registrar , an amount of Rs. 33450/- will be released on receipt of same.</t>
  </si>
  <si>
    <t>Bank details not made available by the Registrar , an amount of Rs. 2550/- will be released on receipt of same.</t>
  </si>
  <si>
    <t>Bank details not made available by the Registrar , an amount of Rs. 26750/- will be released on receipt of same.</t>
  </si>
  <si>
    <t>Bank details not made available by the Registrar , an amount of Rs. 84850/- will be released on receipt of same.</t>
  </si>
  <si>
    <t>Bank details not made available by the Registrar , an amount of Rs. 95050/- will be released on receipt of same.</t>
  </si>
  <si>
    <t>Bank details not made available by the Registrar , an amount of Rs. 21500/- will be released on receipt of same.</t>
  </si>
  <si>
    <t>Bank details not made available by the Registrar , an amount of Rs. 57050/- will be released on receipt of same.</t>
  </si>
  <si>
    <t>Bank details not made available by the Registrar , an amount of Rs. 18350/- will be released on receipt of same.</t>
  </si>
  <si>
    <t>Bank details not made available by the Registrar , an amount of Rs. 105100/- will be released on receipt of same.</t>
  </si>
  <si>
    <t>Bank details not made available by the Registrar , an amount of Rs. 11300/- will be released on receipt of same.</t>
  </si>
  <si>
    <t>Bank details not made available by the Registrar , an amount of Rs. 55200/- will be released on receipt of same.</t>
  </si>
  <si>
    <t>Bank details not made available by the Registrar , an amount of Rs. 67708/- will be released on receipt of same.</t>
  </si>
  <si>
    <t>Bank details not made available by the Registrar , an amount of Rs. 3105/- will be released on receipt of same.</t>
  </si>
  <si>
    <t>Bank details not made available by the Registrar , an amount of Rs. 200900/- will be released on receipt of same.</t>
  </si>
  <si>
    <t>Bank details not made available by the Registrar , an amount of Rs. 60480/- will be released on receipt of same.</t>
  </si>
  <si>
    <t>Bank details not made available by the Registrar , an amount of Rs. 700/- will be released on receipt of same.</t>
  </si>
  <si>
    <t>A/c No.  030810004770</t>
  </si>
  <si>
    <t>Bank details not made available by the Registrar , an amount of Rs. 2250953/- will be released on receipt of same.</t>
  </si>
  <si>
    <t>Bank details not made available by Registrar. Gross Amount Rs.229332/-, Recovery Amount Rs.200000/-, Net amount payable- Rs.29332/-. The payment will be made on receipt of the same.</t>
  </si>
  <si>
    <t>Bank details not made available by the Registrar , an amount of Rs. 25250/- will be released on receipt of same.</t>
  </si>
  <si>
    <t>Bank details not made available by the Registrar , an amount of Rs. 64000/- will be released on receipt of same.</t>
  </si>
  <si>
    <t>Bank details not made available by the Registrar , an amount of Rs. 26350/- will be released on receipt of same.</t>
  </si>
  <si>
    <t>Bank details not made available by the Registrar , an amount of Rs. 830050/- will be released on receipt of same.</t>
  </si>
  <si>
    <t>Bank details not made available by the Registrar , an amount of Rs. 175500/- will be released on receipt of same.</t>
  </si>
  <si>
    <t>Bank details not made available by Registrar. Gross Amount Rs.270163/-, Recovery Amount Rs.100000/-, Net amount payable- Rs.170163/-. The payment will be made on receipt of the same.</t>
  </si>
  <si>
    <t>Bank details not made available by the Registrar , an amount of Rs. 145000/- will be released on receipt of same.</t>
  </si>
  <si>
    <t>Bank details not made available by the Registrar , an amount of Rs. 1200/- will be released on receipt of same.</t>
  </si>
  <si>
    <t>Bank details not made available by the Registrar , an amount of Rs. 394650/- will be released on receipt of same.</t>
  </si>
  <si>
    <t>Bank details not made available by the Registrar , an amount of Rs. 32700/- will be released on receipt of same.</t>
  </si>
  <si>
    <t>Bank details not made available by the Registrar , an amount of Rs. 207800/- will be released on receipt of same.</t>
  </si>
  <si>
    <t>Bank details not made available by the Registrar , an amount of Rs. 159044/- will be released on receipt of same.</t>
  </si>
  <si>
    <t>Bank details not made available by the Registrar , an amount of Rs. 48050/- will be released on receipt of same.</t>
  </si>
  <si>
    <t>Bank details not made available by the Registrar , an amount of Rs. 102700/- will be released on receipt of same.</t>
  </si>
  <si>
    <t>Bank details not made available by Registrar. Gross Amount Rs.92450/-, Recovery Amount Rs.50000/-, Net amount payable- Rs.42450/-. The payment will be made on receipt of the same.</t>
  </si>
  <si>
    <t>F.No. 4(4)/57/328/2017-E&amp;U</t>
  </si>
  <si>
    <t>Unique Identification Authority of India</t>
  </si>
  <si>
    <t>Annexure</t>
  </si>
  <si>
    <t xml:space="preserve">Payment Assistance for the month of October 2017 </t>
  </si>
  <si>
    <t>*Amount of Rs.11,87,273/- in respect of Pending recovery of SBBJ will be recovered from State Bank of India being legal successor.</t>
  </si>
  <si>
    <t xml:space="preserve">*Amount of Rs.11,87,273/- in respect of Pending recovery of SBBJ is recovered from State Bank of India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</si>
</sst>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b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Verdana"/>
      <family val="2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165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0" fontId="3" fillId="0" borderId="0" xfId="0" applyFont="1"/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9" fontId="3" fillId="0" borderId="0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0" fillId="0" borderId="1" xfId="0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3" fillId="0" borderId="7" xfId="0" applyFont="1" applyBorder="1" applyAlignment="1">
      <alignment wrapText="1"/>
    </xf>
    <xf numFmtId="0" fontId="0" fillId="0" borderId="1" xfId="0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Fill="1" applyBorder="1"/>
    <xf numFmtId="0" fontId="0" fillId="0" borderId="1" xfId="0" applyNumberFormat="1" applyFill="1" applyBorder="1"/>
    <xf numFmtId="0" fontId="0" fillId="0" borderId="9" xfId="0" applyBorder="1"/>
    <xf numFmtId="0" fontId="8" fillId="0" borderId="1" xfId="0" applyFont="1" applyBorder="1" applyAlignment="1"/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/>
    <xf numFmtId="0" fontId="8" fillId="0" borderId="1" xfId="0" applyFont="1" applyBorder="1" applyAlignment="1">
      <alignment horizontal="left" indent="1"/>
    </xf>
    <xf numFmtId="0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/>
    <xf numFmtId="0" fontId="8" fillId="0" borderId="10" xfId="0" applyFont="1" applyBorder="1"/>
    <xf numFmtId="0" fontId="8" fillId="0" borderId="10" xfId="0" applyNumberFormat="1" applyFont="1" applyBorder="1"/>
    <xf numFmtId="0" fontId="8" fillId="0" borderId="0" xfId="0" applyFont="1" applyFill="1" applyBorder="1" applyAlignment="1"/>
    <xf numFmtId="0" fontId="8" fillId="0" borderId="1" xfId="0" applyNumberFormat="1" applyFont="1" applyFill="1" applyBorder="1"/>
    <xf numFmtId="0" fontId="8" fillId="0" borderId="0" xfId="0" applyFont="1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3" fontId="0" fillId="0" borderId="1" xfId="0" applyNumberFormat="1" applyBorder="1"/>
    <xf numFmtId="0" fontId="0" fillId="0" borderId="1" xfId="0" applyFont="1" applyBorder="1" applyAlignment="1"/>
    <xf numFmtId="0" fontId="3" fillId="0" borderId="6" xfId="0" applyNumberFormat="1" applyFont="1" applyBorder="1"/>
    <xf numFmtId="3" fontId="3" fillId="0" borderId="6" xfId="0" applyNumberFormat="1" applyFont="1" applyBorder="1"/>
    <xf numFmtId="0" fontId="3" fillId="0" borderId="0" xfId="0" quotePrefix="1" applyFont="1"/>
    <xf numFmtId="3" fontId="3" fillId="0" borderId="0" xfId="0" applyNumberFormat="1" applyFont="1"/>
    <xf numFmtId="0" fontId="3" fillId="0" borderId="6" xfId="0" applyFont="1" applyBorder="1" applyAlignment="1">
      <alignment horizontal="right"/>
    </xf>
    <xf numFmtId="0" fontId="9" fillId="0" borderId="0" xfId="0" applyFont="1" applyAlignment="1">
      <alignment wrapText="1"/>
    </xf>
    <xf numFmtId="0" fontId="9" fillId="4" borderId="0" xfId="0" applyFont="1" applyFill="1"/>
    <xf numFmtId="49" fontId="3" fillId="0" borderId="13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 indent="1"/>
    </xf>
    <xf numFmtId="0" fontId="3" fillId="0" borderId="1" xfId="0" applyFont="1" applyBorder="1"/>
    <xf numFmtId="0" fontId="3" fillId="0" borderId="1" xfId="0" applyNumberFormat="1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7" fillId="4" borderId="1" xfId="0" applyFont="1" applyFill="1" applyBorder="1"/>
    <xf numFmtId="0" fontId="12" fillId="4" borderId="0" xfId="0" applyFont="1" applyFill="1"/>
    <xf numFmtId="0" fontId="12" fillId="4" borderId="1" xfId="0" applyFont="1" applyFill="1" applyBorder="1"/>
    <xf numFmtId="0" fontId="12" fillId="4" borderId="1" xfId="0" applyFont="1" applyFill="1" applyBorder="1" applyAlignment="1">
      <alignment horizontal="left" inden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wrapText="1"/>
    </xf>
    <xf numFmtId="0" fontId="12" fillId="4" borderId="1" xfId="0" applyNumberFormat="1" applyFont="1" applyFill="1" applyBorder="1" applyAlignment="1">
      <alignment horizontal="left" indent="1"/>
    </xf>
    <xf numFmtId="0" fontId="13" fillId="4" borderId="1" xfId="0" applyFont="1" applyFill="1" applyBorder="1"/>
    <xf numFmtId="0" fontId="13" fillId="4" borderId="1" xfId="0" applyNumberFormat="1" applyFont="1" applyFill="1" applyBorder="1" applyAlignment="1">
      <alignment horizontal="left" indent="1"/>
    </xf>
    <xf numFmtId="0" fontId="13" fillId="4" borderId="1" xfId="0" applyFont="1" applyFill="1" applyBorder="1" applyAlignment="1">
      <alignment horizontal="left" wrapText="1"/>
    </xf>
    <xf numFmtId="0" fontId="13" fillId="4" borderId="0" xfId="0" applyFont="1" applyFill="1"/>
    <xf numFmtId="1" fontId="12" fillId="4" borderId="1" xfId="0" applyNumberFormat="1" applyFont="1" applyFill="1" applyBorder="1" applyAlignment="1">
      <alignment wrapText="1"/>
    </xf>
    <xf numFmtId="0" fontId="7" fillId="4" borderId="1" xfId="0" applyNumberFormat="1" applyFont="1" applyFill="1" applyBorder="1" applyAlignment="1">
      <alignment horizontal="left" indent="1"/>
    </xf>
    <xf numFmtId="0" fontId="7" fillId="4" borderId="1" xfId="0" applyFont="1" applyFill="1" applyBorder="1" applyAlignment="1">
      <alignment horizontal="left" wrapText="1"/>
    </xf>
    <xf numFmtId="0" fontId="12" fillId="4" borderId="10" xfId="0" applyFont="1" applyFill="1" applyBorder="1"/>
    <xf numFmtId="0" fontId="7" fillId="4" borderId="7" xfId="0" applyFont="1" applyFill="1" applyBorder="1" applyAlignment="1">
      <alignment horizontal="right"/>
    </xf>
    <xf numFmtId="0" fontId="7" fillId="4" borderId="7" xfId="0" applyFont="1" applyFill="1" applyBorder="1"/>
    <xf numFmtId="0" fontId="7" fillId="4" borderId="0" xfId="0" applyFont="1" applyFill="1"/>
    <xf numFmtId="0" fontId="14" fillId="4" borderId="0" xfId="0" applyFont="1" applyFill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3" fillId="4" borderId="1" xfId="0" applyFont="1" applyFill="1" applyBorder="1" applyAlignment="1">
      <alignment horizontal="left" wrapText="1"/>
    </xf>
    <xf numFmtId="0" fontId="15" fillId="4" borderId="0" xfId="0" applyFont="1" applyFill="1" applyAlignment="1">
      <alignment horizontal="center"/>
    </xf>
    <xf numFmtId="0" fontId="11" fillId="4" borderId="0" xfId="0" applyFont="1" applyFill="1" applyAlignment="1"/>
    <xf numFmtId="0" fontId="0" fillId="0" borderId="0" xfId="0" applyAlignment="1"/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5" t="s">
        <v>9</v>
      </c>
      <c r="B3" s="5" t="s">
        <v>10</v>
      </c>
      <c r="C3" s="5" t="s">
        <v>11</v>
      </c>
      <c r="D3" s="5" t="s">
        <v>12</v>
      </c>
      <c r="E3" s="5">
        <v>1</v>
      </c>
    </row>
    <row r="4" spans="1:5">
      <c r="A4" s="5" t="s">
        <v>13</v>
      </c>
      <c r="B4" s="5" t="s">
        <v>14</v>
      </c>
      <c r="C4" s="5" t="s">
        <v>15</v>
      </c>
      <c r="D4" s="5" t="s">
        <v>16</v>
      </c>
      <c r="E4" s="5">
        <v>1</v>
      </c>
    </row>
    <row r="5" spans="1:5">
      <c r="A5" s="5" t="s">
        <v>13</v>
      </c>
      <c r="B5" s="5" t="s">
        <v>14</v>
      </c>
      <c r="C5" s="5" t="s">
        <v>17</v>
      </c>
      <c r="D5" s="5" t="s">
        <v>16</v>
      </c>
      <c r="E5" s="5">
        <v>1</v>
      </c>
    </row>
    <row r="6" spans="1:5">
      <c r="A6" s="5" t="s">
        <v>13</v>
      </c>
      <c r="B6" s="5" t="s">
        <v>14</v>
      </c>
      <c r="C6" s="5" t="s">
        <v>18</v>
      </c>
      <c r="D6" s="5" t="s">
        <v>19</v>
      </c>
      <c r="E6" s="5">
        <v>1</v>
      </c>
    </row>
    <row r="7" spans="1:5">
      <c r="A7" s="5" t="s">
        <v>20</v>
      </c>
      <c r="B7" s="5" t="s">
        <v>21</v>
      </c>
      <c r="C7" s="5" t="s">
        <v>22</v>
      </c>
      <c r="D7" s="5" t="s">
        <v>23</v>
      </c>
      <c r="E7" s="5">
        <v>1</v>
      </c>
    </row>
    <row r="8" spans="1:5">
      <c r="A8" s="5" t="s">
        <v>24</v>
      </c>
      <c r="B8" s="5" t="s">
        <v>25</v>
      </c>
      <c r="C8" s="5" t="s">
        <v>26</v>
      </c>
      <c r="D8" s="5" t="s">
        <v>27</v>
      </c>
      <c r="E8" s="5">
        <v>2</v>
      </c>
    </row>
    <row r="9" spans="1:5">
      <c r="A9" s="5" t="s">
        <v>28</v>
      </c>
      <c r="B9" s="5" t="s">
        <v>29</v>
      </c>
      <c r="C9" s="5" t="s">
        <v>30</v>
      </c>
      <c r="D9" s="5" t="s">
        <v>31</v>
      </c>
      <c r="E9" s="5">
        <v>1</v>
      </c>
    </row>
    <row r="10" spans="1:5">
      <c r="A10" s="5" t="s">
        <v>32</v>
      </c>
      <c r="B10" s="5" t="s">
        <v>33</v>
      </c>
      <c r="C10" s="5" t="s">
        <v>34</v>
      </c>
      <c r="D10" s="5" t="s">
        <v>35</v>
      </c>
      <c r="E10" s="5">
        <v>6</v>
      </c>
    </row>
    <row r="11" spans="1:5">
      <c r="A11" s="5" t="s">
        <v>32</v>
      </c>
      <c r="B11" s="5" t="s">
        <v>33</v>
      </c>
      <c r="C11" s="5" t="s">
        <v>36</v>
      </c>
      <c r="D11" s="5" t="s">
        <v>37</v>
      </c>
      <c r="E11" s="5">
        <v>1</v>
      </c>
    </row>
    <row r="12" spans="1:5">
      <c r="A12" s="5" t="s">
        <v>32</v>
      </c>
      <c r="B12" s="5" t="s">
        <v>33</v>
      </c>
      <c r="C12" s="5" t="s">
        <v>38</v>
      </c>
      <c r="D12" s="5" t="s">
        <v>39</v>
      </c>
      <c r="E12" s="5">
        <v>3</v>
      </c>
    </row>
    <row r="13" spans="1:5">
      <c r="A13" s="5" t="s">
        <v>32</v>
      </c>
      <c r="B13" s="5" t="s">
        <v>33</v>
      </c>
      <c r="C13" s="5" t="s">
        <v>40</v>
      </c>
      <c r="D13" s="5" t="s">
        <v>41</v>
      </c>
      <c r="E13" s="5">
        <v>1</v>
      </c>
    </row>
    <row r="14" spans="1:5">
      <c r="A14" s="5" t="s">
        <v>42</v>
      </c>
      <c r="B14" s="5" t="s">
        <v>43</v>
      </c>
      <c r="C14" s="5" t="s">
        <v>44</v>
      </c>
      <c r="D14" s="5" t="s">
        <v>45</v>
      </c>
      <c r="E14" s="5">
        <v>1</v>
      </c>
    </row>
    <row r="15" spans="1:5">
      <c r="A15" s="5" t="s">
        <v>42</v>
      </c>
      <c r="B15" s="5" t="s">
        <v>43</v>
      </c>
      <c r="C15" s="5" t="s">
        <v>46</v>
      </c>
      <c r="D15" s="5" t="s">
        <v>47</v>
      </c>
      <c r="E15" s="5">
        <v>2</v>
      </c>
    </row>
    <row r="16" spans="1:5">
      <c r="A16" s="5" t="s">
        <v>42</v>
      </c>
      <c r="B16" s="5" t="s">
        <v>43</v>
      </c>
      <c r="C16" s="5" t="s">
        <v>48</v>
      </c>
      <c r="D16" s="5" t="s">
        <v>49</v>
      </c>
      <c r="E16" s="5">
        <v>3</v>
      </c>
    </row>
    <row r="17" spans="1:5">
      <c r="A17" s="5" t="s">
        <v>42</v>
      </c>
      <c r="B17" s="5" t="s">
        <v>43</v>
      </c>
      <c r="C17" s="5" t="s">
        <v>50</v>
      </c>
      <c r="D17" s="5" t="s">
        <v>51</v>
      </c>
      <c r="E17" s="5">
        <v>14</v>
      </c>
    </row>
    <row r="18" spans="1:5">
      <c r="A18" s="5" t="s">
        <v>52</v>
      </c>
      <c r="B18" s="5" t="s">
        <v>53</v>
      </c>
      <c r="C18" s="5" t="s">
        <v>54</v>
      </c>
      <c r="D18" s="5" t="s">
        <v>53</v>
      </c>
      <c r="E18" s="5">
        <v>2</v>
      </c>
    </row>
    <row r="19" spans="1:5">
      <c r="A19" s="5" t="s">
        <v>52</v>
      </c>
      <c r="B19" s="5" t="s">
        <v>53</v>
      </c>
      <c r="C19" s="5" t="s">
        <v>55</v>
      </c>
      <c r="D19" s="5" t="s">
        <v>56</v>
      </c>
      <c r="E19" s="5">
        <v>1</v>
      </c>
    </row>
    <row r="20" spans="1:5">
      <c r="A20" s="5" t="s">
        <v>52</v>
      </c>
      <c r="B20" s="5" t="s">
        <v>53</v>
      </c>
      <c r="C20" s="5" t="s">
        <v>57</v>
      </c>
      <c r="D20" s="5" t="s">
        <v>58</v>
      </c>
      <c r="E20" s="5">
        <v>2</v>
      </c>
    </row>
    <row r="21" spans="1:5">
      <c r="A21" s="5" t="s">
        <v>52</v>
      </c>
      <c r="B21" s="5" t="s">
        <v>53</v>
      </c>
      <c r="C21" s="5" t="s">
        <v>59</v>
      </c>
      <c r="D21" s="5" t="s">
        <v>60</v>
      </c>
      <c r="E21" s="5">
        <v>1</v>
      </c>
    </row>
    <row r="22" spans="1:5">
      <c r="A22" s="5" t="s">
        <v>52</v>
      </c>
      <c r="B22" s="5" t="s">
        <v>53</v>
      </c>
      <c r="C22" s="5" t="s">
        <v>61</v>
      </c>
      <c r="D22" s="5" t="s">
        <v>62</v>
      </c>
      <c r="E22" s="5">
        <v>2</v>
      </c>
    </row>
    <row r="23" spans="1:5">
      <c r="A23" s="5" t="s">
        <v>52</v>
      </c>
      <c r="B23" s="5" t="s">
        <v>53</v>
      </c>
      <c r="C23" s="5" t="s">
        <v>63</v>
      </c>
      <c r="D23" s="5" t="s">
        <v>64</v>
      </c>
      <c r="E23" s="5">
        <v>1</v>
      </c>
    </row>
    <row r="24" spans="1:5">
      <c r="A24" s="5" t="s">
        <v>52</v>
      </c>
      <c r="B24" s="5" t="s">
        <v>53</v>
      </c>
      <c r="C24" s="5" t="s">
        <v>65</v>
      </c>
      <c r="D24" s="5" t="s">
        <v>66</v>
      </c>
      <c r="E24" s="5">
        <v>1</v>
      </c>
    </row>
    <row r="25" spans="1:5">
      <c r="A25" s="5" t="s">
        <v>52</v>
      </c>
      <c r="B25" s="5" t="s">
        <v>53</v>
      </c>
      <c r="C25" s="5" t="s">
        <v>67</v>
      </c>
      <c r="D25" s="5" t="s">
        <v>68</v>
      </c>
      <c r="E25" s="5">
        <v>2</v>
      </c>
    </row>
    <row r="26" spans="1:5">
      <c r="A26" s="5" t="s">
        <v>52</v>
      </c>
      <c r="B26" s="5" t="s">
        <v>53</v>
      </c>
      <c r="C26" s="5" t="s">
        <v>69</v>
      </c>
      <c r="D26" s="5" t="s">
        <v>70</v>
      </c>
      <c r="E26" s="5">
        <v>1</v>
      </c>
    </row>
    <row r="27" spans="1:5">
      <c r="A27" s="5" t="s">
        <v>52</v>
      </c>
      <c r="B27" s="5" t="s">
        <v>53</v>
      </c>
      <c r="C27" s="5" t="s">
        <v>71</v>
      </c>
      <c r="D27" s="5" t="s">
        <v>72</v>
      </c>
      <c r="E27" s="5">
        <v>1</v>
      </c>
    </row>
    <row r="28" spans="1:5">
      <c r="A28" s="5" t="s">
        <v>52</v>
      </c>
      <c r="B28" s="5" t="s">
        <v>53</v>
      </c>
      <c r="C28" s="5" t="s">
        <v>73</v>
      </c>
      <c r="D28" s="5" t="s">
        <v>74</v>
      </c>
      <c r="E28" s="5">
        <v>2</v>
      </c>
    </row>
    <row r="29" spans="1:5">
      <c r="A29" s="5" t="s">
        <v>52</v>
      </c>
      <c r="B29" s="5" t="s">
        <v>53</v>
      </c>
      <c r="C29" s="5" t="s">
        <v>75</v>
      </c>
      <c r="D29" s="5" t="s">
        <v>76</v>
      </c>
      <c r="E29" s="5">
        <v>1</v>
      </c>
    </row>
    <row r="30" spans="1:5">
      <c r="A30" s="5" t="s">
        <v>52</v>
      </c>
      <c r="B30" s="5" t="s">
        <v>53</v>
      </c>
      <c r="C30" s="5" t="s">
        <v>77</v>
      </c>
      <c r="D30" s="5" t="s">
        <v>78</v>
      </c>
      <c r="E30" s="5">
        <v>1</v>
      </c>
    </row>
    <row r="31" spans="1:5">
      <c r="A31" s="5" t="s">
        <v>52</v>
      </c>
      <c r="B31" s="5" t="s">
        <v>53</v>
      </c>
      <c r="C31" s="5" t="s">
        <v>79</v>
      </c>
      <c r="D31" s="5" t="s">
        <v>80</v>
      </c>
      <c r="E31" s="5">
        <v>48</v>
      </c>
    </row>
    <row r="32" spans="1:5">
      <c r="A32" s="5" t="s">
        <v>52</v>
      </c>
      <c r="B32" s="5" t="s">
        <v>53</v>
      </c>
      <c r="C32" s="5" t="s">
        <v>81</v>
      </c>
      <c r="D32" s="5" t="s">
        <v>82</v>
      </c>
      <c r="E32" s="5">
        <v>5</v>
      </c>
    </row>
    <row r="33" spans="1:5">
      <c r="A33" s="5" t="s">
        <v>83</v>
      </c>
      <c r="B33" s="5" t="s">
        <v>84</v>
      </c>
      <c r="C33" s="5" t="s">
        <v>85</v>
      </c>
      <c r="D33" s="5" t="s">
        <v>86</v>
      </c>
      <c r="E33" s="5">
        <v>1</v>
      </c>
    </row>
    <row r="34" spans="1:5">
      <c r="A34" s="5" t="s">
        <v>83</v>
      </c>
      <c r="B34" s="5" t="s">
        <v>84</v>
      </c>
      <c r="C34" s="5" t="s">
        <v>87</v>
      </c>
      <c r="D34" s="5" t="s">
        <v>88</v>
      </c>
      <c r="E34" s="5">
        <v>1</v>
      </c>
    </row>
    <row r="35" spans="1:5">
      <c r="A35" s="5" t="s">
        <v>83</v>
      </c>
      <c r="B35" s="5" t="s">
        <v>84</v>
      </c>
      <c r="C35" s="5" t="s">
        <v>89</v>
      </c>
      <c r="D35" s="5" t="s">
        <v>90</v>
      </c>
      <c r="E35" s="5">
        <v>1</v>
      </c>
    </row>
    <row r="36" spans="1:5">
      <c r="A36" s="5" t="s">
        <v>91</v>
      </c>
      <c r="B36" s="5" t="s">
        <v>92</v>
      </c>
      <c r="C36" s="5" t="s">
        <v>93</v>
      </c>
      <c r="D36" s="5" t="s">
        <v>94</v>
      </c>
      <c r="E36" s="5">
        <v>1</v>
      </c>
    </row>
    <row r="37" spans="1:5">
      <c r="A37" s="5" t="s">
        <v>95</v>
      </c>
      <c r="B37" s="5" t="s">
        <v>96</v>
      </c>
      <c r="C37" s="5" t="s">
        <v>97</v>
      </c>
      <c r="D37" s="5" t="s">
        <v>98</v>
      </c>
      <c r="E37" s="5">
        <v>2</v>
      </c>
    </row>
    <row r="38" spans="1:5">
      <c r="A38" s="5" t="s">
        <v>99</v>
      </c>
      <c r="B38" s="5" t="s">
        <v>100</v>
      </c>
      <c r="C38" s="5" t="s">
        <v>101</v>
      </c>
      <c r="D38" s="5" t="s">
        <v>102</v>
      </c>
      <c r="E38" s="5">
        <v>2</v>
      </c>
    </row>
    <row r="39" spans="1:5">
      <c r="A39" s="5" t="s">
        <v>103</v>
      </c>
      <c r="B39" s="5" t="s">
        <v>104</v>
      </c>
      <c r="C39" s="5" t="s">
        <v>105</v>
      </c>
      <c r="D39" s="5" t="s">
        <v>106</v>
      </c>
      <c r="E39" s="5">
        <v>1</v>
      </c>
    </row>
    <row r="40" spans="1:5">
      <c r="A40" s="5" t="s">
        <v>107</v>
      </c>
      <c r="B40" s="5" t="s">
        <v>108</v>
      </c>
      <c r="C40" s="5" t="s">
        <v>109</v>
      </c>
      <c r="D40" s="5" t="s">
        <v>110</v>
      </c>
      <c r="E40" s="5">
        <v>2</v>
      </c>
    </row>
    <row r="41" spans="1:5">
      <c r="A41" s="5" t="s">
        <v>111</v>
      </c>
      <c r="B41" s="5" t="s">
        <v>112</v>
      </c>
      <c r="C41" s="5" t="s">
        <v>113</v>
      </c>
      <c r="D41" s="5" t="s">
        <v>114</v>
      </c>
      <c r="E41" s="5">
        <v>3</v>
      </c>
    </row>
    <row r="42" spans="1:5">
      <c r="A42" s="5" t="s">
        <v>115</v>
      </c>
      <c r="B42" s="5" t="s">
        <v>116</v>
      </c>
      <c r="C42" s="5" t="s">
        <v>117</v>
      </c>
      <c r="D42" s="5" t="s">
        <v>118</v>
      </c>
      <c r="E42" s="5">
        <v>1</v>
      </c>
    </row>
    <row r="43" spans="1:5">
      <c r="A43" s="5" t="s">
        <v>115</v>
      </c>
      <c r="B43" s="5" t="s">
        <v>116</v>
      </c>
      <c r="C43" s="5" t="s">
        <v>119</v>
      </c>
      <c r="D43" s="5" t="s">
        <v>120</v>
      </c>
      <c r="E43" s="5">
        <v>2</v>
      </c>
    </row>
    <row r="44" spans="1:5">
      <c r="A44" s="5" t="s">
        <v>115</v>
      </c>
      <c r="B44" s="5" t="s">
        <v>116</v>
      </c>
      <c r="C44" s="5" t="s">
        <v>121</v>
      </c>
      <c r="D44" s="5" t="s">
        <v>122</v>
      </c>
      <c r="E44" s="5">
        <v>1</v>
      </c>
    </row>
    <row r="45" spans="1:5">
      <c r="A45" s="5" t="s">
        <v>115</v>
      </c>
      <c r="B45" s="5" t="s">
        <v>116</v>
      </c>
      <c r="C45" s="5" t="s">
        <v>123</v>
      </c>
      <c r="D45" s="5" t="s">
        <v>124</v>
      </c>
      <c r="E45" s="5">
        <v>1</v>
      </c>
    </row>
    <row r="46" spans="1:5">
      <c r="A46" s="5" t="s">
        <v>115</v>
      </c>
      <c r="B46" s="5" t="s">
        <v>116</v>
      </c>
      <c r="C46" s="5" t="s">
        <v>59</v>
      </c>
      <c r="D46" s="5" t="s">
        <v>60</v>
      </c>
      <c r="E46" s="5">
        <v>1</v>
      </c>
    </row>
    <row r="47" spans="1:5">
      <c r="A47" s="5" t="s">
        <v>115</v>
      </c>
      <c r="B47" s="5" t="s">
        <v>116</v>
      </c>
      <c r="C47" s="5" t="s">
        <v>125</v>
      </c>
      <c r="D47" s="5" t="s">
        <v>126</v>
      </c>
      <c r="E47" s="5">
        <v>2</v>
      </c>
    </row>
    <row r="48" spans="1:5">
      <c r="A48" s="5" t="s">
        <v>115</v>
      </c>
      <c r="B48" s="5" t="s">
        <v>116</v>
      </c>
      <c r="C48" s="5" t="s">
        <v>127</v>
      </c>
      <c r="D48" s="5" t="s">
        <v>128</v>
      </c>
      <c r="E48" s="5">
        <v>1</v>
      </c>
    </row>
    <row r="49" spans="1:5">
      <c r="A49" s="5" t="s">
        <v>115</v>
      </c>
      <c r="B49" s="5" t="s">
        <v>116</v>
      </c>
      <c r="C49" s="5" t="s">
        <v>129</v>
      </c>
      <c r="D49" s="5" t="s">
        <v>130</v>
      </c>
      <c r="E49" s="5">
        <v>1</v>
      </c>
    </row>
    <row r="50" spans="1:5">
      <c r="A50" s="5" t="s">
        <v>115</v>
      </c>
      <c r="B50" s="5" t="s">
        <v>116</v>
      </c>
      <c r="C50" s="5" t="s">
        <v>131</v>
      </c>
      <c r="D50" s="5" t="s">
        <v>132</v>
      </c>
      <c r="E50" s="5">
        <v>1</v>
      </c>
    </row>
    <row r="51" spans="1:5">
      <c r="A51" s="5" t="s">
        <v>133</v>
      </c>
      <c r="B51" s="5" t="s">
        <v>134</v>
      </c>
      <c r="C51" s="5" t="s">
        <v>135</v>
      </c>
      <c r="D51" s="5" t="s">
        <v>136</v>
      </c>
      <c r="E51" s="5">
        <v>1</v>
      </c>
    </row>
    <row r="52" spans="1:5">
      <c r="A52" s="5" t="s">
        <v>133</v>
      </c>
      <c r="B52" s="5" t="s">
        <v>134</v>
      </c>
      <c r="C52" s="5" t="s">
        <v>137</v>
      </c>
      <c r="D52" s="5" t="s">
        <v>138</v>
      </c>
      <c r="E52" s="5">
        <v>1</v>
      </c>
    </row>
    <row r="53" spans="1:5">
      <c r="A53" s="5" t="s">
        <v>133</v>
      </c>
      <c r="B53" s="5" t="s">
        <v>134</v>
      </c>
      <c r="C53" s="5" t="s">
        <v>139</v>
      </c>
      <c r="D53" s="5" t="s">
        <v>140</v>
      </c>
      <c r="E53" s="5">
        <v>1</v>
      </c>
    </row>
    <row r="54" spans="1:5">
      <c r="A54" s="5" t="s">
        <v>133</v>
      </c>
      <c r="B54" s="5" t="s">
        <v>134</v>
      </c>
      <c r="C54" s="5" t="s">
        <v>141</v>
      </c>
      <c r="D54" s="5" t="s">
        <v>142</v>
      </c>
      <c r="E54" s="5">
        <v>19</v>
      </c>
    </row>
    <row r="55" spans="1:5">
      <c r="A55" s="5" t="s">
        <v>133</v>
      </c>
      <c r="B55" s="5" t="s">
        <v>134</v>
      </c>
      <c r="C55" s="5" t="s">
        <v>143</v>
      </c>
      <c r="D55" s="5" t="s">
        <v>144</v>
      </c>
      <c r="E55" s="5">
        <v>1</v>
      </c>
    </row>
    <row r="56" spans="1:5">
      <c r="A56" s="5" t="s">
        <v>133</v>
      </c>
      <c r="B56" s="5" t="s">
        <v>134</v>
      </c>
      <c r="C56" s="5" t="s">
        <v>113</v>
      </c>
      <c r="D56" s="5" t="s">
        <v>114</v>
      </c>
      <c r="E56" s="5">
        <v>5</v>
      </c>
    </row>
    <row r="57" spans="1:5">
      <c r="A57" s="5" t="s">
        <v>145</v>
      </c>
      <c r="B57" s="5" t="s">
        <v>146</v>
      </c>
      <c r="C57" s="5" t="s">
        <v>135</v>
      </c>
      <c r="D57" s="5" t="s">
        <v>136</v>
      </c>
      <c r="E57" s="5">
        <v>1</v>
      </c>
    </row>
    <row r="58" spans="1:5">
      <c r="A58" s="5" t="s">
        <v>145</v>
      </c>
      <c r="B58" s="5" t="s">
        <v>146</v>
      </c>
      <c r="C58" s="5" t="s">
        <v>147</v>
      </c>
      <c r="D58" s="5" t="s">
        <v>148</v>
      </c>
      <c r="E58" s="5">
        <v>2</v>
      </c>
    </row>
    <row r="59" spans="1:5">
      <c r="A59" s="5" t="s">
        <v>145</v>
      </c>
      <c r="B59" s="5" t="s">
        <v>146</v>
      </c>
      <c r="C59" s="5" t="s">
        <v>71</v>
      </c>
      <c r="D59" s="5" t="s">
        <v>72</v>
      </c>
      <c r="E59" s="5">
        <v>3</v>
      </c>
    </row>
    <row r="60" spans="1:5">
      <c r="A60" s="5" t="s">
        <v>149</v>
      </c>
      <c r="B60" s="5" t="s">
        <v>150</v>
      </c>
      <c r="C60" s="5" t="s">
        <v>151</v>
      </c>
      <c r="D60" s="5" t="s">
        <v>150</v>
      </c>
      <c r="E60" s="5">
        <v>1</v>
      </c>
    </row>
    <row r="61" spans="1:5">
      <c r="A61" s="5" t="s">
        <v>152</v>
      </c>
      <c r="B61" s="5" t="s">
        <v>153</v>
      </c>
      <c r="C61" s="5" t="s">
        <v>113</v>
      </c>
      <c r="D61" s="5" t="s">
        <v>114</v>
      </c>
      <c r="E61" s="5">
        <v>1</v>
      </c>
    </row>
    <row r="62" spans="1:5">
      <c r="A62" s="96" t="s">
        <v>154</v>
      </c>
      <c r="B62" s="96"/>
      <c r="C62" s="96"/>
      <c r="D62" s="96"/>
      <c r="E62" s="6">
        <f>SUM(E2:E61)</f>
        <v>172</v>
      </c>
    </row>
  </sheetData>
  <mergeCells count="1">
    <mergeCell ref="A62:D6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35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51" bestFit="1" customWidth="1"/>
    <col min="3" max="3" width="8.85546875" style="7" bestFit="1" customWidth="1"/>
    <col min="4" max="4" width="49.85546875" bestFit="1" customWidth="1"/>
    <col min="5" max="5" width="19.85546875" style="11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155</v>
      </c>
    </row>
    <row r="2" spans="1:5">
      <c r="A2" s="5" t="s">
        <v>156</v>
      </c>
      <c r="B2" s="5" t="s">
        <v>157</v>
      </c>
      <c r="C2" s="5" t="s">
        <v>158</v>
      </c>
      <c r="D2" s="5" t="s">
        <v>159</v>
      </c>
      <c r="E2" s="5">
        <v>916</v>
      </c>
    </row>
    <row r="3" spans="1:5">
      <c r="A3" s="5" t="s">
        <v>160</v>
      </c>
      <c r="B3" s="5" t="s">
        <v>161</v>
      </c>
      <c r="C3" s="5" t="s">
        <v>162</v>
      </c>
      <c r="D3" s="5" t="s">
        <v>163</v>
      </c>
      <c r="E3" s="5">
        <v>1303</v>
      </c>
    </row>
    <row r="4" spans="1:5">
      <c r="A4" s="5" t="s">
        <v>164</v>
      </c>
      <c r="B4" s="5" t="s">
        <v>165</v>
      </c>
      <c r="C4" s="5" t="s">
        <v>166</v>
      </c>
      <c r="D4" s="5" t="s">
        <v>167</v>
      </c>
      <c r="E4" s="5">
        <v>3921</v>
      </c>
    </row>
    <row r="5" spans="1:5">
      <c r="A5" s="5" t="s">
        <v>168</v>
      </c>
      <c r="B5" s="5" t="s">
        <v>169</v>
      </c>
      <c r="C5" s="5" t="s">
        <v>170</v>
      </c>
      <c r="D5" s="5" t="s">
        <v>171</v>
      </c>
      <c r="E5" s="5">
        <v>12827</v>
      </c>
    </row>
    <row r="6" spans="1:5">
      <c r="A6" s="5" t="s">
        <v>168</v>
      </c>
      <c r="B6" s="5" t="s">
        <v>169</v>
      </c>
      <c r="C6" s="5" t="s">
        <v>172</v>
      </c>
      <c r="D6" s="5" t="s">
        <v>173</v>
      </c>
      <c r="E6" s="5">
        <v>3089</v>
      </c>
    </row>
    <row r="7" spans="1:5">
      <c r="A7" s="5" t="s">
        <v>168</v>
      </c>
      <c r="B7" s="5" t="s">
        <v>169</v>
      </c>
      <c r="C7" s="5" t="s">
        <v>174</v>
      </c>
      <c r="D7" s="5" t="s">
        <v>175</v>
      </c>
      <c r="E7" s="5">
        <v>393</v>
      </c>
    </row>
    <row r="8" spans="1:5">
      <c r="A8" s="5" t="s">
        <v>168</v>
      </c>
      <c r="B8" s="5" t="s">
        <v>169</v>
      </c>
      <c r="C8" s="5" t="s">
        <v>176</v>
      </c>
      <c r="D8" s="5" t="s">
        <v>177</v>
      </c>
      <c r="E8" s="5">
        <v>1</v>
      </c>
    </row>
    <row r="9" spans="1:5">
      <c r="A9" s="5" t="s">
        <v>168</v>
      </c>
      <c r="B9" s="5" t="s">
        <v>169</v>
      </c>
      <c r="C9" s="5" t="s">
        <v>178</v>
      </c>
      <c r="D9" s="5" t="s">
        <v>179</v>
      </c>
      <c r="E9" s="5">
        <v>32</v>
      </c>
    </row>
    <row r="10" spans="1:5">
      <c r="A10" s="5" t="s">
        <v>168</v>
      </c>
      <c r="B10" s="5" t="s">
        <v>169</v>
      </c>
      <c r="C10" s="5" t="s">
        <v>180</v>
      </c>
      <c r="D10" s="5" t="s">
        <v>181</v>
      </c>
      <c r="E10" s="5">
        <v>33</v>
      </c>
    </row>
    <row r="11" spans="1:5">
      <c r="A11" s="5" t="s">
        <v>168</v>
      </c>
      <c r="B11" s="5" t="s">
        <v>169</v>
      </c>
      <c r="C11" s="5" t="s">
        <v>182</v>
      </c>
      <c r="D11" s="5" t="s">
        <v>183</v>
      </c>
      <c r="E11" s="5">
        <v>339</v>
      </c>
    </row>
    <row r="12" spans="1:5">
      <c r="A12" s="5" t="s">
        <v>168</v>
      </c>
      <c r="B12" s="5" t="s">
        <v>169</v>
      </c>
      <c r="C12" s="5" t="s">
        <v>184</v>
      </c>
      <c r="D12" s="5" t="s">
        <v>185</v>
      </c>
      <c r="E12" s="5">
        <v>1</v>
      </c>
    </row>
    <row r="13" spans="1:5">
      <c r="A13" s="5" t="s">
        <v>168</v>
      </c>
      <c r="B13" s="5" t="s">
        <v>169</v>
      </c>
      <c r="C13" s="5" t="s">
        <v>186</v>
      </c>
      <c r="D13" s="5" t="s">
        <v>187</v>
      </c>
      <c r="E13" s="5">
        <v>456</v>
      </c>
    </row>
    <row r="14" spans="1:5">
      <c r="A14" s="5" t="s">
        <v>168</v>
      </c>
      <c r="B14" s="5" t="s">
        <v>169</v>
      </c>
      <c r="C14" s="5" t="s">
        <v>188</v>
      </c>
      <c r="D14" s="5" t="s">
        <v>189</v>
      </c>
      <c r="E14" s="5">
        <v>301</v>
      </c>
    </row>
    <row r="15" spans="1:5">
      <c r="A15" s="5" t="s">
        <v>168</v>
      </c>
      <c r="B15" s="5" t="s">
        <v>169</v>
      </c>
      <c r="C15" s="5" t="s">
        <v>190</v>
      </c>
      <c r="D15" s="5" t="s">
        <v>191</v>
      </c>
      <c r="E15" s="5">
        <v>19057</v>
      </c>
    </row>
    <row r="16" spans="1:5">
      <c r="A16" s="5" t="s">
        <v>5</v>
      </c>
      <c r="B16" s="5" t="s">
        <v>6</v>
      </c>
      <c r="C16" s="5" t="s">
        <v>7</v>
      </c>
      <c r="D16" s="5" t="s">
        <v>8</v>
      </c>
      <c r="E16" s="5">
        <v>20</v>
      </c>
    </row>
    <row r="17" spans="1:5">
      <c r="A17" s="5" t="s">
        <v>9</v>
      </c>
      <c r="B17" s="5" t="s">
        <v>10</v>
      </c>
      <c r="C17" s="5" t="s">
        <v>11</v>
      </c>
      <c r="D17" s="5" t="s">
        <v>12</v>
      </c>
      <c r="E17" s="5">
        <v>1</v>
      </c>
    </row>
    <row r="18" spans="1:5">
      <c r="A18" s="5" t="s">
        <v>9</v>
      </c>
      <c r="B18" s="5" t="s">
        <v>10</v>
      </c>
      <c r="C18" s="5" t="s">
        <v>192</v>
      </c>
      <c r="D18" s="5" t="s">
        <v>193</v>
      </c>
      <c r="E18" s="5">
        <v>1168</v>
      </c>
    </row>
    <row r="19" spans="1:5">
      <c r="A19" s="5" t="s">
        <v>9</v>
      </c>
      <c r="B19" s="5" t="s">
        <v>10</v>
      </c>
      <c r="C19" s="5" t="s">
        <v>194</v>
      </c>
      <c r="D19" s="5" t="s">
        <v>195</v>
      </c>
      <c r="E19" s="5">
        <v>1307</v>
      </c>
    </row>
    <row r="20" spans="1:5">
      <c r="A20" s="5" t="s">
        <v>9</v>
      </c>
      <c r="B20" s="5" t="s">
        <v>10</v>
      </c>
      <c r="C20" s="5" t="s">
        <v>196</v>
      </c>
      <c r="D20" s="5" t="s">
        <v>197</v>
      </c>
      <c r="E20" s="5">
        <v>2081</v>
      </c>
    </row>
    <row r="21" spans="1:5">
      <c r="A21" s="5" t="s">
        <v>9</v>
      </c>
      <c r="B21" s="5" t="s">
        <v>10</v>
      </c>
      <c r="C21" s="5" t="s">
        <v>198</v>
      </c>
      <c r="D21" s="5" t="s">
        <v>199</v>
      </c>
      <c r="E21" s="5">
        <v>1271</v>
      </c>
    </row>
    <row r="22" spans="1:5">
      <c r="A22" s="5" t="s">
        <v>9</v>
      </c>
      <c r="B22" s="5" t="s">
        <v>10</v>
      </c>
      <c r="C22" s="5" t="s">
        <v>200</v>
      </c>
      <c r="D22" s="5" t="s">
        <v>201</v>
      </c>
      <c r="E22" s="5">
        <v>2640</v>
      </c>
    </row>
    <row r="23" spans="1:5">
      <c r="A23" s="5" t="s">
        <v>9</v>
      </c>
      <c r="B23" s="5" t="s">
        <v>10</v>
      </c>
      <c r="C23" s="5" t="s">
        <v>202</v>
      </c>
      <c r="D23" s="5" t="s">
        <v>203</v>
      </c>
      <c r="E23" s="5">
        <v>1084</v>
      </c>
    </row>
    <row r="24" spans="1:5">
      <c r="A24" s="5" t="s">
        <v>9</v>
      </c>
      <c r="B24" s="5" t="s">
        <v>10</v>
      </c>
      <c r="C24" s="5" t="s">
        <v>204</v>
      </c>
      <c r="D24" s="5" t="s">
        <v>205</v>
      </c>
      <c r="E24" s="5">
        <v>798</v>
      </c>
    </row>
    <row r="25" spans="1:5">
      <c r="A25" s="5" t="s">
        <v>9</v>
      </c>
      <c r="B25" s="5" t="s">
        <v>10</v>
      </c>
      <c r="C25" s="5" t="s">
        <v>206</v>
      </c>
      <c r="D25" s="5" t="s">
        <v>207</v>
      </c>
      <c r="E25" s="5">
        <v>482</v>
      </c>
    </row>
    <row r="26" spans="1:5">
      <c r="A26" s="5" t="s">
        <v>9</v>
      </c>
      <c r="B26" s="5" t="s">
        <v>10</v>
      </c>
      <c r="C26" s="5" t="s">
        <v>208</v>
      </c>
      <c r="D26" s="5" t="s">
        <v>209</v>
      </c>
      <c r="E26" s="5">
        <v>788</v>
      </c>
    </row>
    <row r="27" spans="1:5">
      <c r="A27" s="5" t="s">
        <v>9</v>
      </c>
      <c r="B27" s="5" t="s">
        <v>10</v>
      </c>
      <c r="C27" s="5" t="s">
        <v>210</v>
      </c>
      <c r="D27" s="5" t="s">
        <v>211</v>
      </c>
      <c r="E27" s="5">
        <v>435</v>
      </c>
    </row>
    <row r="28" spans="1:5">
      <c r="A28" s="5" t="s">
        <v>9</v>
      </c>
      <c r="B28" s="5" t="s">
        <v>10</v>
      </c>
      <c r="C28" s="5" t="s">
        <v>212</v>
      </c>
      <c r="D28" s="5" t="s">
        <v>213</v>
      </c>
      <c r="E28" s="5">
        <v>1478</v>
      </c>
    </row>
    <row r="29" spans="1:5">
      <c r="A29" s="5" t="s">
        <v>9</v>
      </c>
      <c r="B29" s="5" t="s">
        <v>10</v>
      </c>
      <c r="C29" s="5" t="s">
        <v>214</v>
      </c>
      <c r="D29" s="5" t="s">
        <v>215</v>
      </c>
      <c r="E29" s="5">
        <v>2281</v>
      </c>
    </row>
    <row r="30" spans="1:5">
      <c r="A30" s="5" t="s">
        <v>9</v>
      </c>
      <c r="B30" s="5" t="s">
        <v>10</v>
      </c>
      <c r="C30" s="5" t="s">
        <v>216</v>
      </c>
      <c r="D30" s="5" t="s">
        <v>217</v>
      </c>
      <c r="E30" s="5">
        <v>146</v>
      </c>
    </row>
    <row r="31" spans="1:5">
      <c r="A31" s="5" t="s">
        <v>9</v>
      </c>
      <c r="B31" s="5" t="s">
        <v>10</v>
      </c>
      <c r="C31" s="5" t="s">
        <v>218</v>
      </c>
      <c r="D31" s="5" t="s">
        <v>219</v>
      </c>
      <c r="E31" s="5">
        <v>888</v>
      </c>
    </row>
    <row r="32" spans="1:5">
      <c r="A32" s="5" t="s">
        <v>9</v>
      </c>
      <c r="B32" s="5" t="s">
        <v>10</v>
      </c>
      <c r="C32" s="5" t="s">
        <v>220</v>
      </c>
      <c r="D32" s="5" t="s">
        <v>221</v>
      </c>
      <c r="E32" s="5">
        <v>467</v>
      </c>
    </row>
    <row r="33" spans="1:5">
      <c r="A33" s="5" t="s">
        <v>9</v>
      </c>
      <c r="B33" s="5" t="s">
        <v>10</v>
      </c>
      <c r="C33" s="5" t="s">
        <v>222</v>
      </c>
      <c r="D33" s="5" t="s">
        <v>223</v>
      </c>
      <c r="E33" s="5">
        <v>1</v>
      </c>
    </row>
    <row r="34" spans="1:5">
      <c r="A34" s="5" t="s">
        <v>9</v>
      </c>
      <c r="B34" s="5" t="s">
        <v>10</v>
      </c>
      <c r="C34" s="5" t="s">
        <v>224</v>
      </c>
      <c r="D34" s="5" t="s">
        <v>225</v>
      </c>
      <c r="E34" s="5">
        <v>697</v>
      </c>
    </row>
    <row r="35" spans="1:5">
      <c r="A35" s="5" t="s">
        <v>9</v>
      </c>
      <c r="B35" s="5" t="s">
        <v>10</v>
      </c>
      <c r="C35" s="5" t="s">
        <v>226</v>
      </c>
      <c r="D35" s="5" t="s">
        <v>227</v>
      </c>
      <c r="E35" s="5">
        <v>1026</v>
      </c>
    </row>
    <row r="36" spans="1:5">
      <c r="A36" s="5" t="s">
        <v>9</v>
      </c>
      <c r="B36" s="5" t="s">
        <v>10</v>
      </c>
      <c r="C36" s="5" t="s">
        <v>228</v>
      </c>
      <c r="D36" s="5" t="s">
        <v>229</v>
      </c>
      <c r="E36" s="5">
        <v>661</v>
      </c>
    </row>
    <row r="37" spans="1:5">
      <c r="A37" s="5" t="s">
        <v>9</v>
      </c>
      <c r="B37" s="5" t="s">
        <v>10</v>
      </c>
      <c r="C37" s="5" t="s">
        <v>230</v>
      </c>
      <c r="D37" s="5" t="s">
        <v>231</v>
      </c>
      <c r="E37" s="5">
        <v>618</v>
      </c>
    </row>
    <row r="38" spans="1:5">
      <c r="A38" s="5" t="s">
        <v>232</v>
      </c>
      <c r="B38" s="5" t="s">
        <v>233</v>
      </c>
      <c r="C38" s="5" t="s">
        <v>234</v>
      </c>
      <c r="D38" s="5" t="s">
        <v>235</v>
      </c>
      <c r="E38" s="5">
        <v>21730</v>
      </c>
    </row>
    <row r="39" spans="1:5">
      <c r="A39" s="5" t="s">
        <v>232</v>
      </c>
      <c r="B39" s="5" t="s">
        <v>233</v>
      </c>
      <c r="C39" s="5" t="s">
        <v>236</v>
      </c>
      <c r="D39" s="5" t="s">
        <v>237</v>
      </c>
      <c r="E39" s="5">
        <v>4</v>
      </c>
    </row>
    <row r="40" spans="1:5">
      <c r="A40" s="5" t="s">
        <v>232</v>
      </c>
      <c r="B40" s="5" t="s">
        <v>233</v>
      </c>
      <c r="C40" s="5" t="s">
        <v>147</v>
      </c>
      <c r="D40" s="5" t="s">
        <v>148</v>
      </c>
      <c r="E40" s="5">
        <v>2182</v>
      </c>
    </row>
    <row r="41" spans="1:5">
      <c r="A41" s="5" t="s">
        <v>232</v>
      </c>
      <c r="B41" s="5" t="s">
        <v>233</v>
      </c>
      <c r="C41" s="5" t="s">
        <v>238</v>
      </c>
      <c r="D41" s="5" t="s">
        <v>239</v>
      </c>
      <c r="E41" s="5">
        <v>11</v>
      </c>
    </row>
    <row r="42" spans="1:5">
      <c r="A42" s="5" t="s">
        <v>232</v>
      </c>
      <c r="B42" s="5" t="s">
        <v>233</v>
      </c>
      <c r="C42" s="5" t="s">
        <v>240</v>
      </c>
      <c r="D42" s="5" t="s">
        <v>241</v>
      </c>
      <c r="E42" s="5">
        <v>3</v>
      </c>
    </row>
    <row r="43" spans="1:5">
      <c r="A43" s="5" t="s">
        <v>232</v>
      </c>
      <c r="B43" s="5" t="s">
        <v>233</v>
      </c>
      <c r="C43" s="5" t="s">
        <v>242</v>
      </c>
      <c r="D43" s="5" t="s">
        <v>243</v>
      </c>
      <c r="E43" s="5">
        <v>4</v>
      </c>
    </row>
    <row r="44" spans="1:5">
      <c r="A44" s="5" t="s">
        <v>232</v>
      </c>
      <c r="B44" s="5" t="s">
        <v>233</v>
      </c>
      <c r="C44" s="5" t="s">
        <v>244</v>
      </c>
      <c r="D44" s="5" t="s">
        <v>245</v>
      </c>
      <c r="E44" s="5">
        <v>1</v>
      </c>
    </row>
    <row r="45" spans="1:5">
      <c r="A45" s="5" t="s">
        <v>232</v>
      </c>
      <c r="B45" s="5" t="s">
        <v>233</v>
      </c>
      <c r="C45" s="5" t="s">
        <v>246</v>
      </c>
      <c r="D45" s="5" t="s">
        <v>247</v>
      </c>
      <c r="E45" s="5">
        <v>41</v>
      </c>
    </row>
    <row r="46" spans="1:5">
      <c r="A46" s="5" t="s">
        <v>232</v>
      </c>
      <c r="B46" s="5" t="s">
        <v>233</v>
      </c>
      <c r="C46" s="5" t="s">
        <v>127</v>
      </c>
      <c r="D46" s="5" t="s">
        <v>128</v>
      </c>
      <c r="E46" s="5">
        <v>4401</v>
      </c>
    </row>
    <row r="47" spans="1:5">
      <c r="A47" s="5" t="s">
        <v>232</v>
      </c>
      <c r="B47" s="5" t="s">
        <v>233</v>
      </c>
      <c r="C47" s="5" t="s">
        <v>248</v>
      </c>
      <c r="D47" s="5" t="s">
        <v>249</v>
      </c>
      <c r="E47" s="5">
        <v>119</v>
      </c>
    </row>
    <row r="48" spans="1:5">
      <c r="A48" s="5" t="s">
        <v>232</v>
      </c>
      <c r="B48" s="5" t="s">
        <v>233</v>
      </c>
      <c r="C48" s="5" t="s">
        <v>250</v>
      </c>
      <c r="D48" s="5" t="s">
        <v>251</v>
      </c>
      <c r="E48" s="5">
        <v>14</v>
      </c>
    </row>
    <row r="49" spans="1:5">
      <c r="A49" s="5" t="s">
        <v>232</v>
      </c>
      <c r="B49" s="5" t="s">
        <v>233</v>
      </c>
      <c r="C49" s="5" t="s">
        <v>252</v>
      </c>
      <c r="D49" s="5" t="s">
        <v>253</v>
      </c>
      <c r="E49" s="5">
        <v>1</v>
      </c>
    </row>
    <row r="50" spans="1:5">
      <c r="A50" s="5" t="s">
        <v>232</v>
      </c>
      <c r="B50" s="5" t="s">
        <v>233</v>
      </c>
      <c r="C50" s="5" t="s">
        <v>254</v>
      </c>
      <c r="D50" s="5" t="s">
        <v>255</v>
      </c>
      <c r="E50" s="5">
        <v>5017</v>
      </c>
    </row>
    <row r="51" spans="1:5">
      <c r="A51" s="5" t="s">
        <v>232</v>
      </c>
      <c r="B51" s="5" t="s">
        <v>233</v>
      </c>
      <c r="C51" s="5" t="s">
        <v>256</v>
      </c>
      <c r="D51" s="5" t="s">
        <v>257</v>
      </c>
      <c r="E51" s="5">
        <v>37</v>
      </c>
    </row>
    <row r="52" spans="1:5">
      <c r="A52" s="5" t="s">
        <v>232</v>
      </c>
      <c r="B52" s="5" t="s">
        <v>233</v>
      </c>
      <c r="C52" s="5" t="s">
        <v>75</v>
      </c>
      <c r="D52" s="5" t="s">
        <v>76</v>
      </c>
      <c r="E52" s="5">
        <v>2961</v>
      </c>
    </row>
    <row r="53" spans="1:5">
      <c r="A53" s="5" t="s">
        <v>232</v>
      </c>
      <c r="B53" s="5" t="s">
        <v>233</v>
      </c>
      <c r="C53" s="5" t="s">
        <v>258</v>
      </c>
      <c r="D53" s="5" t="s">
        <v>259</v>
      </c>
      <c r="E53" s="5">
        <v>151992</v>
      </c>
    </row>
    <row r="54" spans="1:5">
      <c r="A54" s="5" t="s">
        <v>260</v>
      </c>
      <c r="B54" s="5" t="s">
        <v>261</v>
      </c>
      <c r="C54" s="5" t="s">
        <v>44</v>
      </c>
      <c r="D54" s="5" t="s">
        <v>45</v>
      </c>
      <c r="E54" s="5">
        <v>826</v>
      </c>
    </row>
    <row r="55" spans="1:5">
      <c r="A55" s="5" t="s">
        <v>260</v>
      </c>
      <c r="B55" s="5" t="s">
        <v>261</v>
      </c>
      <c r="C55" s="5" t="s">
        <v>262</v>
      </c>
      <c r="D55" s="5" t="s">
        <v>263</v>
      </c>
      <c r="E55" s="5">
        <v>3</v>
      </c>
    </row>
    <row r="56" spans="1:5">
      <c r="A56" s="5" t="s">
        <v>260</v>
      </c>
      <c r="B56" s="5" t="s">
        <v>261</v>
      </c>
      <c r="C56" s="5" t="s">
        <v>264</v>
      </c>
      <c r="D56" s="5" t="s">
        <v>265</v>
      </c>
      <c r="E56" s="5">
        <v>3</v>
      </c>
    </row>
    <row r="57" spans="1:5">
      <c r="A57" s="5" t="s">
        <v>260</v>
      </c>
      <c r="B57" s="5" t="s">
        <v>261</v>
      </c>
      <c r="C57" s="5" t="s">
        <v>266</v>
      </c>
      <c r="D57" s="5" t="s">
        <v>267</v>
      </c>
      <c r="E57" s="5">
        <v>743</v>
      </c>
    </row>
    <row r="58" spans="1:5">
      <c r="A58" s="5" t="s">
        <v>260</v>
      </c>
      <c r="B58" s="5" t="s">
        <v>261</v>
      </c>
      <c r="C58" s="5" t="s">
        <v>268</v>
      </c>
      <c r="D58" s="5" t="s">
        <v>269</v>
      </c>
      <c r="E58" s="5">
        <v>547</v>
      </c>
    </row>
    <row r="59" spans="1:5">
      <c r="A59" s="5" t="s">
        <v>260</v>
      </c>
      <c r="B59" s="5" t="s">
        <v>261</v>
      </c>
      <c r="C59" s="5" t="s">
        <v>270</v>
      </c>
      <c r="D59" s="5" t="s">
        <v>271</v>
      </c>
      <c r="E59" s="5">
        <v>51</v>
      </c>
    </row>
    <row r="60" spans="1:5">
      <c r="A60" s="5" t="s">
        <v>260</v>
      </c>
      <c r="B60" s="5" t="s">
        <v>261</v>
      </c>
      <c r="C60" s="5" t="s">
        <v>7</v>
      </c>
      <c r="D60" s="5" t="s">
        <v>8</v>
      </c>
      <c r="E60" s="5">
        <v>95</v>
      </c>
    </row>
    <row r="61" spans="1:5">
      <c r="A61" s="5" t="s">
        <v>260</v>
      </c>
      <c r="B61" s="5" t="s">
        <v>261</v>
      </c>
      <c r="C61" s="5" t="s">
        <v>272</v>
      </c>
      <c r="D61" s="5" t="s">
        <v>273</v>
      </c>
      <c r="E61" s="5">
        <v>15171</v>
      </c>
    </row>
    <row r="62" spans="1:5">
      <c r="A62" s="5" t="s">
        <v>274</v>
      </c>
      <c r="B62" s="5" t="s">
        <v>275</v>
      </c>
      <c r="C62" s="5" t="s">
        <v>276</v>
      </c>
      <c r="D62" s="5" t="s">
        <v>277</v>
      </c>
      <c r="E62" s="5">
        <v>947</v>
      </c>
    </row>
    <row r="63" spans="1:5">
      <c r="A63" s="5" t="s">
        <v>278</v>
      </c>
      <c r="B63" s="5" t="s">
        <v>279</v>
      </c>
      <c r="C63" s="5" t="s">
        <v>280</v>
      </c>
      <c r="D63" s="5" t="s">
        <v>281</v>
      </c>
      <c r="E63" s="5">
        <v>1404</v>
      </c>
    </row>
    <row r="64" spans="1:5">
      <c r="A64" s="5" t="s">
        <v>278</v>
      </c>
      <c r="B64" s="5" t="s">
        <v>279</v>
      </c>
      <c r="C64" s="5" t="s">
        <v>282</v>
      </c>
      <c r="D64" s="5" t="s">
        <v>281</v>
      </c>
      <c r="E64" s="5">
        <v>1177</v>
      </c>
    </row>
    <row r="65" spans="1:5">
      <c r="A65" s="5" t="s">
        <v>278</v>
      </c>
      <c r="B65" s="5" t="s">
        <v>279</v>
      </c>
      <c r="C65" s="5" t="s">
        <v>283</v>
      </c>
      <c r="D65" s="5" t="s">
        <v>281</v>
      </c>
      <c r="E65" s="5">
        <v>130</v>
      </c>
    </row>
    <row r="66" spans="1:5">
      <c r="A66" s="5" t="s">
        <v>278</v>
      </c>
      <c r="B66" s="5" t="s">
        <v>279</v>
      </c>
      <c r="C66" s="5" t="s">
        <v>284</v>
      </c>
      <c r="D66" s="5" t="s">
        <v>281</v>
      </c>
      <c r="E66" s="5">
        <v>586</v>
      </c>
    </row>
    <row r="67" spans="1:5">
      <c r="A67" s="5" t="s">
        <v>278</v>
      </c>
      <c r="B67" s="5" t="s">
        <v>279</v>
      </c>
      <c r="C67" s="5" t="s">
        <v>285</v>
      </c>
      <c r="D67" s="5" t="s">
        <v>281</v>
      </c>
      <c r="E67" s="5">
        <v>413</v>
      </c>
    </row>
    <row r="68" spans="1:5">
      <c r="A68" s="5" t="s">
        <v>278</v>
      </c>
      <c r="B68" s="5" t="s">
        <v>279</v>
      </c>
      <c r="C68" s="5" t="s">
        <v>286</v>
      </c>
      <c r="D68" s="5" t="s">
        <v>281</v>
      </c>
      <c r="E68" s="5">
        <v>253</v>
      </c>
    </row>
    <row r="69" spans="1:5">
      <c r="A69" s="5" t="s">
        <v>278</v>
      </c>
      <c r="B69" s="5" t="s">
        <v>279</v>
      </c>
      <c r="C69" s="5" t="s">
        <v>287</v>
      </c>
      <c r="D69" s="5" t="s">
        <v>281</v>
      </c>
      <c r="E69" s="5">
        <v>879</v>
      </c>
    </row>
    <row r="70" spans="1:5">
      <c r="A70" s="5" t="s">
        <v>278</v>
      </c>
      <c r="B70" s="5" t="s">
        <v>279</v>
      </c>
      <c r="C70" s="5" t="s">
        <v>288</v>
      </c>
      <c r="D70" s="5" t="s">
        <v>289</v>
      </c>
      <c r="E70" s="5">
        <v>313</v>
      </c>
    </row>
    <row r="71" spans="1:5">
      <c r="A71" s="5" t="s">
        <v>13</v>
      </c>
      <c r="B71" s="5" t="s">
        <v>14</v>
      </c>
      <c r="C71" s="5" t="s">
        <v>290</v>
      </c>
      <c r="D71" s="5" t="s">
        <v>291</v>
      </c>
      <c r="E71" s="5">
        <v>2513</v>
      </c>
    </row>
    <row r="72" spans="1:5">
      <c r="A72" s="5" t="s">
        <v>13</v>
      </c>
      <c r="B72" s="5" t="s">
        <v>14</v>
      </c>
      <c r="C72" s="5" t="s">
        <v>292</v>
      </c>
      <c r="D72" s="5" t="s">
        <v>293</v>
      </c>
      <c r="E72" s="5">
        <v>2216</v>
      </c>
    </row>
    <row r="73" spans="1:5">
      <c r="A73" s="5" t="s">
        <v>13</v>
      </c>
      <c r="B73" s="5" t="s">
        <v>14</v>
      </c>
      <c r="C73" s="5" t="s">
        <v>294</v>
      </c>
      <c r="D73" s="5" t="s">
        <v>295</v>
      </c>
      <c r="E73" s="5">
        <v>4471</v>
      </c>
    </row>
    <row r="74" spans="1:5">
      <c r="A74" s="5" t="s">
        <v>13</v>
      </c>
      <c r="B74" s="5" t="s">
        <v>14</v>
      </c>
      <c r="C74" s="5" t="s">
        <v>296</v>
      </c>
      <c r="D74" s="5" t="s">
        <v>297</v>
      </c>
      <c r="E74" s="5">
        <v>570</v>
      </c>
    </row>
    <row r="75" spans="1:5">
      <c r="A75" s="5" t="s">
        <v>13</v>
      </c>
      <c r="B75" s="5" t="s">
        <v>14</v>
      </c>
      <c r="C75" s="5" t="s">
        <v>298</v>
      </c>
      <c r="D75" s="5" t="s">
        <v>299</v>
      </c>
      <c r="E75" s="5">
        <v>6617</v>
      </c>
    </row>
    <row r="76" spans="1:5">
      <c r="A76" s="5" t="s">
        <v>13</v>
      </c>
      <c r="B76" s="5" t="s">
        <v>14</v>
      </c>
      <c r="C76" s="5" t="s">
        <v>300</v>
      </c>
      <c r="D76" s="5" t="s">
        <v>301</v>
      </c>
      <c r="E76" s="5">
        <v>2867</v>
      </c>
    </row>
    <row r="77" spans="1:5">
      <c r="A77" s="5" t="s">
        <v>13</v>
      </c>
      <c r="B77" s="5" t="s">
        <v>14</v>
      </c>
      <c r="C77" s="5" t="s">
        <v>302</v>
      </c>
      <c r="D77" s="5" t="s">
        <v>303</v>
      </c>
      <c r="E77" s="5">
        <v>2272</v>
      </c>
    </row>
    <row r="78" spans="1:5">
      <c r="A78" s="5" t="s">
        <v>13</v>
      </c>
      <c r="B78" s="5" t="s">
        <v>14</v>
      </c>
      <c r="C78" s="5" t="s">
        <v>304</v>
      </c>
      <c r="D78" s="5" t="s">
        <v>305</v>
      </c>
      <c r="E78" s="5">
        <v>816</v>
      </c>
    </row>
    <row r="79" spans="1:5">
      <c r="A79" s="5" t="s">
        <v>13</v>
      </c>
      <c r="B79" s="5" t="s">
        <v>14</v>
      </c>
      <c r="C79" s="5" t="s">
        <v>15</v>
      </c>
      <c r="D79" s="5" t="s">
        <v>293</v>
      </c>
      <c r="E79" s="5">
        <v>1472</v>
      </c>
    </row>
    <row r="80" spans="1:5">
      <c r="A80" s="5" t="s">
        <v>13</v>
      </c>
      <c r="B80" s="5" t="s">
        <v>14</v>
      </c>
      <c r="C80" s="5" t="s">
        <v>306</v>
      </c>
      <c r="D80" s="5" t="s">
        <v>307</v>
      </c>
      <c r="E80" s="5">
        <v>3690</v>
      </c>
    </row>
    <row r="81" spans="1:5">
      <c r="A81" s="5" t="s">
        <v>13</v>
      </c>
      <c r="B81" s="5" t="s">
        <v>14</v>
      </c>
      <c r="C81" s="5" t="s">
        <v>308</v>
      </c>
      <c r="D81" s="5" t="s">
        <v>309</v>
      </c>
      <c r="E81" s="5">
        <v>2830</v>
      </c>
    </row>
    <row r="82" spans="1:5">
      <c r="A82" s="5" t="s">
        <v>13</v>
      </c>
      <c r="B82" s="5" t="s">
        <v>14</v>
      </c>
      <c r="C82" s="5" t="s">
        <v>310</v>
      </c>
      <c r="D82" s="5" t="s">
        <v>311</v>
      </c>
      <c r="E82" s="5">
        <v>1906</v>
      </c>
    </row>
    <row r="83" spans="1:5">
      <c r="A83" s="5" t="s">
        <v>13</v>
      </c>
      <c r="B83" s="5" t="s">
        <v>14</v>
      </c>
      <c r="C83" s="5" t="s">
        <v>312</v>
      </c>
      <c r="D83" s="5" t="s">
        <v>313</v>
      </c>
      <c r="E83" s="5">
        <v>1890</v>
      </c>
    </row>
    <row r="84" spans="1:5">
      <c r="A84" s="5" t="s">
        <v>13</v>
      </c>
      <c r="B84" s="5" t="s">
        <v>14</v>
      </c>
      <c r="C84" s="5" t="s">
        <v>314</v>
      </c>
      <c r="D84" s="5" t="s">
        <v>315</v>
      </c>
      <c r="E84" s="5">
        <v>5729</v>
      </c>
    </row>
    <row r="85" spans="1:5">
      <c r="A85" s="5" t="s">
        <v>13</v>
      </c>
      <c r="B85" s="5" t="s">
        <v>14</v>
      </c>
      <c r="C85" s="5" t="s">
        <v>316</v>
      </c>
      <c r="D85" s="5" t="s">
        <v>317</v>
      </c>
      <c r="E85" s="5">
        <v>4624</v>
      </c>
    </row>
    <row r="86" spans="1:5">
      <c r="A86" s="5" t="s">
        <v>13</v>
      </c>
      <c r="B86" s="5" t="s">
        <v>14</v>
      </c>
      <c r="C86" s="5" t="s">
        <v>318</v>
      </c>
      <c r="D86" s="5" t="s">
        <v>319</v>
      </c>
      <c r="E86" s="5">
        <v>2893</v>
      </c>
    </row>
    <row r="87" spans="1:5">
      <c r="A87" s="5" t="s">
        <v>13</v>
      </c>
      <c r="B87" s="5" t="s">
        <v>14</v>
      </c>
      <c r="C87" s="5" t="s">
        <v>320</v>
      </c>
      <c r="D87" s="5" t="s">
        <v>305</v>
      </c>
      <c r="E87" s="5">
        <v>2017</v>
      </c>
    </row>
    <row r="88" spans="1:5">
      <c r="A88" s="5" t="s">
        <v>13</v>
      </c>
      <c r="B88" s="5" t="s">
        <v>14</v>
      </c>
      <c r="C88" s="5" t="s">
        <v>321</v>
      </c>
      <c r="D88" s="5" t="s">
        <v>305</v>
      </c>
      <c r="E88" s="5">
        <v>2614</v>
      </c>
    </row>
    <row r="89" spans="1:5">
      <c r="A89" s="5" t="s">
        <v>13</v>
      </c>
      <c r="B89" s="5" t="s">
        <v>14</v>
      </c>
      <c r="C89" s="5" t="s">
        <v>322</v>
      </c>
      <c r="D89" s="5" t="s">
        <v>323</v>
      </c>
      <c r="E89" s="5">
        <v>1905</v>
      </c>
    </row>
    <row r="90" spans="1:5">
      <c r="A90" s="5" t="s">
        <v>13</v>
      </c>
      <c r="B90" s="5" t="s">
        <v>14</v>
      </c>
      <c r="C90" s="5" t="s">
        <v>324</v>
      </c>
      <c r="D90" s="5" t="s">
        <v>299</v>
      </c>
      <c r="E90" s="5">
        <v>1815</v>
      </c>
    </row>
    <row r="91" spans="1:5">
      <c r="A91" s="5" t="s">
        <v>13</v>
      </c>
      <c r="B91" s="5" t="s">
        <v>14</v>
      </c>
      <c r="C91" s="5" t="s">
        <v>325</v>
      </c>
      <c r="D91" s="5" t="s">
        <v>299</v>
      </c>
      <c r="E91" s="5">
        <v>4166</v>
      </c>
    </row>
    <row r="92" spans="1:5">
      <c r="A92" s="5" t="s">
        <v>13</v>
      </c>
      <c r="B92" s="5" t="s">
        <v>14</v>
      </c>
      <c r="C92" s="5" t="s">
        <v>326</v>
      </c>
      <c r="D92" s="5" t="s">
        <v>305</v>
      </c>
      <c r="E92" s="5">
        <v>1329</v>
      </c>
    </row>
    <row r="93" spans="1:5">
      <c r="A93" s="5" t="s">
        <v>13</v>
      </c>
      <c r="B93" s="5" t="s">
        <v>14</v>
      </c>
      <c r="C93" s="5" t="s">
        <v>17</v>
      </c>
      <c r="D93" s="5" t="s">
        <v>293</v>
      </c>
      <c r="E93" s="5">
        <v>3429</v>
      </c>
    </row>
    <row r="94" spans="1:5">
      <c r="A94" s="5" t="s">
        <v>13</v>
      </c>
      <c r="B94" s="5" t="s">
        <v>14</v>
      </c>
      <c r="C94" s="5" t="s">
        <v>327</v>
      </c>
      <c r="D94" s="5" t="s">
        <v>328</v>
      </c>
      <c r="E94" s="5">
        <v>1255</v>
      </c>
    </row>
    <row r="95" spans="1:5">
      <c r="A95" s="5" t="s">
        <v>13</v>
      </c>
      <c r="B95" s="5" t="s">
        <v>14</v>
      </c>
      <c r="C95" s="5" t="s">
        <v>329</v>
      </c>
      <c r="D95" s="5" t="s">
        <v>293</v>
      </c>
      <c r="E95" s="5">
        <v>522</v>
      </c>
    </row>
    <row r="96" spans="1:5">
      <c r="A96" s="5" t="s">
        <v>13</v>
      </c>
      <c r="B96" s="5" t="s">
        <v>14</v>
      </c>
      <c r="C96" s="5" t="s">
        <v>330</v>
      </c>
      <c r="D96" s="5" t="s">
        <v>299</v>
      </c>
      <c r="E96" s="5">
        <v>1787</v>
      </c>
    </row>
    <row r="97" spans="1:5">
      <c r="A97" s="5" t="s">
        <v>13</v>
      </c>
      <c r="B97" s="5" t="s">
        <v>14</v>
      </c>
      <c r="C97" s="5" t="s">
        <v>18</v>
      </c>
      <c r="D97" s="5" t="s">
        <v>19</v>
      </c>
      <c r="E97" s="5">
        <v>11769</v>
      </c>
    </row>
    <row r="98" spans="1:5">
      <c r="A98" s="5" t="s">
        <v>13</v>
      </c>
      <c r="B98" s="5" t="s">
        <v>14</v>
      </c>
      <c r="C98" s="5" t="s">
        <v>331</v>
      </c>
      <c r="D98" s="5" t="s">
        <v>332</v>
      </c>
      <c r="E98" s="5">
        <v>1260</v>
      </c>
    </row>
    <row r="99" spans="1:5">
      <c r="A99" s="5" t="s">
        <v>13</v>
      </c>
      <c r="B99" s="5" t="s">
        <v>14</v>
      </c>
      <c r="C99" s="5" t="s">
        <v>333</v>
      </c>
      <c r="D99" s="5" t="s">
        <v>334</v>
      </c>
      <c r="E99" s="5">
        <v>5181</v>
      </c>
    </row>
    <row r="100" spans="1:5">
      <c r="A100" s="5" t="s">
        <v>13</v>
      </c>
      <c r="B100" s="5" t="s">
        <v>14</v>
      </c>
      <c r="C100" s="5" t="s">
        <v>335</v>
      </c>
      <c r="D100" s="5" t="s">
        <v>336</v>
      </c>
      <c r="E100" s="5">
        <v>3524</v>
      </c>
    </row>
    <row r="101" spans="1:5">
      <c r="A101" s="5" t="s">
        <v>13</v>
      </c>
      <c r="B101" s="5" t="s">
        <v>14</v>
      </c>
      <c r="C101" s="5" t="s">
        <v>337</v>
      </c>
      <c r="D101" s="5" t="s">
        <v>338</v>
      </c>
      <c r="E101" s="5">
        <v>4710</v>
      </c>
    </row>
    <row r="102" spans="1:5">
      <c r="A102" s="5" t="s">
        <v>13</v>
      </c>
      <c r="B102" s="5" t="s">
        <v>14</v>
      </c>
      <c r="C102" s="5" t="s">
        <v>339</v>
      </c>
      <c r="D102" s="5" t="s">
        <v>299</v>
      </c>
      <c r="E102" s="5">
        <v>803</v>
      </c>
    </row>
    <row r="103" spans="1:5">
      <c r="A103" s="5" t="s">
        <v>13</v>
      </c>
      <c r="B103" s="5" t="s">
        <v>14</v>
      </c>
      <c r="C103" s="5" t="s">
        <v>340</v>
      </c>
      <c r="D103" s="5" t="s">
        <v>305</v>
      </c>
      <c r="E103" s="5">
        <v>3070</v>
      </c>
    </row>
    <row r="104" spans="1:5">
      <c r="A104" s="5" t="s">
        <v>13</v>
      </c>
      <c r="B104" s="5" t="s">
        <v>14</v>
      </c>
      <c r="C104" s="5" t="s">
        <v>341</v>
      </c>
      <c r="D104" s="5" t="s">
        <v>342</v>
      </c>
      <c r="E104" s="5">
        <v>2776</v>
      </c>
    </row>
    <row r="105" spans="1:5">
      <c r="A105" s="5" t="s">
        <v>13</v>
      </c>
      <c r="B105" s="5" t="s">
        <v>14</v>
      </c>
      <c r="C105" s="5" t="s">
        <v>343</v>
      </c>
      <c r="D105" s="5" t="s">
        <v>344</v>
      </c>
      <c r="E105" s="5">
        <v>1371</v>
      </c>
    </row>
    <row r="106" spans="1:5">
      <c r="A106" s="5" t="s">
        <v>13</v>
      </c>
      <c r="B106" s="5" t="s">
        <v>14</v>
      </c>
      <c r="C106" s="5" t="s">
        <v>345</v>
      </c>
      <c r="D106" s="5" t="s">
        <v>293</v>
      </c>
      <c r="E106" s="5">
        <v>769</v>
      </c>
    </row>
    <row r="107" spans="1:5">
      <c r="A107" s="5" t="s">
        <v>13</v>
      </c>
      <c r="B107" s="5" t="s">
        <v>14</v>
      </c>
      <c r="C107" s="5" t="s">
        <v>346</v>
      </c>
      <c r="D107" s="5" t="s">
        <v>299</v>
      </c>
      <c r="E107" s="5">
        <v>1400</v>
      </c>
    </row>
    <row r="108" spans="1:5">
      <c r="A108" s="5" t="s">
        <v>13</v>
      </c>
      <c r="B108" s="5" t="s">
        <v>14</v>
      </c>
      <c r="C108" s="5" t="s">
        <v>347</v>
      </c>
      <c r="D108" s="5" t="s">
        <v>348</v>
      </c>
      <c r="E108" s="5">
        <v>685</v>
      </c>
    </row>
    <row r="109" spans="1:5">
      <c r="A109" s="5" t="s">
        <v>13</v>
      </c>
      <c r="B109" s="5" t="s">
        <v>14</v>
      </c>
      <c r="C109" s="5" t="s">
        <v>349</v>
      </c>
      <c r="D109" s="5" t="s">
        <v>350</v>
      </c>
      <c r="E109" s="5">
        <v>1974</v>
      </c>
    </row>
    <row r="110" spans="1:5">
      <c r="A110" s="5" t="s">
        <v>13</v>
      </c>
      <c r="B110" s="5" t="s">
        <v>14</v>
      </c>
      <c r="C110" s="5" t="s">
        <v>351</v>
      </c>
      <c r="D110" s="5" t="s">
        <v>352</v>
      </c>
      <c r="E110" s="5">
        <v>321</v>
      </c>
    </row>
    <row r="111" spans="1:5">
      <c r="A111" s="5" t="s">
        <v>13</v>
      </c>
      <c r="B111" s="5" t="s">
        <v>14</v>
      </c>
      <c r="C111" s="5" t="s">
        <v>353</v>
      </c>
      <c r="D111" s="5" t="s">
        <v>299</v>
      </c>
      <c r="E111" s="5">
        <v>804</v>
      </c>
    </row>
    <row r="112" spans="1:5">
      <c r="A112" s="5" t="s">
        <v>354</v>
      </c>
      <c r="B112" s="5" t="s">
        <v>355</v>
      </c>
      <c r="C112" s="5" t="s">
        <v>356</v>
      </c>
      <c r="D112" s="5" t="s">
        <v>357</v>
      </c>
      <c r="E112" s="5">
        <v>546</v>
      </c>
    </row>
    <row r="113" spans="1:5">
      <c r="A113" s="5" t="s">
        <v>358</v>
      </c>
      <c r="B113" s="5" t="s">
        <v>359</v>
      </c>
      <c r="C113" s="5" t="s">
        <v>360</v>
      </c>
      <c r="D113" s="5" t="s">
        <v>361</v>
      </c>
      <c r="E113" s="5">
        <v>849</v>
      </c>
    </row>
    <row r="114" spans="1:5">
      <c r="A114" s="5" t="s">
        <v>20</v>
      </c>
      <c r="B114" s="5" t="s">
        <v>21</v>
      </c>
      <c r="C114" s="5" t="s">
        <v>362</v>
      </c>
      <c r="D114" s="5" t="s">
        <v>363</v>
      </c>
      <c r="E114" s="5">
        <v>90284</v>
      </c>
    </row>
    <row r="115" spans="1:5">
      <c r="A115" s="5" t="s">
        <v>20</v>
      </c>
      <c r="B115" s="5" t="s">
        <v>21</v>
      </c>
      <c r="C115" s="5" t="s">
        <v>364</v>
      </c>
      <c r="D115" s="5" t="s">
        <v>365</v>
      </c>
      <c r="E115" s="5">
        <v>15</v>
      </c>
    </row>
    <row r="116" spans="1:5">
      <c r="A116" s="5" t="s">
        <v>20</v>
      </c>
      <c r="B116" s="5" t="s">
        <v>21</v>
      </c>
      <c r="C116" s="5" t="s">
        <v>366</v>
      </c>
      <c r="D116" s="5" t="s">
        <v>367</v>
      </c>
      <c r="E116" s="5">
        <v>35</v>
      </c>
    </row>
    <row r="117" spans="1:5">
      <c r="A117" s="5" t="s">
        <v>20</v>
      </c>
      <c r="B117" s="5" t="s">
        <v>21</v>
      </c>
      <c r="C117" s="5" t="s">
        <v>22</v>
      </c>
      <c r="D117" s="5" t="s">
        <v>23</v>
      </c>
      <c r="E117" s="5">
        <v>3</v>
      </c>
    </row>
    <row r="118" spans="1:5">
      <c r="A118" s="5" t="s">
        <v>24</v>
      </c>
      <c r="B118" s="5" t="s">
        <v>25</v>
      </c>
      <c r="C118" s="5" t="s">
        <v>26</v>
      </c>
      <c r="D118" s="5" t="s">
        <v>27</v>
      </c>
      <c r="E118" s="5">
        <v>4736</v>
      </c>
    </row>
    <row r="119" spans="1:5">
      <c r="A119" s="5" t="s">
        <v>24</v>
      </c>
      <c r="B119" s="5" t="s">
        <v>25</v>
      </c>
      <c r="C119" s="5" t="s">
        <v>368</v>
      </c>
      <c r="D119" s="5" t="s">
        <v>369</v>
      </c>
      <c r="E119" s="5">
        <v>22302</v>
      </c>
    </row>
    <row r="120" spans="1:5">
      <c r="A120" s="5" t="s">
        <v>370</v>
      </c>
      <c r="B120" s="5" t="s">
        <v>371</v>
      </c>
      <c r="C120" s="5" t="s">
        <v>372</v>
      </c>
      <c r="D120" s="5" t="s">
        <v>373</v>
      </c>
      <c r="E120" s="5">
        <v>1</v>
      </c>
    </row>
    <row r="121" spans="1:5">
      <c r="A121" s="5" t="s">
        <v>370</v>
      </c>
      <c r="B121" s="5" t="s">
        <v>371</v>
      </c>
      <c r="C121" s="5" t="s">
        <v>374</v>
      </c>
      <c r="D121" s="5" t="s">
        <v>375</v>
      </c>
      <c r="E121" s="5">
        <v>232</v>
      </c>
    </row>
    <row r="122" spans="1:5">
      <c r="A122" s="5" t="s">
        <v>370</v>
      </c>
      <c r="B122" s="5" t="s">
        <v>371</v>
      </c>
      <c r="C122" s="5" t="s">
        <v>376</v>
      </c>
      <c r="D122" s="5" t="s">
        <v>377</v>
      </c>
      <c r="E122" s="5">
        <v>2767</v>
      </c>
    </row>
    <row r="123" spans="1:5">
      <c r="A123" s="5" t="s">
        <v>28</v>
      </c>
      <c r="B123" s="5" t="s">
        <v>29</v>
      </c>
      <c r="C123" s="5" t="s">
        <v>30</v>
      </c>
      <c r="D123" s="5" t="s">
        <v>31</v>
      </c>
      <c r="E123" s="5">
        <v>105830</v>
      </c>
    </row>
    <row r="124" spans="1:5">
      <c r="A124" s="5" t="s">
        <v>378</v>
      </c>
      <c r="B124" s="5" t="s">
        <v>379</v>
      </c>
      <c r="C124" s="5" t="s">
        <v>380</v>
      </c>
      <c r="D124" s="5" t="s">
        <v>381</v>
      </c>
      <c r="E124" s="5">
        <v>1657</v>
      </c>
    </row>
    <row r="125" spans="1:5">
      <c r="A125" s="5" t="s">
        <v>382</v>
      </c>
      <c r="B125" s="5" t="s">
        <v>383</v>
      </c>
      <c r="C125" s="5" t="s">
        <v>34</v>
      </c>
      <c r="D125" s="5" t="s">
        <v>35</v>
      </c>
      <c r="E125" s="5">
        <v>960</v>
      </c>
    </row>
    <row r="126" spans="1:5">
      <c r="A126" s="5" t="s">
        <v>384</v>
      </c>
      <c r="B126" s="5" t="s">
        <v>385</v>
      </c>
      <c r="C126" s="5" t="s">
        <v>386</v>
      </c>
      <c r="D126" s="5" t="s">
        <v>167</v>
      </c>
      <c r="E126" s="5">
        <v>1471</v>
      </c>
    </row>
    <row r="127" spans="1:5">
      <c r="A127" s="5" t="s">
        <v>387</v>
      </c>
      <c r="B127" s="5" t="s">
        <v>388</v>
      </c>
      <c r="C127" s="5" t="s">
        <v>389</v>
      </c>
      <c r="D127" s="5" t="s">
        <v>390</v>
      </c>
      <c r="E127" s="5">
        <v>50719</v>
      </c>
    </row>
    <row r="128" spans="1:5">
      <c r="A128" s="5" t="s">
        <v>387</v>
      </c>
      <c r="B128" s="5" t="s">
        <v>388</v>
      </c>
      <c r="C128" s="5" t="s">
        <v>38</v>
      </c>
      <c r="D128" s="5" t="s">
        <v>39</v>
      </c>
      <c r="E128" s="5">
        <v>56351</v>
      </c>
    </row>
    <row r="129" spans="1:5">
      <c r="A129" s="5" t="s">
        <v>391</v>
      </c>
      <c r="B129" s="5" t="s">
        <v>392</v>
      </c>
      <c r="C129" s="5" t="s">
        <v>44</v>
      </c>
      <c r="D129" s="5" t="s">
        <v>45</v>
      </c>
      <c r="E129" s="5">
        <v>24583</v>
      </c>
    </row>
    <row r="130" spans="1:5">
      <c r="A130" s="5" t="s">
        <v>391</v>
      </c>
      <c r="B130" s="5" t="s">
        <v>392</v>
      </c>
      <c r="C130" s="5" t="s">
        <v>34</v>
      </c>
      <c r="D130" s="5" t="s">
        <v>35</v>
      </c>
      <c r="E130" s="5">
        <v>10657</v>
      </c>
    </row>
    <row r="131" spans="1:5">
      <c r="A131" s="5" t="s">
        <v>391</v>
      </c>
      <c r="B131" s="5" t="s">
        <v>392</v>
      </c>
      <c r="C131" s="5" t="s">
        <v>36</v>
      </c>
      <c r="D131" s="5" t="s">
        <v>37</v>
      </c>
      <c r="E131" s="5">
        <v>12093</v>
      </c>
    </row>
    <row r="132" spans="1:5">
      <c r="A132" s="5" t="s">
        <v>391</v>
      </c>
      <c r="B132" s="5" t="s">
        <v>392</v>
      </c>
      <c r="C132" s="5" t="s">
        <v>97</v>
      </c>
      <c r="D132" s="5" t="s">
        <v>98</v>
      </c>
      <c r="E132" s="5">
        <v>8331</v>
      </c>
    </row>
    <row r="133" spans="1:5">
      <c r="A133" s="5" t="s">
        <v>391</v>
      </c>
      <c r="B133" s="5" t="s">
        <v>392</v>
      </c>
      <c r="C133" s="5" t="s">
        <v>125</v>
      </c>
      <c r="D133" s="5" t="s">
        <v>126</v>
      </c>
      <c r="E133" s="5">
        <v>10456</v>
      </c>
    </row>
    <row r="134" spans="1:5">
      <c r="A134" s="5" t="s">
        <v>393</v>
      </c>
      <c r="B134" s="5" t="s">
        <v>394</v>
      </c>
      <c r="C134" s="5" t="s">
        <v>395</v>
      </c>
      <c r="D134" s="5" t="s">
        <v>396</v>
      </c>
      <c r="E134" s="5">
        <v>389</v>
      </c>
    </row>
    <row r="135" spans="1:5">
      <c r="A135" s="5" t="s">
        <v>397</v>
      </c>
      <c r="B135" s="5" t="s">
        <v>398</v>
      </c>
      <c r="C135" s="5" t="s">
        <v>399</v>
      </c>
      <c r="D135" s="5" t="s">
        <v>400</v>
      </c>
      <c r="E135" s="5">
        <v>1104</v>
      </c>
    </row>
    <row r="136" spans="1:5">
      <c r="A136" s="5" t="s">
        <v>401</v>
      </c>
      <c r="B136" s="5" t="s">
        <v>402</v>
      </c>
      <c r="C136" s="5" t="s">
        <v>403</v>
      </c>
      <c r="D136" s="5" t="s">
        <v>404</v>
      </c>
      <c r="E136" s="5">
        <v>535</v>
      </c>
    </row>
    <row r="137" spans="1:5">
      <c r="A137" s="5" t="s">
        <v>405</v>
      </c>
      <c r="B137" s="5" t="s">
        <v>406</v>
      </c>
      <c r="C137" s="5" t="s">
        <v>407</v>
      </c>
      <c r="D137" s="5" t="s">
        <v>408</v>
      </c>
      <c r="E137" s="5">
        <v>2102</v>
      </c>
    </row>
    <row r="138" spans="1:5">
      <c r="A138" s="5" t="s">
        <v>409</v>
      </c>
      <c r="B138" s="5" t="s">
        <v>410</v>
      </c>
      <c r="C138" s="5" t="s">
        <v>411</v>
      </c>
      <c r="D138" s="5" t="s">
        <v>412</v>
      </c>
      <c r="E138" s="5">
        <v>1290</v>
      </c>
    </row>
    <row r="139" spans="1:5">
      <c r="A139" s="5" t="s">
        <v>409</v>
      </c>
      <c r="B139" s="5" t="s">
        <v>410</v>
      </c>
      <c r="C139" s="5" t="s">
        <v>413</v>
      </c>
      <c r="D139" s="5" t="s">
        <v>414</v>
      </c>
      <c r="E139" s="5">
        <v>611</v>
      </c>
    </row>
    <row r="140" spans="1:5">
      <c r="A140" s="5" t="s">
        <v>415</v>
      </c>
      <c r="B140" s="5" t="s">
        <v>416</v>
      </c>
      <c r="C140" s="5" t="s">
        <v>417</v>
      </c>
      <c r="D140" s="5" t="s">
        <v>418</v>
      </c>
      <c r="E140" s="5">
        <v>367</v>
      </c>
    </row>
    <row r="141" spans="1:5">
      <c r="A141" s="5" t="s">
        <v>419</v>
      </c>
      <c r="B141" s="5" t="s">
        <v>420</v>
      </c>
      <c r="C141" s="5" t="s">
        <v>421</v>
      </c>
      <c r="D141" s="5" t="s">
        <v>422</v>
      </c>
      <c r="E141" s="5">
        <v>669</v>
      </c>
    </row>
    <row r="142" spans="1:5">
      <c r="A142" s="5" t="s">
        <v>423</v>
      </c>
      <c r="B142" s="5" t="s">
        <v>424</v>
      </c>
      <c r="C142" s="5" t="s">
        <v>425</v>
      </c>
      <c r="D142" s="5" t="s">
        <v>426</v>
      </c>
      <c r="E142" s="5">
        <v>249</v>
      </c>
    </row>
    <row r="143" spans="1:5">
      <c r="A143" s="5" t="s">
        <v>427</v>
      </c>
      <c r="B143" s="5" t="s">
        <v>428</v>
      </c>
      <c r="C143" s="5" t="s">
        <v>429</v>
      </c>
      <c r="D143" s="5" t="s">
        <v>430</v>
      </c>
      <c r="E143" s="5">
        <v>446</v>
      </c>
    </row>
    <row r="144" spans="1:5">
      <c r="A144" s="5" t="s">
        <v>431</v>
      </c>
      <c r="B144" s="5" t="s">
        <v>432</v>
      </c>
      <c r="C144" s="5" t="s">
        <v>433</v>
      </c>
      <c r="D144" s="5" t="s">
        <v>434</v>
      </c>
      <c r="E144" s="5">
        <v>897</v>
      </c>
    </row>
    <row r="145" spans="1:5">
      <c r="A145" s="5" t="s">
        <v>431</v>
      </c>
      <c r="B145" s="5" t="s">
        <v>432</v>
      </c>
      <c r="C145" s="5" t="s">
        <v>435</v>
      </c>
      <c r="D145" s="5" t="s">
        <v>436</v>
      </c>
      <c r="E145" s="5">
        <v>3</v>
      </c>
    </row>
    <row r="146" spans="1:5">
      <c r="A146" s="5" t="s">
        <v>437</v>
      </c>
      <c r="B146" s="5" t="s">
        <v>438</v>
      </c>
      <c r="C146" s="5" t="s">
        <v>439</v>
      </c>
      <c r="D146" s="5" t="s">
        <v>440</v>
      </c>
      <c r="E146" s="5">
        <v>49</v>
      </c>
    </row>
    <row r="147" spans="1:5">
      <c r="A147" s="5" t="s">
        <v>437</v>
      </c>
      <c r="B147" s="5" t="s">
        <v>438</v>
      </c>
      <c r="C147" s="5" t="s">
        <v>441</v>
      </c>
      <c r="D147" s="5" t="s">
        <v>442</v>
      </c>
      <c r="E147" s="5">
        <v>40</v>
      </c>
    </row>
    <row r="148" spans="1:5">
      <c r="A148" s="5" t="s">
        <v>437</v>
      </c>
      <c r="B148" s="5" t="s">
        <v>438</v>
      </c>
      <c r="C148" s="5" t="s">
        <v>443</v>
      </c>
      <c r="D148" s="5" t="s">
        <v>444</v>
      </c>
      <c r="E148" s="5">
        <v>5</v>
      </c>
    </row>
    <row r="149" spans="1:5">
      <c r="A149" s="5" t="s">
        <v>437</v>
      </c>
      <c r="B149" s="5" t="s">
        <v>438</v>
      </c>
      <c r="C149" s="5" t="s">
        <v>445</v>
      </c>
      <c r="D149" s="5" t="s">
        <v>446</v>
      </c>
      <c r="E149" s="5">
        <v>16</v>
      </c>
    </row>
    <row r="150" spans="1:5">
      <c r="A150" s="5" t="s">
        <v>437</v>
      </c>
      <c r="B150" s="5" t="s">
        <v>438</v>
      </c>
      <c r="C150" s="5" t="s">
        <v>447</v>
      </c>
      <c r="D150" s="5" t="s">
        <v>448</v>
      </c>
      <c r="E150" s="5">
        <v>14</v>
      </c>
    </row>
    <row r="151" spans="1:5">
      <c r="A151" s="5" t="s">
        <v>437</v>
      </c>
      <c r="B151" s="5" t="s">
        <v>438</v>
      </c>
      <c r="C151" s="5" t="s">
        <v>449</v>
      </c>
      <c r="D151" s="5" t="s">
        <v>450</v>
      </c>
      <c r="E151" s="5">
        <v>37</v>
      </c>
    </row>
    <row r="152" spans="1:5">
      <c r="A152" s="5" t="s">
        <v>437</v>
      </c>
      <c r="B152" s="5" t="s">
        <v>438</v>
      </c>
      <c r="C152" s="5" t="s">
        <v>451</v>
      </c>
      <c r="D152" s="5" t="s">
        <v>452</v>
      </c>
      <c r="E152" s="5">
        <v>65</v>
      </c>
    </row>
    <row r="153" spans="1:5">
      <c r="A153" s="5" t="s">
        <v>453</v>
      </c>
      <c r="B153" s="5" t="s">
        <v>454</v>
      </c>
      <c r="C153" s="5" t="s">
        <v>455</v>
      </c>
      <c r="D153" s="5" t="s">
        <v>456</v>
      </c>
      <c r="E153" s="5">
        <v>1697</v>
      </c>
    </row>
    <row r="154" spans="1:5">
      <c r="A154" s="5" t="s">
        <v>457</v>
      </c>
      <c r="B154" s="5" t="s">
        <v>458</v>
      </c>
      <c r="C154" s="5" t="s">
        <v>459</v>
      </c>
      <c r="D154" s="5" t="s">
        <v>460</v>
      </c>
      <c r="E154" s="5">
        <v>1115</v>
      </c>
    </row>
    <row r="155" spans="1:5">
      <c r="A155" s="5" t="s">
        <v>461</v>
      </c>
      <c r="B155" s="5" t="s">
        <v>462</v>
      </c>
      <c r="C155" s="5" t="s">
        <v>463</v>
      </c>
      <c r="D155" s="5" t="s">
        <v>464</v>
      </c>
      <c r="E155" s="5">
        <v>51</v>
      </c>
    </row>
    <row r="156" spans="1:5">
      <c r="A156" s="5" t="s">
        <v>465</v>
      </c>
      <c r="B156" s="5" t="s">
        <v>466</v>
      </c>
      <c r="C156" s="5" t="s">
        <v>467</v>
      </c>
      <c r="D156" s="5" t="s">
        <v>468</v>
      </c>
      <c r="E156" s="5">
        <v>1141</v>
      </c>
    </row>
    <row r="157" spans="1:5">
      <c r="A157" s="5" t="s">
        <v>469</v>
      </c>
      <c r="B157" s="5" t="s">
        <v>470</v>
      </c>
      <c r="C157" s="5" t="s">
        <v>471</v>
      </c>
      <c r="D157" s="5" t="s">
        <v>472</v>
      </c>
      <c r="E157" s="5">
        <v>244</v>
      </c>
    </row>
    <row r="158" spans="1:5">
      <c r="A158" s="5" t="s">
        <v>469</v>
      </c>
      <c r="B158" s="5" t="s">
        <v>470</v>
      </c>
      <c r="C158" s="5" t="s">
        <v>473</v>
      </c>
      <c r="D158" s="5" t="s">
        <v>474</v>
      </c>
      <c r="E158" s="5">
        <v>101</v>
      </c>
    </row>
    <row r="159" spans="1:5">
      <c r="A159" s="5" t="s">
        <v>469</v>
      </c>
      <c r="B159" s="5" t="s">
        <v>470</v>
      </c>
      <c r="C159" s="5" t="s">
        <v>475</v>
      </c>
      <c r="D159" s="5" t="s">
        <v>476</v>
      </c>
      <c r="E159" s="5">
        <v>85</v>
      </c>
    </row>
    <row r="160" spans="1:5">
      <c r="A160" s="5" t="s">
        <v>477</v>
      </c>
      <c r="B160" s="5" t="s">
        <v>478</v>
      </c>
      <c r="C160" s="5" t="s">
        <v>479</v>
      </c>
      <c r="D160" s="5" t="s">
        <v>480</v>
      </c>
      <c r="E160" s="5">
        <v>419</v>
      </c>
    </row>
    <row r="161" spans="1:5">
      <c r="A161" s="5" t="s">
        <v>481</v>
      </c>
      <c r="B161" s="5" t="s">
        <v>482</v>
      </c>
      <c r="C161" s="5" t="s">
        <v>483</v>
      </c>
      <c r="D161" s="5" t="s">
        <v>484</v>
      </c>
      <c r="E161" s="5">
        <v>95</v>
      </c>
    </row>
    <row r="162" spans="1:5">
      <c r="A162" s="5" t="s">
        <v>481</v>
      </c>
      <c r="B162" s="5" t="s">
        <v>482</v>
      </c>
      <c r="C162" s="5" t="s">
        <v>485</v>
      </c>
      <c r="D162" s="5" t="s">
        <v>486</v>
      </c>
      <c r="E162" s="5">
        <v>557</v>
      </c>
    </row>
    <row r="163" spans="1:5">
      <c r="A163" s="5" t="s">
        <v>481</v>
      </c>
      <c r="B163" s="5" t="s">
        <v>482</v>
      </c>
      <c r="C163" s="5" t="s">
        <v>487</v>
      </c>
      <c r="D163" s="5" t="s">
        <v>488</v>
      </c>
      <c r="E163" s="5">
        <v>112</v>
      </c>
    </row>
    <row r="164" spans="1:5">
      <c r="A164" s="5" t="s">
        <v>481</v>
      </c>
      <c r="B164" s="5" t="s">
        <v>482</v>
      </c>
      <c r="C164" s="5" t="s">
        <v>489</v>
      </c>
      <c r="D164" s="5" t="s">
        <v>490</v>
      </c>
      <c r="E164" s="5">
        <v>471</v>
      </c>
    </row>
    <row r="165" spans="1:5">
      <c r="A165" s="5" t="s">
        <v>491</v>
      </c>
      <c r="B165" s="5" t="s">
        <v>492</v>
      </c>
      <c r="C165" s="5" t="s">
        <v>493</v>
      </c>
      <c r="D165" s="5" t="s">
        <v>492</v>
      </c>
      <c r="E165" s="5">
        <v>2434</v>
      </c>
    </row>
    <row r="166" spans="1:5">
      <c r="A166" s="5" t="s">
        <v>491</v>
      </c>
      <c r="B166" s="5" t="s">
        <v>492</v>
      </c>
      <c r="C166" s="5" t="s">
        <v>494</v>
      </c>
      <c r="D166" s="5" t="s">
        <v>495</v>
      </c>
      <c r="E166" s="5">
        <v>134</v>
      </c>
    </row>
    <row r="167" spans="1:5">
      <c r="A167" s="5" t="s">
        <v>491</v>
      </c>
      <c r="B167" s="5" t="s">
        <v>492</v>
      </c>
      <c r="C167" s="5" t="s">
        <v>496</v>
      </c>
      <c r="D167" s="5" t="s">
        <v>497</v>
      </c>
      <c r="E167" s="5">
        <v>1103</v>
      </c>
    </row>
    <row r="168" spans="1:5">
      <c r="A168" s="5" t="s">
        <v>491</v>
      </c>
      <c r="B168" s="5" t="s">
        <v>492</v>
      </c>
      <c r="C168" s="5" t="s">
        <v>498</v>
      </c>
      <c r="D168" s="5" t="s">
        <v>499</v>
      </c>
      <c r="E168" s="5">
        <v>347</v>
      </c>
    </row>
    <row r="169" spans="1:5">
      <c r="A169" s="5" t="s">
        <v>500</v>
      </c>
      <c r="B169" s="5" t="s">
        <v>501</v>
      </c>
      <c r="C169" s="5" t="s">
        <v>502</v>
      </c>
      <c r="D169" s="5" t="s">
        <v>503</v>
      </c>
      <c r="E169" s="5">
        <v>603</v>
      </c>
    </row>
    <row r="170" spans="1:5">
      <c r="A170" s="5" t="s">
        <v>504</v>
      </c>
      <c r="B170" s="5" t="s">
        <v>505</v>
      </c>
      <c r="C170" s="5" t="s">
        <v>506</v>
      </c>
      <c r="D170" s="5" t="s">
        <v>478</v>
      </c>
      <c r="E170" s="5">
        <v>818</v>
      </c>
    </row>
    <row r="171" spans="1:5">
      <c r="A171" s="5" t="s">
        <v>507</v>
      </c>
      <c r="B171" s="5" t="s">
        <v>508</v>
      </c>
      <c r="C171" s="5" t="s">
        <v>262</v>
      </c>
      <c r="D171" s="5" t="s">
        <v>263</v>
      </c>
      <c r="E171" s="5">
        <v>25068</v>
      </c>
    </row>
    <row r="172" spans="1:5">
      <c r="A172" s="5" t="s">
        <v>507</v>
      </c>
      <c r="B172" s="5" t="s">
        <v>508</v>
      </c>
      <c r="C172" s="5" t="s">
        <v>264</v>
      </c>
      <c r="D172" s="5" t="s">
        <v>265</v>
      </c>
      <c r="E172" s="5">
        <v>10689</v>
      </c>
    </row>
    <row r="173" spans="1:5">
      <c r="A173" s="5" t="s">
        <v>507</v>
      </c>
      <c r="B173" s="5" t="s">
        <v>508</v>
      </c>
      <c r="C173" s="5" t="s">
        <v>509</v>
      </c>
      <c r="D173" s="5" t="s">
        <v>510</v>
      </c>
      <c r="E173" s="5">
        <v>16934</v>
      </c>
    </row>
    <row r="174" spans="1:5">
      <c r="A174" s="5" t="s">
        <v>507</v>
      </c>
      <c r="B174" s="5" t="s">
        <v>508</v>
      </c>
      <c r="C174" s="5" t="s">
        <v>38</v>
      </c>
      <c r="D174" s="5" t="s">
        <v>39</v>
      </c>
      <c r="E174" s="5">
        <v>12831</v>
      </c>
    </row>
    <row r="175" spans="1:5">
      <c r="A175" s="5" t="s">
        <v>32</v>
      </c>
      <c r="B175" s="5" t="s">
        <v>33</v>
      </c>
      <c r="C175" s="5" t="s">
        <v>101</v>
      </c>
      <c r="D175" s="5" t="s">
        <v>102</v>
      </c>
      <c r="E175" s="5">
        <v>7</v>
      </c>
    </row>
    <row r="176" spans="1:5">
      <c r="A176" s="5" t="s">
        <v>32</v>
      </c>
      <c r="B176" s="5" t="s">
        <v>33</v>
      </c>
      <c r="C176" s="5" t="s">
        <v>34</v>
      </c>
      <c r="D176" s="5" t="s">
        <v>35</v>
      </c>
      <c r="E176" s="5">
        <v>1</v>
      </c>
    </row>
    <row r="177" spans="1:5">
      <c r="A177" s="5" t="s">
        <v>32</v>
      </c>
      <c r="B177" s="5" t="s">
        <v>33</v>
      </c>
      <c r="C177" s="5" t="s">
        <v>38</v>
      </c>
      <c r="D177" s="5" t="s">
        <v>39</v>
      </c>
      <c r="E177" s="5">
        <v>5</v>
      </c>
    </row>
    <row r="178" spans="1:5">
      <c r="A178" s="5" t="s">
        <v>511</v>
      </c>
      <c r="B178" s="5" t="s">
        <v>512</v>
      </c>
      <c r="C178" s="5" t="s">
        <v>513</v>
      </c>
      <c r="D178" s="5" t="s">
        <v>514</v>
      </c>
      <c r="E178" s="5">
        <v>21</v>
      </c>
    </row>
    <row r="179" spans="1:5">
      <c r="A179" s="5" t="s">
        <v>52</v>
      </c>
      <c r="B179" s="5" t="s">
        <v>53</v>
      </c>
      <c r="C179" s="5" t="s">
        <v>54</v>
      </c>
      <c r="D179" s="5" t="s">
        <v>53</v>
      </c>
      <c r="E179" s="5">
        <v>1054</v>
      </c>
    </row>
    <row r="180" spans="1:5">
      <c r="A180" s="5" t="s">
        <v>52</v>
      </c>
      <c r="B180" s="5" t="s">
        <v>53</v>
      </c>
      <c r="C180" s="5" t="s">
        <v>55</v>
      </c>
      <c r="D180" s="5" t="s">
        <v>56</v>
      </c>
      <c r="E180" s="5">
        <v>2735</v>
      </c>
    </row>
    <row r="181" spans="1:5">
      <c r="A181" s="5" t="s">
        <v>52</v>
      </c>
      <c r="B181" s="5" t="s">
        <v>53</v>
      </c>
      <c r="C181" s="5" t="s">
        <v>515</v>
      </c>
      <c r="D181" s="5" t="s">
        <v>516</v>
      </c>
      <c r="E181" s="5">
        <v>15</v>
      </c>
    </row>
    <row r="182" spans="1:5">
      <c r="A182" s="5" t="s">
        <v>52</v>
      </c>
      <c r="B182" s="5" t="s">
        <v>53</v>
      </c>
      <c r="C182" s="5" t="s">
        <v>517</v>
      </c>
      <c r="D182" s="5" t="s">
        <v>518</v>
      </c>
      <c r="E182" s="5">
        <v>2</v>
      </c>
    </row>
    <row r="183" spans="1:5">
      <c r="A183" s="5" t="s">
        <v>52</v>
      </c>
      <c r="B183" s="5" t="s">
        <v>53</v>
      </c>
      <c r="C183" s="5" t="s">
        <v>57</v>
      </c>
      <c r="D183" s="5" t="s">
        <v>58</v>
      </c>
      <c r="E183" s="5">
        <v>25</v>
      </c>
    </row>
    <row r="184" spans="1:5">
      <c r="A184" s="5" t="s">
        <v>52</v>
      </c>
      <c r="B184" s="5" t="s">
        <v>53</v>
      </c>
      <c r="C184" s="5" t="s">
        <v>236</v>
      </c>
      <c r="D184" s="5" t="s">
        <v>237</v>
      </c>
      <c r="E184" s="5">
        <v>178</v>
      </c>
    </row>
    <row r="185" spans="1:5">
      <c r="A185" s="5" t="s">
        <v>52</v>
      </c>
      <c r="B185" s="5" t="s">
        <v>53</v>
      </c>
      <c r="C185" s="5" t="s">
        <v>519</v>
      </c>
      <c r="D185" s="5" t="s">
        <v>520</v>
      </c>
      <c r="E185" s="5">
        <v>7</v>
      </c>
    </row>
    <row r="186" spans="1:5">
      <c r="A186" s="5" t="s">
        <v>52</v>
      </c>
      <c r="B186" s="5" t="s">
        <v>53</v>
      </c>
      <c r="C186" s="5" t="s">
        <v>509</v>
      </c>
      <c r="D186" s="5" t="s">
        <v>510</v>
      </c>
      <c r="E186" s="5">
        <v>34</v>
      </c>
    </row>
    <row r="187" spans="1:5">
      <c r="A187" s="5" t="s">
        <v>52</v>
      </c>
      <c r="B187" s="5" t="s">
        <v>53</v>
      </c>
      <c r="C187" s="5" t="s">
        <v>36</v>
      </c>
      <c r="D187" s="5" t="s">
        <v>37</v>
      </c>
      <c r="E187" s="5">
        <v>2</v>
      </c>
    </row>
    <row r="188" spans="1:5">
      <c r="A188" s="5" t="s">
        <v>52</v>
      </c>
      <c r="B188" s="5" t="s">
        <v>53</v>
      </c>
      <c r="C188" s="5" t="s">
        <v>521</v>
      </c>
      <c r="D188" s="5" t="s">
        <v>522</v>
      </c>
      <c r="E188" s="5">
        <v>3</v>
      </c>
    </row>
    <row r="189" spans="1:5">
      <c r="A189" s="5" t="s">
        <v>52</v>
      </c>
      <c r="B189" s="5" t="s">
        <v>53</v>
      </c>
      <c r="C189" s="5" t="s">
        <v>523</v>
      </c>
      <c r="D189" s="5" t="s">
        <v>524</v>
      </c>
      <c r="E189" s="5">
        <v>4</v>
      </c>
    </row>
    <row r="190" spans="1:5">
      <c r="A190" s="5" t="s">
        <v>52</v>
      </c>
      <c r="B190" s="5" t="s">
        <v>53</v>
      </c>
      <c r="C190" s="5" t="s">
        <v>238</v>
      </c>
      <c r="D190" s="5" t="s">
        <v>239</v>
      </c>
      <c r="E190" s="5">
        <v>8</v>
      </c>
    </row>
    <row r="191" spans="1:5">
      <c r="A191" s="5" t="s">
        <v>52</v>
      </c>
      <c r="B191" s="5" t="s">
        <v>53</v>
      </c>
      <c r="C191" s="5" t="s">
        <v>513</v>
      </c>
      <c r="D191" s="5" t="s">
        <v>514</v>
      </c>
      <c r="E191" s="5">
        <v>1299</v>
      </c>
    </row>
    <row r="192" spans="1:5">
      <c r="A192" s="5" t="s">
        <v>52</v>
      </c>
      <c r="B192" s="5" t="s">
        <v>53</v>
      </c>
      <c r="C192" s="5" t="s">
        <v>242</v>
      </c>
      <c r="D192" s="5" t="s">
        <v>243</v>
      </c>
      <c r="E192" s="5">
        <v>3</v>
      </c>
    </row>
    <row r="193" spans="1:5">
      <c r="A193" s="5" t="s">
        <v>52</v>
      </c>
      <c r="B193" s="5" t="s">
        <v>53</v>
      </c>
      <c r="C193" s="5" t="s">
        <v>525</v>
      </c>
      <c r="D193" s="5" t="s">
        <v>526</v>
      </c>
      <c r="E193" s="5">
        <v>36</v>
      </c>
    </row>
    <row r="194" spans="1:5">
      <c r="A194" s="5" t="s">
        <v>52</v>
      </c>
      <c r="B194" s="5" t="s">
        <v>53</v>
      </c>
      <c r="C194" s="5" t="s">
        <v>59</v>
      </c>
      <c r="D194" s="5" t="s">
        <v>60</v>
      </c>
      <c r="E194" s="5">
        <v>87</v>
      </c>
    </row>
    <row r="195" spans="1:5">
      <c r="A195" s="5" t="s">
        <v>52</v>
      </c>
      <c r="B195" s="5" t="s">
        <v>53</v>
      </c>
      <c r="C195" s="5" t="s">
        <v>125</v>
      </c>
      <c r="D195" s="5" t="s">
        <v>126</v>
      </c>
      <c r="E195" s="5">
        <v>8</v>
      </c>
    </row>
    <row r="196" spans="1:5">
      <c r="A196" s="5" t="s">
        <v>52</v>
      </c>
      <c r="B196" s="5" t="s">
        <v>53</v>
      </c>
      <c r="C196" s="5" t="s">
        <v>527</v>
      </c>
      <c r="D196" s="5" t="s">
        <v>528</v>
      </c>
      <c r="E196" s="5">
        <v>15</v>
      </c>
    </row>
    <row r="197" spans="1:5">
      <c r="A197" s="5" t="s">
        <v>52</v>
      </c>
      <c r="B197" s="5" t="s">
        <v>53</v>
      </c>
      <c r="C197" s="5" t="s">
        <v>61</v>
      </c>
      <c r="D197" s="5" t="s">
        <v>62</v>
      </c>
      <c r="E197" s="5">
        <v>1</v>
      </c>
    </row>
    <row r="198" spans="1:5">
      <c r="A198" s="5" t="s">
        <v>52</v>
      </c>
      <c r="B198" s="5" t="s">
        <v>53</v>
      </c>
      <c r="C198" s="5" t="s">
        <v>529</v>
      </c>
      <c r="D198" s="5" t="s">
        <v>530</v>
      </c>
      <c r="E198" s="5">
        <v>25</v>
      </c>
    </row>
    <row r="199" spans="1:5">
      <c r="A199" s="5" t="s">
        <v>52</v>
      </c>
      <c r="B199" s="5" t="s">
        <v>53</v>
      </c>
      <c r="C199" s="5" t="s">
        <v>63</v>
      </c>
      <c r="D199" s="5" t="s">
        <v>64</v>
      </c>
      <c r="E199" s="5">
        <v>63</v>
      </c>
    </row>
    <row r="200" spans="1:5">
      <c r="A200" s="5" t="s">
        <v>52</v>
      </c>
      <c r="B200" s="5" t="s">
        <v>53</v>
      </c>
      <c r="C200" s="5" t="s">
        <v>531</v>
      </c>
      <c r="D200" s="5" t="s">
        <v>532</v>
      </c>
      <c r="E200" s="5">
        <v>187</v>
      </c>
    </row>
    <row r="201" spans="1:5">
      <c r="A201" s="5" t="s">
        <v>52</v>
      </c>
      <c r="B201" s="5" t="s">
        <v>53</v>
      </c>
      <c r="C201" s="5" t="s">
        <v>105</v>
      </c>
      <c r="D201" s="5" t="s">
        <v>106</v>
      </c>
      <c r="E201" s="5">
        <v>5</v>
      </c>
    </row>
    <row r="202" spans="1:5">
      <c r="A202" s="5" t="s">
        <v>52</v>
      </c>
      <c r="B202" s="5" t="s">
        <v>53</v>
      </c>
      <c r="C202" s="5" t="s">
        <v>127</v>
      </c>
      <c r="D202" s="5" t="s">
        <v>128</v>
      </c>
      <c r="E202" s="5">
        <v>7</v>
      </c>
    </row>
    <row r="203" spans="1:5">
      <c r="A203" s="5" t="s">
        <v>52</v>
      </c>
      <c r="B203" s="5" t="s">
        <v>53</v>
      </c>
      <c r="C203" s="5" t="s">
        <v>129</v>
      </c>
      <c r="D203" s="5" t="s">
        <v>130</v>
      </c>
      <c r="E203" s="5">
        <v>35</v>
      </c>
    </row>
    <row r="204" spans="1:5">
      <c r="A204" s="5" t="s">
        <v>52</v>
      </c>
      <c r="B204" s="5" t="s">
        <v>53</v>
      </c>
      <c r="C204" s="5" t="s">
        <v>533</v>
      </c>
      <c r="D204" s="5" t="s">
        <v>534</v>
      </c>
      <c r="E204" s="5">
        <v>21</v>
      </c>
    </row>
    <row r="205" spans="1:5">
      <c r="A205" s="5" t="s">
        <v>52</v>
      </c>
      <c r="B205" s="5" t="s">
        <v>53</v>
      </c>
      <c r="C205" s="5" t="s">
        <v>85</v>
      </c>
      <c r="D205" s="5" t="s">
        <v>86</v>
      </c>
      <c r="E205" s="5">
        <v>2</v>
      </c>
    </row>
    <row r="206" spans="1:5">
      <c r="A206" s="5" t="s">
        <v>52</v>
      </c>
      <c r="B206" s="5" t="s">
        <v>53</v>
      </c>
      <c r="C206" s="5" t="s">
        <v>535</v>
      </c>
      <c r="D206" s="5" t="s">
        <v>536</v>
      </c>
      <c r="E206" s="5">
        <v>31</v>
      </c>
    </row>
    <row r="207" spans="1:5">
      <c r="A207" s="5" t="s">
        <v>52</v>
      </c>
      <c r="B207" s="5" t="s">
        <v>53</v>
      </c>
      <c r="C207" s="5" t="s">
        <v>537</v>
      </c>
      <c r="D207" s="5" t="s">
        <v>538</v>
      </c>
      <c r="E207" s="5">
        <v>118</v>
      </c>
    </row>
    <row r="208" spans="1:5">
      <c r="A208" s="5" t="s">
        <v>52</v>
      </c>
      <c r="B208" s="5" t="s">
        <v>53</v>
      </c>
      <c r="C208" s="5" t="s">
        <v>539</v>
      </c>
      <c r="D208" s="5" t="s">
        <v>540</v>
      </c>
      <c r="E208" s="5">
        <v>262</v>
      </c>
    </row>
    <row r="209" spans="1:5">
      <c r="A209" s="5" t="s">
        <v>52</v>
      </c>
      <c r="B209" s="5" t="s">
        <v>53</v>
      </c>
      <c r="C209" s="5" t="s">
        <v>65</v>
      </c>
      <c r="D209" s="5" t="s">
        <v>66</v>
      </c>
      <c r="E209" s="5">
        <v>5</v>
      </c>
    </row>
    <row r="210" spans="1:5">
      <c r="A210" s="5" t="s">
        <v>52</v>
      </c>
      <c r="B210" s="5" t="s">
        <v>53</v>
      </c>
      <c r="C210" s="5" t="s">
        <v>541</v>
      </c>
      <c r="D210" s="5" t="s">
        <v>542</v>
      </c>
      <c r="E210" s="5">
        <v>56</v>
      </c>
    </row>
    <row r="211" spans="1:5">
      <c r="A211" s="5" t="s">
        <v>52</v>
      </c>
      <c r="B211" s="5" t="s">
        <v>53</v>
      </c>
      <c r="C211" s="5" t="s">
        <v>543</v>
      </c>
      <c r="D211" s="5" t="s">
        <v>544</v>
      </c>
      <c r="E211" s="5">
        <v>125</v>
      </c>
    </row>
    <row r="212" spans="1:5">
      <c r="A212" s="5" t="s">
        <v>52</v>
      </c>
      <c r="B212" s="5" t="s">
        <v>53</v>
      </c>
      <c r="C212" s="5" t="s">
        <v>545</v>
      </c>
      <c r="D212" s="5" t="s">
        <v>546</v>
      </c>
      <c r="E212" s="5">
        <v>63</v>
      </c>
    </row>
    <row r="213" spans="1:5">
      <c r="A213" s="5" t="s">
        <v>52</v>
      </c>
      <c r="B213" s="5" t="s">
        <v>53</v>
      </c>
      <c r="C213" s="5" t="s">
        <v>547</v>
      </c>
      <c r="D213" s="5" t="s">
        <v>548</v>
      </c>
      <c r="E213" s="5">
        <v>42</v>
      </c>
    </row>
    <row r="214" spans="1:5">
      <c r="A214" s="5" t="s">
        <v>52</v>
      </c>
      <c r="B214" s="5" t="s">
        <v>53</v>
      </c>
      <c r="C214" s="5" t="s">
        <v>549</v>
      </c>
      <c r="D214" s="5" t="s">
        <v>550</v>
      </c>
      <c r="E214" s="5">
        <v>92</v>
      </c>
    </row>
    <row r="215" spans="1:5">
      <c r="A215" s="5" t="s">
        <v>52</v>
      </c>
      <c r="B215" s="5" t="s">
        <v>53</v>
      </c>
      <c r="C215" s="5" t="s">
        <v>551</v>
      </c>
      <c r="D215" s="5" t="s">
        <v>552</v>
      </c>
      <c r="E215" s="5">
        <v>17</v>
      </c>
    </row>
    <row r="216" spans="1:5">
      <c r="A216" s="5" t="s">
        <v>52</v>
      </c>
      <c r="B216" s="5" t="s">
        <v>53</v>
      </c>
      <c r="C216" s="5" t="s">
        <v>553</v>
      </c>
      <c r="D216" s="5" t="s">
        <v>554</v>
      </c>
      <c r="E216" s="5">
        <v>233</v>
      </c>
    </row>
    <row r="217" spans="1:5">
      <c r="A217" s="5" t="s">
        <v>52</v>
      </c>
      <c r="B217" s="5" t="s">
        <v>53</v>
      </c>
      <c r="C217" s="5" t="s">
        <v>555</v>
      </c>
      <c r="D217" s="5" t="s">
        <v>556</v>
      </c>
      <c r="E217" s="5">
        <v>48</v>
      </c>
    </row>
    <row r="218" spans="1:5">
      <c r="A218" s="5" t="s">
        <v>52</v>
      </c>
      <c r="B218" s="5" t="s">
        <v>53</v>
      </c>
      <c r="C218" s="5" t="s">
        <v>557</v>
      </c>
      <c r="D218" s="5" t="s">
        <v>558</v>
      </c>
      <c r="E218" s="5">
        <v>172</v>
      </c>
    </row>
    <row r="219" spans="1:5">
      <c r="A219" s="5" t="s">
        <v>52</v>
      </c>
      <c r="B219" s="5" t="s">
        <v>53</v>
      </c>
      <c r="C219" s="5" t="s">
        <v>559</v>
      </c>
      <c r="D219" s="5" t="s">
        <v>560</v>
      </c>
      <c r="E219" s="5">
        <v>22</v>
      </c>
    </row>
    <row r="220" spans="1:5">
      <c r="A220" s="5" t="s">
        <v>52</v>
      </c>
      <c r="B220" s="5" t="s">
        <v>53</v>
      </c>
      <c r="C220" s="5" t="s">
        <v>561</v>
      </c>
      <c r="D220" s="5" t="s">
        <v>562</v>
      </c>
      <c r="E220" s="5">
        <v>20</v>
      </c>
    </row>
    <row r="221" spans="1:5">
      <c r="A221" s="5" t="s">
        <v>52</v>
      </c>
      <c r="B221" s="5" t="s">
        <v>53</v>
      </c>
      <c r="C221" s="5" t="s">
        <v>563</v>
      </c>
      <c r="D221" s="5" t="s">
        <v>564</v>
      </c>
      <c r="E221" s="5">
        <v>22</v>
      </c>
    </row>
    <row r="222" spans="1:5">
      <c r="A222" s="5" t="s">
        <v>52</v>
      </c>
      <c r="B222" s="5" t="s">
        <v>53</v>
      </c>
      <c r="C222" s="5" t="s">
        <v>141</v>
      </c>
      <c r="D222" s="5" t="s">
        <v>142</v>
      </c>
      <c r="E222" s="5">
        <v>17</v>
      </c>
    </row>
    <row r="223" spans="1:5">
      <c r="A223" s="5" t="s">
        <v>52</v>
      </c>
      <c r="B223" s="5" t="s">
        <v>53</v>
      </c>
      <c r="C223" s="5" t="s">
        <v>565</v>
      </c>
      <c r="D223" s="5" t="s">
        <v>566</v>
      </c>
      <c r="E223" s="5">
        <v>46</v>
      </c>
    </row>
    <row r="224" spans="1:5">
      <c r="A224" s="5" t="s">
        <v>52</v>
      </c>
      <c r="B224" s="5" t="s">
        <v>53</v>
      </c>
      <c r="C224" s="5" t="s">
        <v>567</v>
      </c>
      <c r="D224" s="5" t="s">
        <v>568</v>
      </c>
      <c r="E224" s="5">
        <v>26</v>
      </c>
    </row>
    <row r="225" spans="1:5">
      <c r="A225" s="5" t="s">
        <v>52</v>
      </c>
      <c r="B225" s="5" t="s">
        <v>53</v>
      </c>
      <c r="C225" s="5" t="s">
        <v>569</v>
      </c>
      <c r="D225" s="5" t="s">
        <v>570</v>
      </c>
      <c r="E225" s="5">
        <v>6</v>
      </c>
    </row>
    <row r="226" spans="1:5">
      <c r="A226" s="5" t="s">
        <v>52</v>
      </c>
      <c r="B226" s="5" t="s">
        <v>53</v>
      </c>
      <c r="C226" s="5" t="s">
        <v>571</v>
      </c>
      <c r="D226" s="5" t="s">
        <v>572</v>
      </c>
      <c r="E226" s="5">
        <v>14</v>
      </c>
    </row>
    <row r="227" spans="1:5">
      <c r="A227" s="5" t="s">
        <v>52</v>
      </c>
      <c r="B227" s="5" t="s">
        <v>53</v>
      </c>
      <c r="C227" s="5" t="s">
        <v>573</v>
      </c>
      <c r="D227" s="5" t="s">
        <v>574</v>
      </c>
      <c r="E227" s="5">
        <v>24</v>
      </c>
    </row>
    <row r="228" spans="1:5">
      <c r="A228" s="5" t="s">
        <v>52</v>
      </c>
      <c r="B228" s="5" t="s">
        <v>53</v>
      </c>
      <c r="C228" s="5" t="s">
        <v>575</v>
      </c>
      <c r="D228" s="5" t="s">
        <v>576</v>
      </c>
      <c r="E228" s="5">
        <v>176</v>
      </c>
    </row>
    <row r="229" spans="1:5">
      <c r="A229" s="5" t="s">
        <v>52</v>
      </c>
      <c r="B229" s="5" t="s">
        <v>53</v>
      </c>
      <c r="C229" s="5" t="s">
        <v>577</v>
      </c>
      <c r="D229" s="5" t="s">
        <v>578</v>
      </c>
      <c r="E229" s="5">
        <v>8</v>
      </c>
    </row>
    <row r="230" spans="1:5">
      <c r="A230" s="5" t="s">
        <v>52</v>
      </c>
      <c r="B230" s="5" t="s">
        <v>53</v>
      </c>
      <c r="C230" s="5" t="s">
        <v>362</v>
      </c>
      <c r="D230" s="5" t="s">
        <v>363</v>
      </c>
      <c r="E230" s="5">
        <v>53</v>
      </c>
    </row>
    <row r="231" spans="1:5">
      <c r="A231" s="5" t="s">
        <v>52</v>
      </c>
      <c r="B231" s="5" t="s">
        <v>53</v>
      </c>
      <c r="C231" s="5" t="s">
        <v>69</v>
      </c>
      <c r="D231" s="5" t="s">
        <v>70</v>
      </c>
      <c r="E231" s="5">
        <v>1468</v>
      </c>
    </row>
    <row r="232" spans="1:5">
      <c r="A232" s="5" t="s">
        <v>52</v>
      </c>
      <c r="B232" s="5" t="s">
        <v>53</v>
      </c>
      <c r="C232" s="5" t="s">
        <v>71</v>
      </c>
      <c r="D232" s="5" t="s">
        <v>72</v>
      </c>
      <c r="E232" s="5">
        <v>164</v>
      </c>
    </row>
    <row r="233" spans="1:5">
      <c r="A233" s="5" t="s">
        <v>52</v>
      </c>
      <c r="B233" s="5" t="s">
        <v>53</v>
      </c>
      <c r="C233" s="5" t="s">
        <v>73</v>
      </c>
      <c r="D233" s="5" t="s">
        <v>74</v>
      </c>
      <c r="E233" s="5">
        <v>137</v>
      </c>
    </row>
    <row r="234" spans="1:5">
      <c r="A234" s="5" t="s">
        <v>52</v>
      </c>
      <c r="B234" s="5" t="s">
        <v>53</v>
      </c>
      <c r="C234" s="5" t="s">
        <v>256</v>
      </c>
      <c r="D234" s="5" t="s">
        <v>257</v>
      </c>
      <c r="E234" s="5">
        <v>197</v>
      </c>
    </row>
    <row r="235" spans="1:5">
      <c r="A235" s="5" t="s">
        <v>52</v>
      </c>
      <c r="B235" s="5" t="s">
        <v>53</v>
      </c>
      <c r="C235" s="5" t="s">
        <v>75</v>
      </c>
      <c r="D235" s="5" t="s">
        <v>76</v>
      </c>
      <c r="E235" s="5">
        <v>339</v>
      </c>
    </row>
    <row r="236" spans="1:5">
      <c r="A236" s="5" t="s">
        <v>52</v>
      </c>
      <c r="B236" s="5" t="s">
        <v>53</v>
      </c>
      <c r="C236" s="5" t="s">
        <v>77</v>
      </c>
      <c r="D236" s="5" t="s">
        <v>78</v>
      </c>
      <c r="E236" s="5">
        <v>3</v>
      </c>
    </row>
    <row r="237" spans="1:5">
      <c r="A237" s="5" t="s">
        <v>52</v>
      </c>
      <c r="B237" s="5" t="s">
        <v>53</v>
      </c>
      <c r="C237" s="5" t="s">
        <v>579</v>
      </c>
      <c r="D237" s="5" t="s">
        <v>580</v>
      </c>
      <c r="E237" s="5">
        <v>50</v>
      </c>
    </row>
    <row r="238" spans="1:5">
      <c r="A238" s="5" t="s">
        <v>52</v>
      </c>
      <c r="B238" s="5" t="s">
        <v>53</v>
      </c>
      <c r="C238" s="5" t="s">
        <v>581</v>
      </c>
      <c r="D238" s="5" t="s">
        <v>582</v>
      </c>
      <c r="E238" s="5">
        <v>3</v>
      </c>
    </row>
    <row r="239" spans="1:5">
      <c r="A239" s="5" t="s">
        <v>52</v>
      </c>
      <c r="B239" s="5" t="s">
        <v>53</v>
      </c>
      <c r="C239" s="5" t="s">
        <v>583</v>
      </c>
      <c r="D239" s="5" t="s">
        <v>584</v>
      </c>
      <c r="E239" s="5">
        <v>38</v>
      </c>
    </row>
    <row r="240" spans="1:5">
      <c r="A240" s="5" t="s">
        <v>52</v>
      </c>
      <c r="B240" s="5" t="s">
        <v>53</v>
      </c>
      <c r="C240" s="5" t="s">
        <v>585</v>
      </c>
      <c r="D240" s="5" t="s">
        <v>586</v>
      </c>
      <c r="E240" s="5">
        <v>1646</v>
      </c>
    </row>
    <row r="241" spans="1:5">
      <c r="A241" s="5" t="s">
        <v>52</v>
      </c>
      <c r="B241" s="5" t="s">
        <v>53</v>
      </c>
      <c r="C241" s="5" t="s">
        <v>79</v>
      </c>
      <c r="D241" s="5" t="s">
        <v>80</v>
      </c>
      <c r="E241" s="5">
        <v>112</v>
      </c>
    </row>
    <row r="242" spans="1:5">
      <c r="A242" s="5" t="s">
        <v>52</v>
      </c>
      <c r="B242" s="5" t="s">
        <v>53</v>
      </c>
      <c r="C242" s="5" t="s">
        <v>587</v>
      </c>
      <c r="D242" s="5" t="s">
        <v>588</v>
      </c>
      <c r="E242" s="5">
        <v>2</v>
      </c>
    </row>
    <row r="243" spans="1:5">
      <c r="A243" s="5" t="s">
        <v>52</v>
      </c>
      <c r="B243" s="5" t="s">
        <v>53</v>
      </c>
      <c r="C243" s="5" t="s">
        <v>589</v>
      </c>
      <c r="D243" s="5" t="s">
        <v>590</v>
      </c>
      <c r="E243" s="5">
        <v>75</v>
      </c>
    </row>
    <row r="244" spans="1:5">
      <c r="A244" s="5" t="s">
        <v>52</v>
      </c>
      <c r="B244" s="5" t="s">
        <v>53</v>
      </c>
      <c r="C244" s="5" t="s">
        <v>81</v>
      </c>
      <c r="D244" s="5" t="s">
        <v>82</v>
      </c>
      <c r="E244" s="5">
        <v>1124632</v>
      </c>
    </row>
    <row r="245" spans="1:5">
      <c r="A245" s="5" t="s">
        <v>52</v>
      </c>
      <c r="B245" s="5" t="s">
        <v>53</v>
      </c>
      <c r="C245" s="5" t="s">
        <v>591</v>
      </c>
      <c r="D245" s="5" t="s">
        <v>592</v>
      </c>
      <c r="E245" s="5">
        <v>48772</v>
      </c>
    </row>
    <row r="246" spans="1:5">
      <c r="A246" s="5" t="s">
        <v>83</v>
      </c>
      <c r="B246" s="5" t="s">
        <v>84</v>
      </c>
      <c r="C246" s="5" t="s">
        <v>593</v>
      </c>
      <c r="D246" s="5" t="s">
        <v>594</v>
      </c>
      <c r="E246" s="5">
        <v>5</v>
      </c>
    </row>
    <row r="247" spans="1:5">
      <c r="A247" s="5" t="s">
        <v>83</v>
      </c>
      <c r="B247" s="5" t="s">
        <v>84</v>
      </c>
      <c r="C247" s="5" t="s">
        <v>85</v>
      </c>
      <c r="D247" s="5" t="s">
        <v>86</v>
      </c>
      <c r="E247" s="5">
        <v>47</v>
      </c>
    </row>
    <row r="248" spans="1:5">
      <c r="A248" s="5" t="s">
        <v>83</v>
      </c>
      <c r="B248" s="5" t="s">
        <v>84</v>
      </c>
      <c r="C248" s="5" t="s">
        <v>537</v>
      </c>
      <c r="D248" s="5" t="s">
        <v>538</v>
      </c>
      <c r="E248" s="5">
        <v>362</v>
      </c>
    </row>
    <row r="249" spans="1:5">
      <c r="A249" s="5" t="s">
        <v>83</v>
      </c>
      <c r="B249" s="5" t="s">
        <v>84</v>
      </c>
      <c r="C249" s="5" t="s">
        <v>7</v>
      </c>
      <c r="D249" s="5" t="s">
        <v>8</v>
      </c>
      <c r="E249" s="5">
        <v>1296</v>
      </c>
    </row>
    <row r="250" spans="1:5">
      <c r="A250" s="5" t="s">
        <v>83</v>
      </c>
      <c r="B250" s="5" t="s">
        <v>84</v>
      </c>
      <c r="C250" s="5" t="s">
        <v>557</v>
      </c>
      <c r="D250" s="5" t="s">
        <v>558</v>
      </c>
      <c r="E250" s="5">
        <v>29</v>
      </c>
    </row>
    <row r="251" spans="1:5">
      <c r="A251" s="5" t="s">
        <v>83</v>
      </c>
      <c r="B251" s="5" t="s">
        <v>84</v>
      </c>
      <c r="C251" s="5" t="s">
        <v>595</v>
      </c>
      <c r="D251" s="5" t="s">
        <v>596</v>
      </c>
      <c r="E251" s="5">
        <v>2123</v>
      </c>
    </row>
    <row r="252" spans="1:5">
      <c r="A252" s="5" t="s">
        <v>83</v>
      </c>
      <c r="B252" s="5" t="s">
        <v>84</v>
      </c>
      <c r="C252" s="5" t="s">
        <v>87</v>
      </c>
      <c r="D252" s="5" t="s">
        <v>88</v>
      </c>
      <c r="E252" s="5">
        <v>10110</v>
      </c>
    </row>
    <row r="253" spans="1:5">
      <c r="A253" s="5" t="s">
        <v>83</v>
      </c>
      <c r="B253" s="5" t="s">
        <v>84</v>
      </c>
      <c r="C253" s="5" t="s">
        <v>89</v>
      </c>
      <c r="D253" s="5" t="s">
        <v>90</v>
      </c>
      <c r="E253" s="5">
        <v>264</v>
      </c>
    </row>
    <row r="254" spans="1:5">
      <c r="A254" s="5" t="s">
        <v>83</v>
      </c>
      <c r="B254" s="5" t="s">
        <v>84</v>
      </c>
      <c r="C254" s="5" t="s">
        <v>597</v>
      </c>
      <c r="D254" s="5" t="s">
        <v>598</v>
      </c>
      <c r="E254" s="5">
        <v>700</v>
      </c>
    </row>
    <row r="255" spans="1:5">
      <c r="A255" s="5" t="s">
        <v>83</v>
      </c>
      <c r="B255" s="5" t="s">
        <v>84</v>
      </c>
      <c r="C255" s="5" t="s">
        <v>599</v>
      </c>
      <c r="D255" s="5" t="s">
        <v>600</v>
      </c>
      <c r="E255" s="5">
        <v>569</v>
      </c>
    </row>
    <row r="256" spans="1:5">
      <c r="A256" s="5" t="s">
        <v>83</v>
      </c>
      <c r="B256" s="5" t="s">
        <v>84</v>
      </c>
      <c r="C256" s="5" t="s">
        <v>75</v>
      </c>
      <c r="D256" s="5" t="s">
        <v>76</v>
      </c>
      <c r="E256" s="5">
        <v>2713</v>
      </c>
    </row>
    <row r="257" spans="1:5">
      <c r="A257" s="5" t="s">
        <v>91</v>
      </c>
      <c r="B257" s="5" t="s">
        <v>92</v>
      </c>
      <c r="C257" s="5" t="s">
        <v>601</v>
      </c>
      <c r="D257" s="5" t="s">
        <v>602</v>
      </c>
      <c r="E257" s="5">
        <v>4589</v>
      </c>
    </row>
    <row r="258" spans="1:5">
      <c r="A258" s="5" t="s">
        <v>91</v>
      </c>
      <c r="B258" s="5" t="s">
        <v>92</v>
      </c>
      <c r="C258" s="5" t="s">
        <v>34</v>
      </c>
      <c r="D258" s="5" t="s">
        <v>35</v>
      </c>
      <c r="E258" s="5">
        <v>10722</v>
      </c>
    </row>
    <row r="259" spans="1:5">
      <c r="A259" s="5" t="s">
        <v>91</v>
      </c>
      <c r="B259" s="5" t="s">
        <v>92</v>
      </c>
      <c r="C259" s="5" t="s">
        <v>603</v>
      </c>
      <c r="D259" s="5" t="s">
        <v>604</v>
      </c>
      <c r="E259" s="5">
        <v>885</v>
      </c>
    </row>
    <row r="260" spans="1:5">
      <c r="A260" s="5" t="s">
        <v>91</v>
      </c>
      <c r="B260" s="5" t="s">
        <v>92</v>
      </c>
      <c r="C260" s="5" t="s">
        <v>605</v>
      </c>
      <c r="D260" s="5" t="s">
        <v>606</v>
      </c>
      <c r="E260" s="5">
        <v>31574</v>
      </c>
    </row>
    <row r="261" spans="1:5">
      <c r="A261" s="5" t="s">
        <v>91</v>
      </c>
      <c r="B261" s="5" t="s">
        <v>92</v>
      </c>
      <c r="C261" s="5" t="s">
        <v>93</v>
      </c>
      <c r="D261" s="5" t="s">
        <v>94</v>
      </c>
      <c r="E261" s="5">
        <v>58906</v>
      </c>
    </row>
    <row r="262" spans="1:5">
      <c r="A262" s="5" t="s">
        <v>607</v>
      </c>
      <c r="B262" s="5" t="s">
        <v>608</v>
      </c>
      <c r="C262" s="5" t="s">
        <v>609</v>
      </c>
      <c r="D262" s="5" t="s">
        <v>610</v>
      </c>
      <c r="E262" s="5">
        <v>1255</v>
      </c>
    </row>
    <row r="263" spans="1:5">
      <c r="A263" s="5" t="s">
        <v>607</v>
      </c>
      <c r="B263" s="5" t="s">
        <v>608</v>
      </c>
      <c r="C263" s="5" t="s">
        <v>611</v>
      </c>
      <c r="D263" s="5" t="s">
        <v>612</v>
      </c>
      <c r="E263" s="5">
        <v>154</v>
      </c>
    </row>
    <row r="264" spans="1:5">
      <c r="A264" s="5" t="s">
        <v>607</v>
      </c>
      <c r="B264" s="5" t="s">
        <v>608</v>
      </c>
      <c r="C264" s="5" t="s">
        <v>613</v>
      </c>
      <c r="D264" s="5" t="s">
        <v>614</v>
      </c>
      <c r="E264" s="5">
        <v>532</v>
      </c>
    </row>
    <row r="265" spans="1:5">
      <c r="A265" s="5" t="s">
        <v>607</v>
      </c>
      <c r="B265" s="5" t="s">
        <v>608</v>
      </c>
      <c r="C265" s="5" t="s">
        <v>615</v>
      </c>
      <c r="D265" s="5" t="s">
        <v>616</v>
      </c>
      <c r="E265" s="5">
        <v>278</v>
      </c>
    </row>
    <row r="266" spans="1:5">
      <c r="A266" s="5" t="s">
        <v>607</v>
      </c>
      <c r="B266" s="5" t="s">
        <v>608</v>
      </c>
      <c r="C266" s="5" t="s">
        <v>617</v>
      </c>
      <c r="D266" s="5" t="s">
        <v>618</v>
      </c>
      <c r="E266" s="5">
        <v>2487</v>
      </c>
    </row>
    <row r="267" spans="1:5">
      <c r="A267" s="5" t="s">
        <v>607</v>
      </c>
      <c r="B267" s="5" t="s">
        <v>608</v>
      </c>
      <c r="C267" s="5" t="s">
        <v>619</v>
      </c>
      <c r="D267" s="5" t="s">
        <v>620</v>
      </c>
      <c r="E267" s="5">
        <v>205</v>
      </c>
    </row>
    <row r="268" spans="1:5">
      <c r="A268" s="5" t="s">
        <v>607</v>
      </c>
      <c r="B268" s="5" t="s">
        <v>608</v>
      </c>
      <c r="C268" s="5" t="s">
        <v>621</v>
      </c>
      <c r="D268" s="5" t="s">
        <v>622</v>
      </c>
      <c r="E268" s="5">
        <v>1</v>
      </c>
    </row>
    <row r="269" spans="1:5">
      <c r="A269" s="5" t="s">
        <v>607</v>
      </c>
      <c r="B269" s="5" t="s">
        <v>608</v>
      </c>
      <c r="C269" s="5" t="s">
        <v>623</v>
      </c>
      <c r="D269" s="5" t="s">
        <v>624</v>
      </c>
      <c r="E269" s="5">
        <v>636</v>
      </c>
    </row>
    <row r="270" spans="1:5">
      <c r="A270" s="5" t="s">
        <v>607</v>
      </c>
      <c r="B270" s="5" t="s">
        <v>608</v>
      </c>
      <c r="C270" s="5" t="s">
        <v>625</v>
      </c>
      <c r="D270" s="5" t="s">
        <v>626</v>
      </c>
      <c r="E270" s="5">
        <v>464</v>
      </c>
    </row>
    <row r="271" spans="1:5">
      <c r="A271" s="5" t="s">
        <v>607</v>
      </c>
      <c r="B271" s="5" t="s">
        <v>608</v>
      </c>
      <c r="C271" s="5" t="s">
        <v>627</v>
      </c>
      <c r="D271" s="5" t="s">
        <v>628</v>
      </c>
      <c r="E271" s="5">
        <v>193</v>
      </c>
    </row>
    <row r="272" spans="1:5">
      <c r="A272" s="5" t="s">
        <v>607</v>
      </c>
      <c r="B272" s="5" t="s">
        <v>608</v>
      </c>
      <c r="C272" s="5" t="s">
        <v>629</v>
      </c>
      <c r="D272" s="5" t="s">
        <v>630</v>
      </c>
      <c r="E272" s="5">
        <v>1</v>
      </c>
    </row>
    <row r="273" spans="1:5">
      <c r="A273" s="5" t="s">
        <v>607</v>
      </c>
      <c r="B273" s="5" t="s">
        <v>608</v>
      </c>
      <c r="C273" s="5" t="s">
        <v>631</v>
      </c>
      <c r="D273" s="5" t="s">
        <v>632</v>
      </c>
      <c r="E273" s="5">
        <v>311</v>
      </c>
    </row>
    <row r="274" spans="1:5">
      <c r="A274" s="5" t="s">
        <v>607</v>
      </c>
      <c r="B274" s="5" t="s">
        <v>608</v>
      </c>
      <c r="C274" s="5" t="s">
        <v>633</v>
      </c>
      <c r="D274" s="5" t="s">
        <v>634</v>
      </c>
      <c r="E274" s="5">
        <v>301</v>
      </c>
    </row>
    <row r="275" spans="1:5">
      <c r="A275" s="5" t="s">
        <v>607</v>
      </c>
      <c r="B275" s="5" t="s">
        <v>608</v>
      </c>
      <c r="C275" s="5" t="s">
        <v>635</v>
      </c>
      <c r="D275" s="5" t="s">
        <v>636</v>
      </c>
      <c r="E275" s="5">
        <v>528</v>
      </c>
    </row>
    <row r="276" spans="1:5">
      <c r="A276" s="5" t="s">
        <v>607</v>
      </c>
      <c r="B276" s="5" t="s">
        <v>608</v>
      </c>
      <c r="C276" s="5" t="s">
        <v>637</v>
      </c>
      <c r="D276" s="5" t="s">
        <v>638</v>
      </c>
      <c r="E276" s="5">
        <v>1078</v>
      </c>
    </row>
    <row r="277" spans="1:5">
      <c r="A277" s="5" t="s">
        <v>607</v>
      </c>
      <c r="B277" s="5" t="s">
        <v>608</v>
      </c>
      <c r="C277" s="5" t="s">
        <v>639</v>
      </c>
      <c r="D277" s="5" t="s">
        <v>640</v>
      </c>
      <c r="E277" s="5">
        <v>266</v>
      </c>
    </row>
    <row r="278" spans="1:5">
      <c r="A278" s="5" t="s">
        <v>607</v>
      </c>
      <c r="B278" s="5" t="s">
        <v>608</v>
      </c>
      <c r="C278" s="5" t="s">
        <v>641</v>
      </c>
      <c r="D278" s="5" t="s">
        <v>642</v>
      </c>
      <c r="E278" s="5">
        <v>1395</v>
      </c>
    </row>
    <row r="279" spans="1:5">
      <c r="A279" s="5" t="s">
        <v>607</v>
      </c>
      <c r="B279" s="5" t="s">
        <v>608</v>
      </c>
      <c r="C279" s="5" t="s">
        <v>643</v>
      </c>
      <c r="D279" s="5" t="s">
        <v>644</v>
      </c>
      <c r="E279" s="5">
        <v>81</v>
      </c>
    </row>
    <row r="280" spans="1:5">
      <c r="A280" s="5" t="s">
        <v>607</v>
      </c>
      <c r="B280" s="5" t="s">
        <v>608</v>
      </c>
      <c r="C280" s="5" t="s">
        <v>645</v>
      </c>
      <c r="D280" s="5" t="s">
        <v>646</v>
      </c>
      <c r="E280" s="5">
        <v>396</v>
      </c>
    </row>
    <row r="281" spans="1:5">
      <c r="A281" s="5" t="s">
        <v>607</v>
      </c>
      <c r="B281" s="5" t="s">
        <v>608</v>
      </c>
      <c r="C281" s="5" t="s">
        <v>647</v>
      </c>
      <c r="D281" s="5" t="s">
        <v>648</v>
      </c>
      <c r="E281" s="5">
        <v>22</v>
      </c>
    </row>
    <row r="282" spans="1:5">
      <c r="A282" s="5" t="s">
        <v>607</v>
      </c>
      <c r="B282" s="5" t="s">
        <v>608</v>
      </c>
      <c r="C282" s="5" t="s">
        <v>649</v>
      </c>
      <c r="D282" s="5" t="s">
        <v>650</v>
      </c>
      <c r="E282" s="5">
        <v>230</v>
      </c>
    </row>
    <row r="283" spans="1:5">
      <c r="A283" s="5" t="s">
        <v>607</v>
      </c>
      <c r="B283" s="5" t="s">
        <v>608</v>
      </c>
      <c r="C283" s="5" t="s">
        <v>651</v>
      </c>
      <c r="D283" s="5" t="s">
        <v>652</v>
      </c>
      <c r="E283" s="5">
        <v>76</v>
      </c>
    </row>
    <row r="284" spans="1:5">
      <c r="A284" s="5" t="s">
        <v>607</v>
      </c>
      <c r="B284" s="5" t="s">
        <v>608</v>
      </c>
      <c r="C284" s="5" t="s">
        <v>653</v>
      </c>
      <c r="D284" s="5" t="s">
        <v>654</v>
      </c>
      <c r="E284" s="5">
        <v>463</v>
      </c>
    </row>
    <row r="285" spans="1:5">
      <c r="A285" s="5" t="s">
        <v>607</v>
      </c>
      <c r="B285" s="5" t="s">
        <v>608</v>
      </c>
      <c r="C285" s="5" t="s">
        <v>655</v>
      </c>
      <c r="D285" s="5" t="s">
        <v>656</v>
      </c>
      <c r="E285" s="5">
        <v>42</v>
      </c>
    </row>
    <row r="286" spans="1:5">
      <c r="A286" s="5" t="s">
        <v>607</v>
      </c>
      <c r="B286" s="5" t="s">
        <v>608</v>
      </c>
      <c r="C286" s="5" t="s">
        <v>657</v>
      </c>
      <c r="D286" s="5" t="s">
        <v>658</v>
      </c>
      <c r="E286" s="5">
        <v>333</v>
      </c>
    </row>
    <row r="287" spans="1:5">
      <c r="A287" s="5" t="s">
        <v>607</v>
      </c>
      <c r="B287" s="5" t="s">
        <v>608</v>
      </c>
      <c r="C287" s="5" t="s">
        <v>659</v>
      </c>
      <c r="D287" s="5" t="s">
        <v>660</v>
      </c>
      <c r="E287" s="5">
        <v>79</v>
      </c>
    </row>
    <row r="288" spans="1:5">
      <c r="A288" s="5" t="s">
        <v>607</v>
      </c>
      <c r="B288" s="5" t="s">
        <v>608</v>
      </c>
      <c r="C288" s="5" t="s">
        <v>661</v>
      </c>
      <c r="D288" s="5" t="s">
        <v>662</v>
      </c>
      <c r="E288" s="5">
        <v>174</v>
      </c>
    </row>
    <row r="289" spans="1:5">
      <c r="A289" s="5" t="s">
        <v>607</v>
      </c>
      <c r="B289" s="5" t="s">
        <v>608</v>
      </c>
      <c r="C289" s="5" t="s">
        <v>663</v>
      </c>
      <c r="D289" s="5" t="s">
        <v>664</v>
      </c>
      <c r="E289" s="5">
        <v>956</v>
      </c>
    </row>
    <row r="290" spans="1:5">
      <c r="A290" s="5" t="s">
        <v>607</v>
      </c>
      <c r="B290" s="5" t="s">
        <v>608</v>
      </c>
      <c r="C290" s="5" t="s">
        <v>665</v>
      </c>
      <c r="D290" s="5" t="s">
        <v>666</v>
      </c>
      <c r="E290" s="5">
        <v>355</v>
      </c>
    </row>
    <row r="291" spans="1:5">
      <c r="A291" s="5" t="s">
        <v>667</v>
      </c>
      <c r="B291" s="5" t="s">
        <v>668</v>
      </c>
      <c r="C291" s="5" t="s">
        <v>669</v>
      </c>
      <c r="D291" s="5" t="s">
        <v>670</v>
      </c>
      <c r="E291" s="5">
        <v>10947</v>
      </c>
    </row>
    <row r="292" spans="1:5">
      <c r="A292" s="5" t="s">
        <v>667</v>
      </c>
      <c r="B292" s="5" t="s">
        <v>668</v>
      </c>
      <c r="C292" s="5" t="s">
        <v>671</v>
      </c>
      <c r="D292" s="5" t="s">
        <v>672</v>
      </c>
      <c r="E292" s="5">
        <v>8385</v>
      </c>
    </row>
    <row r="293" spans="1:5">
      <c r="A293" s="5" t="s">
        <v>673</v>
      </c>
      <c r="B293" s="5" t="s">
        <v>674</v>
      </c>
      <c r="C293" s="5" t="s">
        <v>675</v>
      </c>
      <c r="D293" s="5" t="s">
        <v>478</v>
      </c>
      <c r="E293" s="5">
        <v>5737</v>
      </c>
    </row>
    <row r="294" spans="1:5">
      <c r="A294" s="5" t="s">
        <v>673</v>
      </c>
      <c r="B294" s="5" t="s">
        <v>674</v>
      </c>
      <c r="C294" s="5" t="s">
        <v>676</v>
      </c>
      <c r="D294" s="5" t="s">
        <v>677</v>
      </c>
      <c r="E294" s="5">
        <v>3562</v>
      </c>
    </row>
    <row r="295" spans="1:5">
      <c r="A295" s="5" t="s">
        <v>673</v>
      </c>
      <c r="B295" s="5" t="s">
        <v>674</v>
      </c>
      <c r="C295" s="5" t="s">
        <v>678</v>
      </c>
      <c r="D295" s="5" t="s">
        <v>679</v>
      </c>
      <c r="E295" s="5">
        <v>1419</v>
      </c>
    </row>
    <row r="296" spans="1:5">
      <c r="A296" s="5" t="s">
        <v>673</v>
      </c>
      <c r="B296" s="5" t="s">
        <v>674</v>
      </c>
      <c r="C296" s="5" t="s">
        <v>680</v>
      </c>
      <c r="D296" s="5" t="s">
        <v>681</v>
      </c>
      <c r="E296" s="5">
        <v>3862</v>
      </c>
    </row>
    <row r="297" spans="1:5">
      <c r="A297" s="5" t="s">
        <v>673</v>
      </c>
      <c r="B297" s="5" t="s">
        <v>674</v>
      </c>
      <c r="C297" s="5" t="s">
        <v>682</v>
      </c>
      <c r="D297" s="5" t="s">
        <v>478</v>
      </c>
      <c r="E297" s="5">
        <v>2044</v>
      </c>
    </row>
    <row r="298" spans="1:5">
      <c r="A298" s="5" t="s">
        <v>673</v>
      </c>
      <c r="B298" s="5" t="s">
        <v>674</v>
      </c>
      <c r="C298" s="5" t="s">
        <v>683</v>
      </c>
      <c r="D298" s="5" t="s">
        <v>684</v>
      </c>
      <c r="E298" s="5">
        <v>314</v>
      </c>
    </row>
    <row r="299" spans="1:5">
      <c r="A299" s="5" t="s">
        <v>673</v>
      </c>
      <c r="B299" s="5" t="s">
        <v>674</v>
      </c>
      <c r="C299" s="5" t="s">
        <v>685</v>
      </c>
      <c r="D299" s="5" t="s">
        <v>478</v>
      </c>
      <c r="E299" s="5">
        <v>5793</v>
      </c>
    </row>
    <row r="300" spans="1:5">
      <c r="A300" s="5" t="s">
        <v>673</v>
      </c>
      <c r="B300" s="5" t="s">
        <v>674</v>
      </c>
      <c r="C300" s="5" t="s">
        <v>686</v>
      </c>
      <c r="D300" s="5" t="s">
        <v>687</v>
      </c>
      <c r="E300" s="5">
        <v>1853</v>
      </c>
    </row>
    <row r="301" spans="1:5">
      <c r="A301" s="5" t="s">
        <v>688</v>
      </c>
      <c r="B301" s="5" t="s">
        <v>689</v>
      </c>
      <c r="C301" s="5" t="s">
        <v>690</v>
      </c>
      <c r="D301" s="5" t="s">
        <v>689</v>
      </c>
      <c r="E301" s="5">
        <v>713</v>
      </c>
    </row>
    <row r="302" spans="1:5">
      <c r="A302" s="5" t="s">
        <v>691</v>
      </c>
      <c r="B302" s="5" t="s">
        <v>692</v>
      </c>
      <c r="C302" s="5" t="s">
        <v>515</v>
      </c>
      <c r="D302" s="5" t="s">
        <v>516</v>
      </c>
      <c r="E302" s="5">
        <v>56984</v>
      </c>
    </row>
    <row r="303" spans="1:5">
      <c r="A303" s="5" t="s">
        <v>693</v>
      </c>
      <c r="B303" s="5" t="s">
        <v>694</v>
      </c>
      <c r="C303" s="5" t="s">
        <v>97</v>
      </c>
      <c r="D303" s="5" t="s">
        <v>98</v>
      </c>
      <c r="E303" s="5">
        <v>40104</v>
      </c>
    </row>
    <row r="304" spans="1:5">
      <c r="A304" s="5" t="s">
        <v>693</v>
      </c>
      <c r="B304" s="5" t="s">
        <v>694</v>
      </c>
      <c r="C304" s="5" t="s">
        <v>553</v>
      </c>
      <c r="D304" s="5" t="s">
        <v>554</v>
      </c>
      <c r="E304" s="5">
        <v>48967</v>
      </c>
    </row>
    <row r="305" spans="1:5">
      <c r="A305" s="5" t="s">
        <v>693</v>
      </c>
      <c r="B305" s="5" t="s">
        <v>694</v>
      </c>
      <c r="C305" s="5" t="s">
        <v>71</v>
      </c>
      <c r="D305" s="5" t="s">
        <v>72</v>
      </c>
      <c r="E305" s="5">
        <v>5865</v>
      </c>
    </row>
    <row r="306" spans="1:5">
      <c r="A306" s="5" t="s">
        <v>95</v>
      </c>
      <c r="B306" s="5" t="s">
        <v>96</v>
      </c>
      <c r="C306" s="5" t="s">
        <v>57</v>
      </c>
      <c r="D306" s="5" t="s">
        <v>58</v>
      </c>
      <c r="E306" s="5">
        <v>2343</v>
      </c>
    </row>
    <row r="307" spans="1:5">
      <c r="A307" s="5" t="s">
        <v>95</v>
      </c>
      <c r="B307" s="5" t="s">
        <v>96</v>
      </c>
      <c r="C307" s="5" t="s">
        <v>695</v>
      </c>
      <c r="D307" s="5" t="s">
        <v>696</v>
      </c>
      <c r="E307" s="5">
        <v>3664</v>
      </c>
    </row>
    <row r="308" spans="1:5">
      <c r="A308" s="5" t="s">
        <v>95</v>
      </c>
      <c r="B308" s="5" t="s">
        <v>96</v>
      </c>
      <c r="C308" s="5" t="s">
        <v>697</v>
      </c>
      <c r="D308" s="5" t="s">
        <v>698</v>
      </c>
      <c r="E308" s="5">
        <v>26</v>
      </c>
    </row>
    <row r="309" spans="1:5">
      <c r="A309" s="5" t="s">
        <v>95</v>
      </c>
      <c r="B309" s="5" t="s">
        <v>96</v>
      </c>
      <c r="C309" s="5" t="s">
        <v>147</v>
      </c>
      <c r="D309" s="5" t="s">
        <v>148</v>
      </c>
      <c r="E309" s="5">
        <v>3607</v>
      </c>
    </row>
    <row r="310" spans="1:5">
      <c r="A310" s="5" t="s">
        <v>95</v>
      </c>
      <c r="B310" s="5" t="s">
        <v>96</v>
      </c>
      <c r="C310" s="5" t="s">
        <v>699</v>
      </c>
      <c r="D310" s="5" t="s">
        <v>700</v>
      </c>
      <c r="E310" s="5">
        <v>1368</v>
      </c>
    </row>
    <row r="311" spans="1:5">
      <c r="A311" s="5" t="s">
        <v>95</v>
      </c>
      <c r="B311" s="5" t="s">
        <v>96</v>
      </c>
      <c r="C311" s="5" t="s">
        <v>36</v>
      </c>
      <c r="D311" s="5" t="s">
        <v>37</v>
      </c>
      <c r="E311" s="5">
        <v>759</v>
      </c>
    </row>
    <row r="312" spans="1:5">
      <c r="A312" s="5" t="s">
        <v>95</v>
      </c>
      <c r="B312" s="5" t="s">
        <v>96</v>
      </c>
      <c r="C312" s="5" t="s">
        <v>97</v>
      </c>
      <c r="D312" s="5" t="s">
        <v>98</v>
      </c>
      <c r="E312" s="5">
        <v>111264</v>
      </c>
    </row>
    <row r="313" spans="1:5">
      <c r="A313" s="5" t="s">
        <v>95</v>
      </c>
      <c r="B313" s="5" t="s">
        <v>96</v>
      </c>
      <c r="C313" s="5" t="s">
        <v>701</v>
      </c>
      <c r="D313" s="5" t="s">
        <v>702</v>
      </c>
      <c r="E313" s="5">
        <v>35015</v>
      </c>
    </row>
    <row r="314" spans="1:5">
      <c r="A314" s="5" t="s">
        <v>703</v>
      </c>
      <c r="B314" s="5" t="s">
        <v>704</v>
      </c>
      <c r="C314" s="5" t="s">
        <v>44</v>
      </c>
      <c r="D314" s="5" t="s">
        <v>45</v>
      </c>
      <c r="E314" s="5">
        <v>25</v>
      </c>
    </row>
    <row r="315" spans="1:5">
      <c r="A315" s="5" t="s">
        <v>703</v>
      </c>
      <c r="B315" s="5" t="s">
        <v>704</v>
      </c>
      <c r="C315" s="5" t="s">
        <v>236</v>
      </c>
      <c r="D315" s="5" t="s">
        <v>237</v>
      </c>
      <c r="E315" s="5">
        <v>3309</v>
      </c>
    </row>
    <row r="316" spans="1:5">
      <c r="A316" s="5" t="s">
        <v>703</v>
      </c>
      <c r="B316" s="5" t="s">
        <v>704</v>
      </c>
      <c r="C316" s="5" t="s">
        <v>705</v>
      </c>
      <c r="D316" s="5" t="s">
        <v>706</v>
      </c>
      <c r="E316" s="5">
        <v>195</v>
      </c>
    </row>
    <row r="317" spans="1:5">
      <c r="A317" s="5" t="s">
        <v>703</v>
      </c>
      <c r="B317" s="5" t="s">
        <v>704</v>
      </c>
      <c r="C317" s="5" t="s">
        <v>125</v>
      </c>
      <c r="D317" s="5" t="s">
        <v>126</v>
      </c>
      <c r="E317" s="5">
        <v>744</v>
      </c>
    </row>
    <row r="318" spans="1:5">
      <c r="A318" s="5" t="s">
        <v>703</v>
      </c>
      <c r="B318" s="5" t="s">
        <v>704</v>
      </c>
      <c r="C318" s="5" t="s">
        <v>707</v>
      </c>
      <c r="D318" s="5" t="s">
        <v>708</v>
      </c>
      <c r="E318" s="5">
        <v>190</v>
      </c>
    </row>
    <row r="319" spans="1:5">
      <c r="A319" s="5" t="s">
        <v>703</v>
      </c>
      <c r="B319" s="5" t="s">
        <v>704</v>
      </c>
      <c r="C319" s="5" t="s">
        <v>268</v>
      </c>
      <c r="D319" s="5" t="s">
        <v>269</v>
      </c>
      <c r="E319" s="5">
        <v>45</v>
      </c>
    </row>
    <row r="320" spans="1:5">
      <c r="A320" s="5" t="s">
        <v>703</v>
      </c>
      <c r="B320" s="5" t="s">
        <v>704</v>
      </c>
      <c r="C320" s="5" t="s">
        <v>709</v>
      </c>
      <c r="D320" s="5" t="s">
        <v>710</v>
      </c>
      <c r="E320" s="5">
        <v>402</v>
      </c>
    </row>
    <row r="321" spans="1:5">
      <c r="A321" s="5" t="s">
        <v>703</v>
      </c>
      <c r="B321" s="5" t="s">
        <v>704</v>
      </c>
      <c r="C321" s="5" t="s">
        <v>711</v>
      </c>
      <c r="D321" s="5" t="s">
        <v>712</v>
      </c>
      <c r="E321" s="5">
        <v>112</v>
      </c>
    </row>
    <row r="322" spans="1:5">
      <c r="A322" s="5" t="s">
        <v>703</v>
      </c>
      <c r="B322" s="5" t="s">
        <v>704</v>
      </c>
      <c r="C322" s="5" t="s">
        <v>571</v>
      </c>
      <c r="D322" s="5" t="s">
        <v>572</v>
      </c>
      <c r="E322" s="5">
        <v>141</v>
      </c>
    </row>
    <row r="323" spans="1:5">
      <c r="A323" s="5" t="s">
        <v>703</v>
      </c>
      <c r="B323" s="5" t="s">
        <v>704</v>
      </c>
      <c r="C323" s="5" t="s">
        <v>573</v>
      </c>
      <c r="D323" s="5" t="s">
        <v>574</v>
      </c>
      <c r="E323" s="5">
        <v>93</v>
      </c>
    </row>
    <row r="324" spans="1:5">
      <c r="A324" s="5" t="s">
        <v>703</v>
      </c>
      <c r="B324" s="5" t="s">
        <v>704</v>
      </c>
      <c r="C324" s="5" t="s">
        <v>577</v>
      </c>
      <c r="D324" s="5" t="s">
        <v>578</v>
      </c>
      <c r="E324" s="5">
        <v>71</v>
      </c>
    </row>
    <row r="325" spans="1:5">
      <c r="A325" s="5" t="s">
        <v>703</v>
      </c>
      <c r="B325" s="5" t="s">
        <v>704</v>
      </c>
      <c r="C325" s="5" t="s">
        <v>713</v>
      </c>
      <c r="D325" s="5" t="s">
        <v>714</v>
      </c>
      <c r="E325" s="5">
        <v>11</v>
      </c>
    </row>
    <row r="326" spans="1:5">
      <c r="A326" s="5" t="s">
        <v>703</v>
      </c>
      <c r="B326" s="5" t="s">
        <v>704</v>
      </c>
      <c r="C326" s="5" t="s">
        <v>715</v>
      </c>
      <c r="D326" s="5" t="s">
        <v>716</v>
      </c>
      <c r="E326" s="5">
        <v>142</v>
      </c>
    </row>
    <row r="327" spans="1:5">
      <c r="A327" s="5" t="s">
        <v>703</v>
      </c>
      <c r="B327" s="5" t="s">
        <v>704</v>
      </c>
      <c r="C327" s="5" t="s">
        <v>717</v>
      </c>
      <c r="D327" s="5" t="s">
        <v>718</v>
      </c>
      <c r="E327" s="5">
        <v>152</v>
      </c>
    </row>
    <row r="328" spans="1:5">
      <c r="A328" s="5" t="s">
        <v>703</v>
      </c>
      <c r="B328" s="5" t="s">
        <v>704</v>
      </c>
      <c r="C328" s="5" t="s">
        <v>719</v>
      </c>
      <c r="D328" s="5" t="s">
        <v>720</v>
      </c>
      <c r="E328" s="5">
        <v>74</v>
      </c>
    </row>
    <row r="329" spans="1:5">
      <c r="A329" s="5" t="s">
        <v>99</v>
      </c>
      <c r="B329" s="5" t="s">
        <v>100</v>
      </c>
      <c r="C329" s="5" t="s">
        <v>101</v>
      </c>
      <c r="D329" s="5" t="s">
        <v>102</v>
      </c>
      <c r="E329" s="5">
        <v>24866</v>
      </c>
    </row>
    <row r="330" spans="1:5">
      <c r="A330" s="5" t="s">
        <v>99</v>
      </c>
      <c r="B330" s="5" t="s">
        <v>100</v>
      </c>
      <c r="C330" s="5" t="s">
        <v>97</v>
      </c>
      <c r="D330" s="5" t="s">
        <v>98</v>
      </c>
      <c r="E330" s="5">
        <v>2</v>
      </c>
    </row>
    <row r="331" spans="1:5">
      <c r="A331" s="5" t="s">
        <v>99</v>
      </c>
      <c r="B331" s="5" t="s">
        <v>100</v>
      </c>
      <c r="C331" s="5" t="s">
        <v>176</v>
      </c>
      <c r="D331" s="5" t="s">
        <v>177</v>
      </c>
      <c r="E331" s="5">
        <v>3998</v>
      </c>
    </row>
    <row r="332" spans="1:5">
      <c r="A332" s="5" t="s">
        <v>103</v>
      </c>
      <c r="B332" s="5" t="s">
        <v>104</v>
      </c>
      <c r="C332" s="5" t="s">
        <v>601</v>
      </c>
      <c r="D332" s="5" t="s">
        <v>602</v>
      </c>
      <c r="E332" s="5">
        <v>237</v>
      </c>
    </row>
    <row r="333" spans="1:5">
      <c r="A333" s="5" t="s">
        <v>103</v>
      </c>
      <c r="B333" s="5" t="s">
        <v>104</v>
      </c>
      <c r="C333" s="5" t="s">
        <v>137</v>
      </c>
      <c r="D333" s="5" t="s">
        <v>138</v>
      </c>
      <c r="E333" s="5">
        <v>90</v>
      </c>
    </row>
    <row r="334" spans="1:5">
      <c r="A334" s="5" t="s">
        <v>103</v>
      </c>
      <c r="B334" s="5" t="s">
        <v>104</v>
      </c>
      <c r="C334" s="5" t="s">
        <v>105</v>
      </c>
      <c r="D334" s="5" t="s">
        <v>106</v>
      </c>
      <c r="E334" s="5">
        <v>13215</v>
      </c>
    </row>
    <row r="335" spans="1:5">
      <c r="A335" s="5" t="s">
        <v>107</v>
      </c>
      <c r="B335" s="5" t="s">
        <v>108</v>
      </c>
      <c r="C335" s="5" t="s">
        <v>601</v>
      </c>
      <c r="D335" s="5" t="s">
        <v>602</v>
      </c>
      <c r="E335" s="5">
        <v>217</v>
      </c>
    </row>
    <row r="336" spans="1:5">
      <c r="A336" s="5" t="s">
        <v>107</v>
      </c>
      <c r="B336" s="5" t="s">
        <v>108</v>
      </c>
      <c r="C336" s="5" t="s">
        <v>721</v>
      </c>
      <c r="D336" s="5" t="s">
        <v>722</v>
      </c>
      <c r="E336" s="5">
        <v>123</v>
      </c>
    </row>
    <row r="337" spans="1:5">
      <c r="A337" s="5" t="s">
        <v>107</v>
      </c>
      <c r="B337" s="5" t="s">
        <v>108</v>
      </c>
      <c r="C337" s="5" t="s">
        <v>109</v>
      </c>
      <c r="D337" s="5" t="s">
        <v>110</v>
      </c>
      <c r="E337" s="5">
        <v>11538</v>
      </c>
    </row>
    <row r="338" spans="1:5">
      <c r="A338" s="5" t="s">
        <v>111</v>
      </c>
      <c r="B338" s="5" t="s">
        <v>112</v>
      </c>
      <c r="C338" s="5" t="s">
        <v>723</v>
      </c>
      <c r="D338" s="5" t="s">
        <v>724</v>
      </c>
      <c r="E338" s="5">
        <v>2207</v>
      </c>
    </row>
    <row r="339" spans="1:5">
      <c r="A339" s="5" t="s">
        <v>111</v>
      </c>
      <c r="B339" s="5" t="s">
        <v>112</v>
      </c>
      <c r="C339" s="5" t="s">
        <v>533</v>
      </c>
      <c r="D339" s="5" t="s">
        <v>534</v>
      </c>
      <c r="E339" s="5">
        <v>7</v>
      </c>
    </row>
    <row r="340" spans="1:5">
      <c r="A340" s="5" t="s">
        <v>111</v>
      </c>
      <c r="B340" s="5" t="s">
        <v>112</v>
      </c>
      <c r="C340" s="5" t="s">
        <v>113</v>
      </c>
      <c r="D340" s="5" t="s">
        <v>114</v>
      </c>
      <c r="E340" s="5">
        <v>6746</v>
      </c>
    </row>
    <row r="341" spans="1:5">
      <c r="A341" s="5" t="s">
        <v>725</v>
      </c>
      <c r="B341" s="5" t="s">
        <v>726</v>
      </c>
      <c r="C341" s="5" t="s">
        <v>697</v>
      </c>
      <c r="D341" s="5" t="s">
        <v>698</v>
      </c>
      <c r="E341" s="5">
        <v>21298</v>
      </c>
    </row>
    <row r="342" spans="1:5">
      <c r="A342" s="5" t="s">
        <v>727</v>
      </c>
      <c r="B342" s="5" t="s">
        <v>728</v>
      </c>
      <c r="C342" s="5" t="s">
        <v>127</v>
      </c>
      <c r="D342" s="5" t="s">
        <v>128</v>
      </c>
      <c r="E342" s="5">
        <v>72</v>
      </c>
    </row>
    <row r="343" spans="1:5">
      <c r="A343" s="5" t="s">
        <v>727</v>
      </c>
      <c r="B343" s="5" t="s">
        <v>728</v>
      </c>
      <c r="C343" s="5" t="s">
        <v>729</v>
      </c>
      <c r="D343" s="5" t="s">
        <v>730</v>
      </c>
      <c r="E343" s="5">
        <v>1</v>
      </c>
    </row>
    <row r="344" spans="1:5">
      <c r="A344" s="5" t="s">
        <v>727</v>
      </c>
      <c r="B344" s="5" t="s">
        <v>728</v>
      </c>
      <c r="C344" s="5" t="s">
        <v>731</v>
      </c>
      <c r="D344" s="5" t="s">
        <v>732</v>
      </c>
      <c r="E344" s="5">
        <v>3</v>
      </c>
    </row>
    <row r="345" spans="1:5">
      <c r="A345" s="5" t="s">
        <v>727</v>
      </c>
      <c r="B345" s="5" t="s">
        <v>728</v>
      </c>
      <c r="C345" s="5" t="s">
        <v>69</v>
      </c>
      <c r="D345" s="5" t="s">
        <v>70</v>
      </c>
      <c r="E345" s="5">
        <v>994</v>
      </c>
    </row>
    <row r="346" spans="1:5">
      <c r="A346" s="5" t="s">
        <v>115</v>
      </c>
      <c r="B346" s="5" t="s">
        <v>116</v>
      </c>
      <c r="C346" s="5" t="s">
        <v>733</v>
      </c>
      <c r="D346" s="5" t="s">
        <v>734</v>
      </c>
      <c r="E346" s="5">
        <v>2859</v>
      </c>
    </row>
    <row r="347" spans="1:5">
      <c r="A347" s="5" t="s">
        <v>115</v>
      </c>
      <c r="B347" s="5" t="s">
        <v>116</v>
      </c>
      <c r="C347" s="5" t="s">
        <v>515</v>
      </c>
      <c r="D347" s="5" t="s">
        <v>516</v>
      </c>
      <c r="E347" s="5">
        <v>20211</v>
      </c>
    </row>
    <row r="348" spans="1:5">
      <c r="A348" s="5" t="s">
        <v>115</v>
      </c>
      <c r="B348" s="5" t="s">
        <v>116</v>
      </c>
      <c r="C348" s="5" t="s">
        <v>117</v>
      </c>
      <c r="D348" s="5" t="s">
        <v>118</v>
      </c>
      <c r="E348" s="5">
        <v>11858</v>
      </c>
    </row>
    <row r="349" spans="1:5">
      <c r="A349" s="5" t="s">
        <v>115</v>
      </c>
      <c r="B349" s="5" t="s">
        <v>116</v>
      </c>
      <c r="C349" s="5" t="s">
        <v>517</v>
      </c>
      <c r="D349" s="5" t="s">
        <v>518</v>
      </c>
      <c r="E349" s="5">
        <v>1374</v>
      </c>
    </row>
    <row r="350" spans="1:5">
      <c r="A350" s="5" t="s">
        <v>115</v>
      </c>
      <c r="B350" s="5" t="s">
        <v>116</v>
      </c>
      <c r="C350" s="5" t="s">
        <v>57</v>
      </c>
      <c r="D350" s="5" t="s">
        <v>58</v>
      </c>
      <c r="E350" s="5">
        <v>6160</v>
      </c>
    </row>
    <row r="351" spans="1:5">
      <c r="A351" s="5" t="s">
        <v>115</v>
      </c>
      <c r="B351" s="5" t="s">
        <v>116</v>
      </c>
      <c r="C351" s="5" t="s">
        <v>262</v>
      </c>
      <c r="D351" s="5" t="s">
        <v>263</v>
      </c>
      <c r="E351" s="5">
        <v>1807</v>
      </c>
    </row>
    <row r="352" spans="1:5">
      <c r="A352" s="5" t="s">
        <v>115</v>
      </c>
      <c r="B352" s="5" t="s">
        <v>116</v>
      </c>
      <c r="C352" s="5" t="s">
        <v>236</v>
      </c>
      <c r="D352" s="5" t="s">
        <v>237</v>
      </c>
      <c r="E352" s="5">
        <v>39737</v>
      </c>
    </row>
    <row r="353" spans="1:5">
      <c r="A353" s="5" t="s">
        <v>115</v>
      </c>
      <c r="B353" s="5" t="s">
        <v>116</v>
      </c>
      <c r="C353" s="5" t="s">
        <v>34</v>
      </c>
      <c r="D353" s="5" t="s">
        <v>35</v>
      </c>
      <c r="E353" s="5">
        <v>60</v>
      </c>
    </row>
    <row r="354" spans="1:5">
      <c r="A354" s="5" t="s">
        <v>115</v>
      </c>
      <c r="B354" s="5" t="s">
        <v>116</v>
      </c>
      <c r="C354" s="5" t="s">
        <v>238</v>
      </c>
      <c r="D354" s="5" t="s">
        <v>239</v>
      </c>
      <c r="E354" s="5">
        <v>5580</v>
      </c>
    </row>
    <row r="355" spans="1:5">
      <c r="A355" s="5" t="s">
        <v>115</v>
      </c>
      <c r="B355" s="5" t="s">
        <v>116</v>
      </c>
      <c r="C355" s="5" t="s">
        <v>119</v>
      </c>
      <c r="D355" s="5" t="s">
        <v>120</v>
      </c>
      <c r="E355" s="5">
        <v>83129</v>
      </c>
    </row>
    <row r="356" spans="1:5">
      <c r="A356" s="5" t="s">
        <v>115</v>
      </c>
      <c r="B356" s="5" t="s">
        <v>116</v>
      </c>
      <c r="C356" s="5" t="s">
        <v>121</v>
      </c>
      <c r="D356" s="5" t="s">
        <v>122</v>
      </c>
      <c r="E356" s="5">
        <v>19456</v>
      </c>
    </row>
    <row r="357" spans="1:5">
      <c r="A357" s="5" t="s">
        <v>115</v>
      </c>
      <c r="B357" s="5" t="s">
        <v>116</v>
      </c>
      <c r="C357" s="5" t="s">
        <v>242</v>
      </c>
      <c r="D357" s="5" t="s">
        <v>243</v>
      </c>
      <c r="E357" s="5">
        <v>729</v>
      </c>
    </row>
    <row r="358" spans="1:5">
      <c r="A358" s="5" t="s">
        <v>115</v>
      </c>
      <c r="B358" s="5" t="s">
        <v>116</v>
      </c>
      <c r="C358" s="5" t="s">
        <v>735</v>
      </c>
      <c r="D358" s="5" t="s">
        <v>736</v>
      </c>
      <c r="E358" s="5">
        <v>1563</v>
      </c>
    </row>
    <row r="359" spans="1:5">
      <c r="A359" s="5" t="s">
        <v>115</v>
      </c>
      <c r="B359" s="5" t="s">
        <v>116</v>
      </c>
      <c r="C359" s="5" t="s">
        <v>176</v>
      </c>
      <c r="D359" s="5" t="s">
        <v>177</v>
      </c>
      <c r="E359" s="5">
        <v>9</v>
      </c>
    </row>
    <row r="360" spans="1:5">
      <c r="A360" s="5" t="s">
        <v>115</v>
      </c>
      <c r="B360" s="5" t="s">
        <v>116</v>
      </c>
      <c r="C360" s="5" t="s">
        <v>123</v>
      </c>
      <c r="D360" s="5" t="s">
        <v>124</v>
      </c>
      <c r="E360" s="5">
        <v>5</v>
      </c>
    </row>
    <row r="361" spans="1:5">
      <c r="A361" s="5" t="s">
        <v>115</v>
      </c>
      <c r="B361" s="5" t="s">
        <v>116</v>
      </c>
      <c r="C361" s="5" t="s">
        <v>59</v>
      </c>
      <c r="D361" s="5" t="s">
        <v>60</v>
      </c>
      <c r="E361" s="5">
        <v>11165</v>
      </c>
    </row>
    <row r="362" spans="1:5">
      <c r="A362" s="5" t="s">
        <v>115</v>
      </c>
      <c r="B362" s="5" t="s">
        <v>116</v>
      </c>
      <c r="C362" s="5" t="s">
        <v>125</v>
      </c>
      <c r="D362" s="5" t="s">
        <v>126</v>
      </c>
      <c r="E362" s="5">
        <v>1818</v>
      </c>
    </row>
    <row r="363" spans="1:5">
      <c r="A363" s="5" t="s">
        <v>115</v>
      </c>
      <c r="B363" s="5" t="s">
        <v>116</v>
      </c>
      <c r="C363" s="5" t="s">
        <v>527</v>
      </c>
      <c r="D363" s="5" t="s">
        <v>528</v>
      </c>
      <c r="E363" s="5">
        <v>4869</v>
      </c>
    </row>
    <row r="364" spans="1:5">
      <c r="A364" s="5" t="s">
        <v>115</v>
      </c>
      <c r="B364" s="5" t="s">
        <v>116</v>
      </c>
      <c r="C364" s="5" t="s">
        <v>737</v>
      </c>
      <c r="D364" s="5" t="s">
        <v>738</v>
      </c>
      <c r="E364" s="5">
        <v>1</v>
      </c>
    </row>
    <row r="365" spans="1:5">
      <c r="A365" s="5" t="s">
        <v>115</v>
      </c>
      <c r="B365" s="5" t="s">
        <v>116</v>
      </c>
      <c r="C365" s="5" t="s">
        <v>11</v>
      </c>
      <c r="D365" s="5" t="s">
        <v>12</v>
      </c>
      <c r="E365" s="5">
        <v>787</v>
      </c>
    </row>
    <row r="366" spans="1:5">
      <c r="A366" s="5" t="s">
        <v>115</v>
      </c>
      <c r="B366" s="5" t="s">
        <v>116</v>
      </c>
      <c r="C366" s="5" t="s">
        <v>739</v>
      </c>
      <c r="D366" s="5" t="s">
        <v>740</v>
      </c>
      <c r="E366" s="5">
        <v>468</v>
      </c>
    </row>
    <row r="367" spans="1:5">
      <c r="A367" s="5" t="s">
        <v>115</v>
      </c>
      <c r="B367" s="5" t="s">
        <v>116</v>
      </c>
      <c r="C367" s="5" t="s">
        <v>741</v>
      </c>
      <c r="D367" s="5" t="s">
        <v>742</v>
      </c>
      <c r="E367" s="5">
        <v>19862</v>
      </c>
    </row>
    <row r="368" spans="1:5">
      <c r="A368" s="5" t="s">
        <v>115</v>
      </c>
      <c r="B368" s="5" t="s">
        <v>116</v>
      </c>
      <c r="C368" s="5" t="s">
        <v>63</v>
      </c>
      <c r="D368" s="5" t="s">
        <v>64</v>
      </c>
      <c r="E368" s="5">
        <v>5348</v>
      </c>
    </row>
    <row r="369" spans="1:5">
      <c r="A369" s="5" t="s">
        <v>115</v>
      </c>
      <c r="B369" s="5" t="s">
        <v>116</v>
      </c>
      <c r="C369" s="5" t="s">
        <v>531</v>
      </c>
      <c r="D369" s="5" t="s">
        <v>532</v>
      </c>
      <c r="E369" s="5">
        <v>326</v>
      </c>
    </row>
    <row r="370" spans="1:5">
      <c r="A370" s="5" t="s">
        <v>115</v>
      </c>
      <c r="B370" s="5" t="s">
        <v>116</v>
      </c>
      <c r="C370" s="5" t="s">
        <v>743</v>
      </c>
      <c r="D370" s="5" t="s">
        <v>744</v>
      </c>
      <c r="E370" s="5">
        <v>113</v>
      </c>
    </row>
    <row r="371" spans="1:5">
      <c r="A371" s="5" t="s">
        <v>115</v>
      </c>
      <c r="B371" s="5" t="s">
        <v>116</v>
      </c>
      <c r="C371" s="5" t="s">
        <v>745</v>
      </c>
      <c r="D371" s="5" t="s">
        <v>746</v>
      </c>
      <c r="E371" s="5">
        <v>10290</v>
      </c>
    </row>
    <row r="372" spans="1:5">
      <c r="A372" s="5" t="s">
        <v>115</v>
      </c>
      <c r="B372" s="5" t="s">
        <v>116</v>
      </c>
      <c r="C372" s="5" t="s">
        <v>127</v>
      </c>
      <c r="D372" s="5" t="s">
        <v>128</v>
      </c>
      <c r="E372" s="5">
        <v>2490</v>
      </c>
    </row>
    <row r="373" spans="1:5">
      <c r="A373" s="5" t="s">
        <v>115</v>
      </c>
      <c r="B373" s="5" t="s">
        <v>116</v>
      </c>
      <c r="C373" s="5" t="s">
        <v>129</v>
      </c>
      <c r="D373" s="5" t="s">
        <v>130</v>
      </c>
      <c r="E373" s="5">
        <v>20605</v>
      </c>
    </row>
    <row r="374" spans="1:5">
      <c r="A374" s="5" t="s">
        <v>115</v>
      </c>
      <c r="B374" s="5" t="s">
        <v>116</v>
      </c>
      <c r="C374" s="5" t="s">
        <v>729</v>
      </c>
      <c r="D374" s="5" t="s">
        <v>730</v>
      </c>
      <c r="E374" s="5">
        <v>8936</v>
      </c>
    </row>
    <row r="375" spans="1:5">
      <c r="A375" s="5" t="s">
        <v>115</v>
      </c>
      <c r="B375" s="5" t="s">
        <v>116</v>
      </c>
      <c r="C375" s="5" t="s">
        <v>747</v>
      </c>
      <c r="D375" s="5" t="s">
        <v>748</v>
      </c>
      <c r="E375" s="5">
        <v>688</v>
      </c>
    </row>
    <row r="376" spans="1:5">
      <c r="A376" s="5" t="s">
        <v>115</v>
      </c>
      <c r="B376" s="5" t="s">
        <v>116</v>
      </c>
      <c r="C376" s="5" t="s">
        <v>533</v>
      </c>
      <c r="D376" s="5" t="s">
        <v>534</v>
      </c>
      <c r="E376" s="5">
        <v>778</v>
      </c>
    </row>
    <row r="377" spans="1:5">
      <c r="A377" s="5" t="s">
        <v>115</v>
      </c>
      <c r="B377" s="5" t="s">
        <v>116</v>
      </c>
      <c r="C377" s="5" t="s">
        <v>535</v>
      </c>
      <c r="D377" s="5" t="s">
        <v>536</v>
      </c>
      <c r="E377" s="5">
        <v>23</v>
      </c>
    </row>
    <row r="378" spans="1:5">
      <c r="A378" s="5" t="s">
        <v>115</v>
      </c>
      <c r="B378" s="5" t="s">
        <v>116</v>
      </c>
      <c r="C378" s="5" t="s">
        <v>749</v>
      </c>
      <c r="D378" s="5" t="s">
        <v>750</v>
      </c>
      <c r="E378" s="5">
        <v>964</v>
      </c>
    </row>
    <row r="379" spans="1:5">
      <c r="A379" s="5" t="s">
        <v>115</v>
      </c>
      <c r="B379" s="5" t="s">
        <v>116</v>
      </c>
      <c r="C379" s="5" t="s">
        <v>707</v>
      </c>
      <c r="D379" s="5" t="s">
        <v>708</v>
      </c>
      <c r="E379" s="5">
        <v>713</v>
      </c>
    </row>
    <row r="380" spans="1:5">
      <c r="A380" s="5" t="s">
        <v>115</v>
      </c>
      <c r="B380" s="5" t="s">
        <v>116</v>
      </c>
      <c r="C380" s="5" t="s">
        <v>539</v>
      </c>
      <c r="D380" s="5" t="s">
        <v>540</v>
      </c>
      <c r="E380" s="5">
        <v>2412</v>
      </c>
    </row>
    <row r="381" spans="1:5">
      <c r="A381" s="5" t="s">
        <v>115</v>
      </c>
      <c r="B381" s="5" t="s">
        <v>116</v>
      </c>
      <c r="C381" s="5" t="s">
        <v>270</v>
      </c>
      <c r="D381" s="5" t="s">
        <v>271</v>
      </c>
      <c r="E381" s="5">
        <v>446</v>
      </c>
    </row>
    <row r="382" spans="1:5">
      <c r="A382" s="5" t="s">
        <v>115</v>
      </c>
      <c r="B382" s="5" t="s">
        <v>116</v>
      </c>
      <c r="C382" s="5" t="s">
        <v>65</v>
      </c>
      <c r="D382" s="5" t="s">
        <v>66</v>
      </c>
      <c r="E382" s="5">
        <v>8181</v>
      </c>
    </row>
    <row r="383" spans="1:5">
      <c r="A383" s="5" t="s">
        <v>115</v>
      </c>
      <c r="B383" s="5" t="s">
        <v>116</v>
      </c>
      <c r="C383" s="5" t="s">
        <v>751</v>
      </c>
      <c r="D383" s="5" t="s">
        <v>752</v>
      </c>
      <c r="E383" s="5">
        <v>196</v>
      </c>
    </row>
    <row r="384" spans="1:5">
      <c r="A384" s="5" t="s">
        <v>115</v>
      </c>
      <c r="B384" s="5" t="s">
        <v>116</v>
      </c>
      <c r="C384" s="5" t="s">
        <v>545</v>
      </c>
      <c r="D384" s="5" t="s">
        <v>546</v>
      </c>
      <c r="E384" s="5">
        <v>3692</v>
      </c>
    </row>
    <row r="385" spans="1:5">
      <c r="A385" s="5" t="s">
        <v>115</v>
      </c>
      <c r="B385" s="5" t="s">
        <v>116</v>
      </c>
      <c r="C385" s="5" t="s">
        <v>753</v>
      </c>
      <c r="D385" s="5" t="s">
        <v>754</v>
      </c>
      <c r="E385" s="5">
        <v>1074</v>
      </c>
    </row>
    <row r="386" spans="1:5">
      <c r="A386" s="5" t="s">
        <v>115</v>
      </c>
      <c r="B386" s="5" t="s">
        <v>116</v>
      </c>
      <c r="C386" s="5" t="s">
        <v>755</v>
      </c>
      <c r="D386" s="5" t="s">
        <v>756</v>
      </c>
      <c r="E386" s="5">
        <v>38238</v>
      </c>
    </row>
    <row r="387" spans="1:5">
      <c r="A387" s="5" t="s">
        <v>115</v>
      </c>
      <c r="B387" s="5" t="s">
        <v>116</v>
      </c>
      <c r="C387" s="5" t="s">
        <v>757</v>
      </c>
      <c r="D387" s="5" t="s">
        <v>758</v>
      </c>
      <c r="E387" s="5">
        <v>5130</v>
      </c>
    </row>
    <row r="388" spans="1:5">
      <c r="A388" s="5" t="s">
        <v>115</v>
      </c>
      <c r="B388" s="5" t="s">
        <v>116</v>
      </c>
      <c r="C388" s="5" t="s">
        <v>551</v>
      </c>
      <c r="D388" s="5" t="s">
        <v>552</v>
      </c>
      <c r="E388" s="5">
        <v>4611</v>
      </c>
    </row>
    <row r="389" spans="1:5">
      <c r="A389" s="5" t="s">
        <v>115</v>
      </c>
      <c r="B389" s="5" t="s">
        <v>116</v>
      </c>
      <c r="C389" s="5" t="s">
        <v>555</v>
      </c>
      <c r="D389" s="5" t="s">
        <v>556</v>
      </c>
      <c r="E389" s="5">
        <v>1</v>
      </c>
    </row>
    <row r="390" spans="1:5">
      <c r="A390" s="5" t="s">
        <v>115</v>
      </c>
      <c r="B390" s="5" t="s">
        <v>116</v>
      </c>
      <c r="C390" s="5" t="s">
        <v>759</v>
      </c>
      <c r="D390" s="5" t="s">
        <v>760</v>
      </c>
      <c r="E390" s="5">
        <v>434</v>
      </c>
    </row>
    <row r="391" spans="1:5">
      <c r="A391" s="5" t="s">
        <v>115</v>
      </c>
      <c r="B391" s="5" t="s">
        <v>116</v>
      </c>
      <c r="C391" s="5" t="s">
        <v>761</v>
      </c>
      <c r="D391" s="5" t="s">
        <v>762</v>
      </c>
      <c r="E391" s="5">
        <v>329</v>
      </c>
    </row>
    <row r="392" spans="1:5">
      <c r="A392" s="5" t="s">
        <v>115</v>
      </c>
      <c r="B392" s="5" t="s">
        <v>116</v>
      </c>
      <c r="C392" s="5" t="s">
        <v>763</v>
      </c>
      <c r="D392" s="5" t="s">
        <v>764</v>
      </c>
      <c r="E392" s="5">
        <v>6089</v>
      </c>
    </row>
    <row r="393" spans="1:5">
      <c r="A393" s="5" t="s">
        <v>115</v>
      </c>
      <c r="B393" s="5" t="s">
        <v>116</v>
      </c>
      <c r="C393" s="5" t="s">
        <v>765</v>
      </c>
      <c r="D393" s="5" t="s">
        <v>766</v>
      </c>
      <c r="E393" s="5">
        <v>20544</v>
      </c>
    </row>
    <row r="394" spans="1:5">
      <c r="A394" s="5" t="s">
        <v>115</v>
      </c>
      <c r="B394" s="5" t="s">
        <v>116</v>
      </c>
      <c r="C394" s="5" t="s">
        <v>767</v>
      </c>
      <c r="D394" s="5" t="s">
        <v>768</v>
      </c>
      <c r="E394" s="5">
        <v>574</v>
      </c>
    </row>
    <row r="395" spans="1:5">
      <c r="A395" s="5" t="s">
        <v>115</v>
      </c>
      <c r="B395" s="5" t="s">
        <v>116</v>
      </c>
      <c r="C395" s="5" t="s">
        <v>69</v>
      </c>
      <c r="D395" s="5" t="s">
        <v>70</v>
      </c>
      <c r="E395" s="5">
        <v>14104</v>
      </c>
    </row>
    <row r="396" spans="1:5">
      <c r="A396" s="5" t="s">
        <v>115</v>
      </c>
      <c r="B396" s="5" t="s">
        <v>116</v>
      </c>
      <c r="C396" s="5" t="s">
        <v>71</v>
      </c>
      <c r="D396" s="5" t="s">
        <v>72</v>
      </c>
      <c r="E396" s="5">
        <v>7199</v>
      </c>
    </row>
    <row r="397" spans="1:5">
      <c r="A397" s="5" t="s">
        <v>115</v>
      </c>
      <c r="B397" s="5" t="s">
        <v>116</v>
      </c>
      <c r="C397" s="5" t="s">
        <v>131</v>
      </c>
      <c r="D397" s="5" t="s">
        <v>132</v>
      </c>
      <c r="E397" s="5">
        <v>5226</v>
      </c>
    </row>
    <row r="398" spans="1:5">
      <c r="A398" s="5" t="s">
        <v>115</v>
      </c>
      <c r="B398" s="5" t="s">
        <v>116</v>
      </c>
      <c r="C398" s="5" t="s">
        <v>769</v>
      </c>
      <c r="D398" s="5" t="s">
        <v>770</v>
      </c>
      <c r="E398" s="5">
        <v>21410</v>
      </c>
    </row>
    <row r="399" spans="1:5">
      <c r="A399" s="5" t="s">
        <v>771</v>
      </c>
      <c r="B399" s="5" t="s">
        <v>772</v>
      </c>
      <c r="C399" s="5" t="s">
        <v>533</v>
      </c>
      <c r="D399" s="5" t="s">
        <v>534</v>
      </c>
      <c r="E399" s="5">
        <v>57</v>
      </c>
    </row>
    <row r="400" spans="1:5">
      <c r="A400" s="5" t="s">
        <v>771</v>
      </c>
      <c r="B400" s="5" t="s">
        <v>772</v>
      </c>
      <c r="C400" s="5" t="s">
        <v>719</v>
      </c>
      <c r="D400" s="5" t="s">
        <v>720</v>
      </c>
      <c r="E400" s="5">
        <v>904</v>
      </c>
    </row>
    <row r="401" spans="1:5">
      <c r="A401" s="5" t="s">
        <v>773</v>
      </c>
      <c r="B401" s="5" t="s">
        <v>774</v>
      </c>
      <c r="C401" s="5" t="s">
        <v>711</v>
      </c>
      <c r="D401" s="5" t="s">
        <v>712</v>
      </c>
      <c r="E401" s="5">
        <v>18</v>
      </c>
    </row>
    <row r="402" spans="1:5">
      <c r="A402" s="5" t="s">
        <v>773</v>
      </c>
      <c r="B402" s="5" t="s">
        <v>774</v>
      </c>
      <c r="C402" s="5" t="s">
        <v>571</v>
      </c>
      <c r="D402" s="5" t="s">
        <v>572</v>
      </c>
      <c r="E402" s="5">
        <v>490</v>
      </c>
    </row>
    <row r="403" spans="1:5">
      <c r="A403" s="5" t="s">
        <v>773</v>
      </c>
      <c r="B403" s="5" t="s">
        <v>774</v>
      </c>
      <c r="C403" s="5" t="s">
        <v>715</v>
      </c>
      <c r="D403" s="5" t="s">
        <v>716</v>
      </c>
      <c r="E403" s="5">
        <v>146</v>
      </c>
    </row>
    <row r="404" spans="1:5">
      <c r="A404" s="5" t="s">
        <v>775</v>
      </c>
      <c r="B404" s="5" t="s">
        <v>776</v>
      </c>
      <c r="C404" s="5" t="s">
        <v>533</v>
      </c>
      <c r="D404" s="5" t="s">
        <v>534</v>
      </c>
      <c r="E404" s="5">
        <v>1006</v>
      </c>
    </row>
    <row r="405" spans="1:5">
      <c r="A405" s="5" t="s">
        <v>775</v>
      </c>
      <c r="B405" s="5" t="s">
        <v>776</v>
      </c>
      <c r="C405" s="5" t="s">
        <v>765</v>
      </c>
      <c r="D405" s="5" t="s">
        <v>766</v>
      </c>
      <c r="E405" s="5">
        <v>903</v>
      </c>
    </row>
    <row r="406" spans="1:5">
      <c r="A406" s="5" t="s">
        <v>777</v>
      </c>
      <c r="B406" s="5" t="s">
        <v>778</v>
      </c>
      <c r="C406" s="5" t="s">
        <v>779</v>
      </c>
      <c r="D406" s="5" t="s">
        <v>780</v>
      </c>
      <c r="E406" s="5">
        <v>144</v>
      </c>
    </row>
    <row r="407" spans="1:5">
      <c r="A407" s="5" t="s">
        <v>777</v>
      </c>
      <c r="B407" s="5" t="s">
        <v>778</v>
      </c>
      <c r="C407" s="5" t="s">
        <v>573</v>
      </c>
      <c r="D407" s="5" t="s">
        <v>574</v>
      </c>
      <c r="E407" s="5">
        <v>72</v>
      </c>
    </row>
    <row r="408" spans="1:5">
      <c r="A408" s="5" t="s">
        <v>781</v>
      </c>
      <c r="B408" s="5" t="s">
        <v>782</v>
      </c>
      <c r="C408" s="5" t="s">
        <v>705</v>
      </c>
      <c r="D408" s="5" t="s">
        <v>706</v>
      </c>
      <c r="E408" s="5">
        <v>163</v>
      </c>
    </row>
    <row r="409" spans="1:5">
      <c r="A409" s="5" t="s">
        <v>781</v>
      </c>
      <c r="B409" s="5" t="s">
        <v>782</v>
      </c>
      <c r="C409" s="5" t="s">
        <v>137</v>
      </c>
      <c r="D409" s="5" t="s">
        <v>138</v>
      </c>
      <c r="E409" s="5">
        <v>927</v>
      </c>
    </row>
    <row r="410" spans="1:5">
      <c r="A410" s="5" t="s">
        <v>781</v>
      </c>
      <c r="B410" s="5" t="s">
        <v>782</v>
      </c>
      <c r="C410" s="5" t="s">
        <v>113</v>
      </c>
      <c r="D410" s="5" t="s">
        <v>114</v>
      </c>
      <c r="E410" s="5">
        <v>2420</v>
      </c>
    </row>
    <row r="411" spans="1:5">
      <c r="A411" s="5" t="s">
        <v>783</v>
      </c>
      <c r="B411" s="5" t="s">
        <v>784</v>
      </c>
      <c r="C411" s="5" t="s">
        <v>785</v>
      </c>
      <c r="D411" s="5" t="s">
        <v>786</v>
      </c>
      <c r="E411" s="5">
        <v>344</v>
      </c>
    </row>
    <row r="412" spans="1:5">
      <c r="A412" s="5" t="s">
        <v>787</v>
      </c>
      <c r="B412" s="5" t="s">
        <v>788</v>
      </c>
      <c r="C412" s="5" t="s">
        <v>789</v>
      </c>
      <c r="D412" s="5" t="s">
        <v>788</v>
      </c>
      <c r="E412" s="5">
        <v>6</v>
      </c>
    </row>
    <row r="413" spans="1:5">
      <c r="A413" s="5" t="s">
        <v>790</v>
      </c>
      <c r="B413" s="5" t="s">
        <v>791</v>
      </c>
      <c r="C413" s="5" t="s">
        <v>792</v>
      </c>
      <c r="D413" s="5" t="s">
        <v>793</v>
      </c>
      <c r="E413" s="5">
        <v>85</v>
      </c>
    </row>
    <row r="414" spans="1:5">
      <c r="A414" s="5" t="s">
        <v>794</v>
      </c>
      <c r="B414" s="5" t="s">
        <v>795</v>
      </c>
      <c r="C414" s="5" t="s">
        <v>701</v>
      </c>
      <c r="D414" s="5" t="s">
        <v>702</v>
      </c>
      <c r="E414" s="5">
        <v>473</v>
      </c>
    </row>
    <row r="415" spans="1:5">
      <c r="A415" s="5" t="s">
        <v>796</v>
      </c>
      <c r="B415" s="5" t="s">
        <v>797</v>
      </c>
      <c r="C415" s="5" t="s">
        <v>135</v>
      </c>
      <c r="D415" s="5" t="s">
        <v>136</v>
      </c>
      <c r="E415" s="5">
        <v>180</v>
      </c>
    </row>
    <row r="416" spans="1:5">
      <c r="A416" s="5" t="s">
        <v>796</v>
      </c>
      <c r="B416" s="5" t="s">
        <v>797</v>
      </c>
      <c r="C416" s="5" t="s">
        <v>705</v>
      </c>
      <c r="D416" s="5" t="s">
        <v>706</v>
      </c>
      <c r="E416" s="5">
        <v>126</v>
      </c>
    </row>
    <row r="417" spans="1:5">
      <c r="A417" s="5" t="s">
        <v>796</v>
      </c>
      <c r="B417" s="5" t="s">
        <v>797</v>
      </c>
      <c r="C417" s="5" t="s">
        <v>63</v>
      </c>
      <c r="D417" s="5" t="s">
        <v>64</v>
      </c>
      <c r="E417" s="5">
        <v>478</v>
      </c>
    </row>
    <row r="418" spans="1:5">
      <c r="A418" s="5" t="s">
        <v>796</v>
      </c>
      <c r="B418" s="5" t="s">
        <v>797</v>
      </c>
      <c r="C418" s="5" t="s">
        <v>531</v>
      </c>
      <c r="D418" s="5" t="s">
        <v>532</v>
      </c>
      <c r="E418" s="5">
        <v>1206</v>
      </c>
    </row>
    <row r="419" spans="1:5">
      <c r="A419" s="5" t="s">
        <v>796</v>
      </c>
      <c r="B419" s="5" t="s">
        <v>797</v>
      </c>
      <c r="C419" s="5" t="s">
        <v>565</v>
      </c>
      <c r="D419" s="5" t="s">
        <v>566</v>
      </c>
      <c r="E419" s="5">
        <v>872</v>
      </c>
    </row>
    <row r="420" spans="1:5">
      <c r="A420" s="5" t="s">
        <v>796</v>
      </c>
      <c r="B420" s="5" t="s">
        <v>797</v>
      </c>
      <c r="C420" s="5" t="s">
        <v>573</v>
      </c>
      <c r="D420" s="5" t="s">
        <v>574</v>
      </c>
      <c r="E420" s="5">
        <v>1732</v>
      </c>
    </row>
    <row r="421" spans="1:5">
      <c r="A421" s="5" t="s">
        <v>798</v>
      </c>
      <c r="B421" s="5" t="s">
        <v>799</v>
      </c>
      <c r="C421" s="5" t="s">
        <v>565</v>
      </c>
      <c r="D421" s="5" t="s">
        <v>566</v>
      </c>
      <c r="E421" s="5">
        <v>176</v>
      </c>
    </row>
    <row r="422" spans="1:5">
      <c r="A422" s="5" t="s">
        <v>798</v>
      </c>
      <c r="B422" s="5" t="s">
        <v>799</v>
      </c>
      <c r="C422" s="5" t="s">
        <v>573</v>
      </c>
      <c r="D422" s="5" t="s">
        <v>574</v>
      </c>
      <c r="E422" s="5">
        <v>505</v>
      </c>
    </row>
    <row r="423" spans="1:5">
      <c r="A423" s="5" t="s">
        <v>800</v>
      </c>
      <c r="B423" s="5" t="s">
        <v>801</v>
      </c>
      <c r="C423" s="5" t="s">
        <v>113</v>
      </c>
      <c r="D423" s="5" t="s">
        <v>114</v>
      </c>
      <c r="E423" s="5">
        <v>505</v>
      </c>
    </row>
    <row r="424" spans="1:5">
      <c r="A424" s="5" t="s">
        <v>802</v>
      </c>
      <c r="B424" s="5" t="s">
        <v>803</v>
      </c>
      <c r="C424" s="5" t="s">
        <v>97</v>
      </c>
      <c r="D424" s="5" t="s">
        <v>98</v>
      </c>
      <c r="E424" s="5">
        <v>2431</v>
      </c>
    </row>
    <row r="425" spans="1:5">
      <c r="A425" s="5" t="s">
        <v>802</v>
      </c>
      <c r="B425" s="5" t="s">
        <v>803</v>
      </c>
      <c r="C425" s="5" t="s">
        <v>565</v>
      </c>
      <c r="D425" s="5" t="s">
        <v>566</v>
      </c>
      <c r="E425" s="5">
        <v>300</v>
      </c>
    </row>
    <row r="426" spans="1:5">
      <c r="A426" s="5" t="s">
        <v>802</v>
      </c>
      <c r="B426" s="5" t="s">
        <v>803</v>
      </c>
      <c r="C426" s="5" t="s">
        <v>573</v>
      </c>
      <c r="D426" s="5" t="s">
        <v>574</v>
      </c>
      <c r="E426" s="5">
        <v>1515</v>
      </c>
    </row>
    <row r="427" spans="1:5">
      <c r="A427" s="5" t="s">
        <v>804</v>
      </c>
      <c r="B427" s="5" t="s">
        <v>805</v>
      </c>
      <c r="C427" s="5" t="s">
        <v>705</v>
      </c>
      <c r="D427" s="5" t="s">
        <v>706</v>
      </c>
      <c r="E427" s="5">
        <v>434</v>
      </c>
    </row>
    <row r="428" spans="1:5">
      <c r="A428" s="5" t="s">
        <v>806</v>
      </c>
      <c r="B428" s="5" t="s">
        <v>807</v>
      </c>
      <c r="C428" s="5" t="s">
        <v>34</v>
      </c>
      <c r="D428" s="5" t="s">
        <v>35</v>
      </c>
      <c r="E428" s="5">
        <v>2408</v>
      </c>
    </row>
    <row r="429" spans="1:5">
      <c r="A429" s="5" t="s">
        <v>806</v>
      </c>
      <c r="B429" s="5" t="s">
        <v>807</v>
      </c>
      <c r="C429" s="5" t="s">
        <v>143</v>
      </c>
      <c r="D429" s="5" t="s">
        <v>144</v>
      </c>
      <c r="E429" s="5">
        <v>531</v>
      </c>
    </row>
    <row r="430" spans="1:5">
      <c r="A430" s="5" t="s">
        <v>806</v>
      </c>
      <c r="B430" s="5" t="s">
        <v>807</v>
      </c>
      <c r="C430" s="5" t="s">
        <v>808</v>
      </c>
      <c r="D430" s="5" t="s">
        <v>809</v>
      </c>
      <c r="E430" s="5">
        <v>919</v>
      </c>
    </row>
    <row r="431" spans="1:5">
      <c r="A431" s="5" t="s">
        <v>810</v>
      </c>
      <c r="B431" s="5" t="s">
        <v>811</v>
      </c>
      <c r="C431" s="5" t="s">
        <v>812</v>
      </c>
      <c r="D431" s="5" t="s">
        <v>813</v>
      </c>
      <c r="E431" s="5">
        <v>1874</v>
      </c>
    </row>
    <row r="432" spans="1:5">
      <c r="A432" s="5" t="s">
        <v>814</v>
      </c>
      <c r="B432" s="5" t="s">
        <v>815</v>
      </c>
      <c r="C432" s="5" t="s">
        <v>565</v>
      </c>
      <c r="D432" s="5" t="s">
        <v>566</v>
      </c>
      <c r="E432" s="5">
        <v>13</v>
      </c>
    </row>
    <row r="433" spans="1:5">
      <c r="A433" s="5" t="s">
        <v>816</v>
      </c>
      <c r="B433" s="5" t="s">
        <v>817</v>
      </c>
      <c r="C433" s="5" t="s">
        <v>50</v>
      </c>
      <c r="D433" s="5" t="s">
        <v>51</v>
      </c>
      <c r="E433" s="5">
        <v>396</v>
      </c>
    </row>
    <row r="434" spans="1:5">
      <c r="A434" s="5" t="s">
        <v>818</v>
      </c>
      <c r="B434" s="5" t="s">
        <v>819</v>
      </c>
      <c r="C434" s="5" t="s">
        <v>533</v>
      </c>
      <c r="D434" s="5" t="s">
        <v>534</v>
      </c>
      <c r="E434" s="5">
        <v>38</v>
      </c>
    </row>
    <row r="435" spans="1:5">
      <c r="A435" s="5" t="s">
        <v>820</v>
      </c>
      <c r="B435" s="5" t="s">
        <v>821</v>
      </c>
      <c r="C435" s="5" t="s">
        <v>137</v>
      </c>
      <c r="D435" s="5" t="s">
        <v>138</v>
      </c>
      <c r="E435" s="5">
        <v>1750</v>
      </c>
    </row>
    <row r="436" spans="1:5">
      <c r="A436" s="5" t="s">
        <v>820</v>
      </c>
      <c r="B436" s="5" t="s">
        <v>821</v>
      </c>
      <c r="C436" s="5" t="s">
        <v>113</v>
      </c>
      <c r="D436" s="5" t="s">
        <v>114</v>
      </c>
      <c r="E436" s="5">
        <v>304</v>
      </c>
    </row>
    <row r="437" spans="1:5">
      <c r="A437" s="5" t="s">
        <v>822</v>
      </c>
      <c r="B437" s="5" t="s">
        <v>823</v>
      </c>
      <c r="C437" s="5" t="s">
        <v>824</v>
      </c>
      <c r="D437" s="5" t="s">
        <v>823</v>
      </c>
      <c r="E437" s="5">
        <v>307</v>
      </c>
    </row>
    <row r="438" spans="1:5">
      <c r="A438" s="5" t="s">
        <v>825</v>
      </c>
      <c r="B438" s="5" t="s">
        <v>826</v>
      </c>
      <c r="C438" s="5" t="s">
        <v>97</v>
      </c>
      <c r="D438" s="5" t="s">
        <v>98</v>
      </c>
      <c r="E438" s="5">
        <v>1882</v>
      </c>
    </row>
    <row r="439" spans="1:5">
      <c r="A439" s="5" t="s">
        <v>825</v>
      </c>
      <c r="B439" s="5" t="s">
        <v>826</v>
      </c>
      <c r="C439" s="5" t="s">
        <v>242</v>
      </c>
      <c r="D439" s="5" t="s">
        <v>243</v>
      </c>
      <c r="E439" s="5">
        <v>245</v>
      </c>
    </row>
    <row r="440" spans="1:5">
      <c r="A440" s="5" t="s">
        <v>825</v>
      </c>
      <c r="B440" s="5" t="s">
        <v>826</v>
      </c>
      <c r="C440" s="5" t="s">
        <v>553</v>
      </c>
      <c r="D440" s="5" t="s">
        <v>554</v>
      </c>
      <c r="E440" s="5">
        <v>22</v>
      </c>
    </row>
    <row r="441" spans="1:5">
      <c r="A441" s="5" t="s">
        <v>825</v>
      </c>
      <c r="B441" s="5" t="s">
        <v>826</v>
      </c>
      <c r="C441" s="5" t="s">
        <v>827</v>
      </c>
      <c r="D441" s="5" t="s">
        <v>828</v>
      </c>
      <c r="E441" s="5">
        <v>3136</v>
      </c>
    </row>
    <row r="442" spans="1:5">
      <c r="A442" s="5" t="s">
        <v>829</v>
      </c>
      <c r="B442" s="5" t="s">
        <v>830</v>
      </c>
      <c r="C442" s="5" t="s">
        <v>695</v>
      </c>
      <c r="D442" s="5" t="s">
        <v>696</v>
      </c>
      <c r="E442" s="5">
        <v>322</v>
      </c>
    </row>
    <row r="443" spans="1:5">
      <c r="A443" s="5" t="s">
        <v>829</v>
      </c>
      <c r="B443" s="5" t="s">
        <v>830</v>
      </c>
      <c r="C443" s="5" t="s">
        <v>147</v>
      </c>
      <c r="D443" s="5" t="s">
        <v>148</v>
      </c>
      <c r="E443" s="5">
        <v>6</v>
      </c>
    </row>
    <row r="444" spans="1:5">
      <c r="A444" s="5" t="s">
        <v>829</v>
      </c>
      <c r="B444" s="5" t="s">
        <v>830</v>
      </c>
      <c r="C444" s="5" t="s">
        <v>97</v>
      </c>
      <c r="D444" s="5" t="s">
        <v>98</v>
      </c>
      <c r="E444" s="5">
        <v>2015</v>
      </c>
    </row>
    <row r="445" spans="1:5">
      <c r="A445" s="5" t="s">
        <v>831</v>
      </c>
      <c r="B445" s="5" t="s">
        <v>832</v>
      </c>
      <c r="C445" s="5" t="s">
        <v>541</v>
      </c>
      <c r="D445" s="5" t="s">
        <v>542</v>
      </c>
      <c r="E445" s="5">
        <v>245</v>
      </c>
    </row>
    <row r="446" spans="1:5">
      <c r="A446" s="5" t="s">
        <v>831</v>
      </c>
      <c r="B446" s="5" t="s">
        <v>832</v>
      </c>
      <c r="C446" s="5" t="s">
        <v>709</v>
      </c>
      <c r="D446" s="5" t="s">
        <v>710</v>
      </c>
      <c r="E446" s="5">
        <v>780</v>
      </c>
    </row>
    <row r="447" spans="1:5">
      <c r="A447" s="5" t="s">
        <v>831</v>
      </c>
      <c r="B447" s="5" t="s">
        <v>832</v>
      </c>
      <c r="C447" s="5" t="s">
        <v>141</v>
      </c>
      <c r="D447" s="5" t="s">
        <v>142</v>
      </c>
      <c r="E447" s="5">
        <v>850</v>
      </c>
    </row>
    <row r="448" spans="1:5">
      <c r="A448" s="5" t="s">
        <v>831</v>
      </c>
      <c r="B448" s="5" t="s">
        <v>832</v>
      </c>
      <c r="C448" s="5" t="s">
        <v>571</v>
      </c>
      <c r="D448" s="5" t="s">
        <v>572</v>
      </c>
      <c r="E448" s="5">
        <v>1</v>
      </c>
    </row>
    <row r="449" spans="1:5">
      <c r="A449" s="5" t="s">
        <v>833</v>
      </c>
      <c r="B449" s="5" t="s">
        <v>834</v>
      </c>
      <c r="C449" s="5" t="s">
        <v>701</v>
      </c>
      <c r="D449" s="5" t="s">
        <v>702</v>
      </c>
      <c r="E449" s="5">
        <v>841</v>
      </c>
    </row>
    <row r="450" spans="1:5">
      <c r="A450" s="5" t="s">
        <v>833</v>
      </c>
      <c r="B450" s="5" t="s">
        <v>834</v>
      </c>
      <c r="C450" s="5" t="s">
        <v>125</v>
      </c>
      <c r="D450" s="5" t="s">
        <v>126</v>
      </c>
      <c r="E450" s="5">
        <v>139</v>
      </c>
    </row>
    <row r="451" spans="1:5">
      <c r="A451" s="5" t="s">
        <v>833</v>
      </c>
      <c r="B451" s="5" t="s">
        <v>834</v>
      </c>
      <c r="C451" s="5" t="s">
        <v>571</v>
      </c>
      <c r="D451" s="5" t="s">
        <v>572</v>
      </c>
      <c r="E451" s="5">
        <v>171</v>
      </c>
    </row>
    <row r="452" spans="1:5">
      <c r="A452" s="5" t="s">
        <v>833</v>
      </c>
      <c r="B452" s="5" t="s">
        <v>834</v>
      </c>
      <c r="C452" s="5" t="s">
        <v>599</v>
      </c>
      <c r="D452" s="5" t="s">
        <v>600</v>
      </c>
      <c r="E452" s="5">
        <v>129</v>
      </c>
    </row>
    <row r="453" spans="1:5">
      <c r="A453" s="5" t="s">
        <v>835</v>
      </c>
      <c r="B453" s="5" t="s">
        <v>836</v>
      </c>
      <c r="C453" s="5" t="s">
        <v>705</v>
      </c>
      <c r="D453" s="5" t="s">
        <v>706</v>
      </c>
      <c r="E453" s="5">
        <v>380</v>
      </c>
    </row>
    <row r="454" spans="1:5">
      <c r="A454" s="5" t="s">
        <v>835</v>
      </c>
      <c r="B454" s="5" t="s">
        <v>836</v>
      </c>
      <c r="C454" s="5" t="s">
        <v>535</v>
      </c>
      <c r="D454" s="5" t="s">
        <v>536</v>
      </c>
      <c r="E454" s="5">
        <v>1721</v>
      </c>
    </row>
    <row r="455" spans="1:5">
      <c r="A455" s="5" t="s">
        <v>835</v>
      </c>
      <c r="B455" s="5" t="s">
        <v>836</v>
      </c>
      <c r="C455" s="5" t="s">
        <v>837</v>
      </c>
      <c r="D455" s="5" t="s">
        <v>838</v>
      </c>
      <c r="E455" s="5">
        <v>1867</v>
      </c>
    </row>
    <row r="456" spans="1:5">
      <c r="A456" s="5" t="s">
        <v>835</v>
      </c>
      <c r="B456" s="5" t="s">
        <v>836</v>
      </c>
      <c r="C456" s="5" t="s">
        <v>839</v>
      </c>
      <c r="D456" s="5" t="s">
        <v>840</v>
      </c>
      <c r="E456" s="5">
        <v>1488</v>
      </c>
    </row>
    <row r="457" spans="1:5">
      <c r="A457" s="5" t="s">
        <v>841</v>
      </c>
      <c r="B457" s="5" t="s">
        <v>842</v>
      </c>
      <c r="C457" s="5" t="s">
        <v>105</v>
      </c>
      <c r="D457" s="5" t="s">
        <v>106</v>
      </c>
      <c r="E457" s="5">
        <v>21600</v>
      </c>
    </row>
    <row r="458" spans="1:5">
      <c r="A458" s="5" t="s">
        <v>841</v>
      </c>
      <c r="B458" s="5" t="s">
        <v>842</v>
      </c>
      <c r="C458" s="5" t="s">
        <v>719</v>
      </c>
      <c r="D458" s="5" t="s">
        <v>720</v>
      </c>
      <c r="E458" s="5">
        <v>2310</v>
      </c>
    </row>
    <row r="459" spans="1:5">
      <c r="A459" s="5" t="s">
        <v>843</v>
      </c>
      <c r="B459" s="5" t="s">
        <v>844</v>
      </c>
      <c r="C459" s="5" t="s">
        <v>236</v>
      </c>
      <c r="D459" s="5" t="s">
        <v>237</v>
      </c>
      <c r="E459" s="5">
        <v>1798</v>
      </c>
    </row>
    <row r="460" spans="1:5">
      <c r="A460" s="5" t="s">
        <v>843</v>
      </c>
      <c r="B460" s="5" t="s">
        <v>844</v>
      </c>
      <c r="C460" s="5" t="s">
        <v>571</v>
      </c>
      <c r="D460" s="5" t="s">
        <v>572</v>
      </c>
      <c r="E460" s="5">
        <v>1462</v>
      </c>
    </row>
    <row r="461" spans="1:5">
      <c r="A461" s="5" t="s">
        <v>845</v>
      </c>
      <c r="B461" s="5" t="s">
        <v>846</v>
      </c>
      <c r="C461" s="5" t="s">
        <v>109</v>
      </c>
      <c r="D461" s="5" t="s">
        <v>110</v>
      </c>
      <c r="E461" s="5">
        <v>3314</v>
      </c>
    </row>
    <row r="462" spans="1:5">
      <c r="A462" s="5" t="s">
        <v>845</v>
      </c>
      <c r="B462" s="5" t="s">
        <v>846</v>
      </c>
      <c r="C462" s="5" t="s">
        <v>75</v>
      </c>
      <c r="D462" s="5" t="s">
        <v>76</v>
      </c>
      <c r="E462" s="5">
        <v>842</v>
      </c>
    </row>
    <row r="463" spans="1:5">
      <c r="A463" s="5" t="s">
        <v>847</v>
      </c>
      <c r="B463" s="5" t="s">
        <v>848</v>
      </c>
      <c r="C463" s="5" t="s">
        <v>785</v>
      </c>
      <c r="D463" s="5" t="s">
        <v>786</v>
      </c>
      <c r="E463" s="5">
        <v>994</v>
      </c>
    </row>
    <row r="464" spans="1:5">
      <c r="A464" s="5" t="s">
        <v>847</v>
      </c>
      <c r="B464" s="5" t="s">
        <v>848</v>
      </c>
      <c r="C464" s="5" t="s">
        <v>701</v>
      </c>
      <c r="D464" s="5" t="s">
        <v>702</v>
      </c>
      <c r="E464" s="5">
        <v>259</v>
      </c>
    </row>
    <row r="465" spans="1:5">
      <c r="A465" s="5" t="s">
        <v>847</v>
      </c>
      <c r="B465" s="5" t="s">
        <v>848</v>
      </c>
      <c r="C465" s="5" t="s">
        <v>125</v>
      </c>
      <c r="D465" s="5" t="s">
        <v>126</v>
      </c>
      <c r="E465" s="5">
        <v>2054</v>
      </c>
    </row>
    <row r="466" spans="1:5">
      <c r="A466" s="5" t="s">
        <v>847</v>
      </c>
      <c r="B466" s="5" t="s">
        <v>848</v>
      </c>
      <c r="C466" s="5" t="s">
        <v>141</v>
      </c>
      <c r="D466" s="5" t="s">
        <v>142</v>
      </c>
      <c r="E466" s="5">
        <v>2546</v>
      </c>
    </row>
    <row r="467" spans="1:5">
      <c r="A467" s="5" t="s">
        <v>847</v>
      </c>
      <c r="B467" s="5" t="s">
        <v>848</v>
      </c>
      <c r="C467" s="5" t="s">
        <v>711</v>
      </c>
      <c r="D467" s="5" t="s">
        <v>712</v>
      </c>
      <c r="E467" s="5">
        <v>94</v>
      </c>
    </row>
    <row r="468" spans="1:5">
      <c r="A468" s="5" t="s">
        <v>847</v>
      </c>
      <c r="B468" s="5" t="s">
        <v>848</v>
      </c>
      <c r="C468" s="5" t="s">
        <v>849</v>
      </c>
      <c r="D468" s="5" t="s">
        <v>850</v>
      </c>
      <c r="E468" s="5">
        <v>1593</v>
      </c>
    </row>
    <row r="469" spans="1:5">
      <c r="A469" s="5" t="s">
        <v>847</v>
      </c>
      <c r="B469" s="5" t="s">
        <v>848</v>
      </c>
      <c r="C469" s="5" t="s">
        <v>571</v>
      </c>
      <c r="D469" s="5" t="s">
        <v>572</v>
      </c>
      <c r="E469" s="5">
        <v>467</v>
      </c>
    </row>
    <row r="470" spans="1:5">
      <c r="A470" s="5" t="s">
        <v>847</v>
      </c>
      <c r="B470" s="5" t="s">
        <v>848</v>
      </c>
      <c r="C470" s="5" t="s">
        <v>719</v>
      </c>
      <c r="D470" s="5" t="s">
        <v>720</v>
      </c>
      <c r="E470" s="5">
        <v>5</v>
      </c>
    </row>
    <row r="471" spans="1:5">
      <c r="A471" s="5" t="s">
        <v>847</v>
      </c>
      <c r="B471" s="5" t="s">
        <v>848</v>
      </c>
      <c r="C471" s="5" t="s">
        <v>113</v>
      </c>
      <c r="D471" s="5" t="s">
        <v>114</v>
      </c>
      <c r="E471" s="5">
        <v>57</v>
      </c>
    </row>
    <row r="472" spans="1:5">
      <c r="A472" s="5" t="s">
        <v>847</v>
      </c>
      <c r="B472" s="5" t="s">
        <v>848</v>
      </c>
      <c r="C472" s="5" t="s">
        <v>50</v>
      </c>
      <c r="D472" s="5" t="s">
        <v>51</v>
      </c>
      <c r="E472" s="5">
        <v>1249</v>
      </c>
    </row>
    <row r="473" spans="1:5">
      <c r="A473" s="5" t="s">
        <v>851</v>
      </c>
      <c r="B473" s="5" t="s">
        <v>852</v>
      </c>
      <c r="C473" s="5" t="s">
        <v>97</v>
      </c>
      <c r="D473" s="5" t="s">
        <v>98</v>
      </c>
      <c r="E473" s="5">
        <v>1799</v>
      </c>
    </row>
    <row r="474" spans="1:5">
      <c r="A474" s="5" t="s">
        <v>851</v>
      </c>
      <c r="B474" s="5" t="s">
        <v>852</v>
      </c>
      <c r="C474" s="5" t="s">
        <v>701</v>
      </c>
      <c r="D474" s="5" t="s">
        <v>702</v>
      </c>
      <c r="E474" s="5">
        <v>1570</v>
      </c>
    </row>
    <row r="475" spans="1:5">
      <c r="A475" s="5" t="s">
        <v>851</v>
      </c>
      <c r="B475" s="5" t="s">
        <v>852</v>
      </c>
      <c r="C475" s="5" t="s">
        <v>711</v>
      </c>
      <c r="D475" s="5" t="s">
        <v>712</v>
      </c>
      <c r="E475" s="5">
        <v>4525</v>
      </c>
    </row>
    <row r="476" spans="1:5">
      <c r="A476" s="5" t="s">
        <v>853</v>
      </c>
      <c r="B476" s="5" t="s">
        <v>854</v>
      </c>
      <c r="C476" s="5" t="s">
        <v>571</v>
      </c>
      <c r="D476" s="5" t="s">
        <v>572</v>
      </c>
      <c r="E476" s="5">
        <v>409</v>
      </c>
    </row>
    <row r="477" spans="1:5">
      <c r="A477" s="5" t="s">
        <v>853</v>
      </c>
      <c r="B477" s="5" t="s">
        <v>854</v>
      </c>
      <c r="C477" s="5" t="s">
        <v>599</v>
      </c>
      <c r="D477" s="5" t="s">
        <v>600</v>
      </c>
      <c r="E477" s="5">
        <v>118</v>
      </c>
    </row>
    <row r="478" spans="1:5">
      <c r="A478" s="5" t="s">
        <v>855</v>
      </c>
      <c r="B478" s="5" t="s">
        <v>856</v>
      </c>
      <c r="C478" s="5" t="s">
        <v>697</v>
      </c>
      <c r="D478" s="5" t="s">
        <v>698</v>
      </c>
      <c r="E478" s="5">
        <v>2900</v>
      </c>
    </row>
    <row r="479" spans="1:5">
      <c r="A479" s="5" t="s">
        <v>857</v>
      </c>
      <c r="B479" s="5" t="s">
        <v>858</v>
      </c>
      <c r="C479" s="5" t="s">
        <v>129</v>
      </c>
      <c r="D479" s="5" t="s">
        <v>130</v>
      </c>
      <c r="E479" s="5">
        <v>1038</v>
      </c>
    </row>
    <row r="480" spans="1:5">
      <c r="A480" s="5" t="s">
        <v>857</v>
      </c>
      <c r="B480" s="5" t="s">
        <v>858</v>
      </c>
      <c r="C480" s="5" t="s">
        <v>543</v>
      </c>
      <c r="D480" s="5" t="s">
        <v>544</v>
      </c>
      <c r="E480" s="5">
        <v>233</v>
      </c>
    </row>
    <row r="481" spans="1:5">
      <c r="A481" s="5" t="s">
        <v>857</v>
      </c>
      <c r="B481" s="5" t="s">
        <v>858</v>
      </c>
      <c r="C481" s="5" t="s">
        <v>141</v>
      </c>
      <c r="D481" s="5" t="s">
        <v>142</v>
      </c>
      <c r="E481" s="5">
        <v>6205</v>
      </c>
    </row>
    <row r="482" spans="1:5">
      <c r="A482" s="5" t="s">
        <v>857</v>
      </c>
      <c r="B482" s="5" t="s">
        <v>858</v>
      </c>
      <c r="C482" s="5" t="s">
        <v>859</v>
      </c>
      <c r="D482" s="5" t="s">
        <v>860</v>
      </c>
      <c r="E482" s="5">
        <v>36</v>
      </c>
    </row>
    <row r="483" spans="1:5">
      <c r="A483" s="5" t="s">
        <v>857</v>
      </c>
      <c r="B483" s="5" t="s">
        <v>858</v>
      </c>
      <c r="C483" s="5" t="s">
        <v>717</v>
      </c>
      <c r="D483" s="5" t="s">
        <v>718</v>
      </c>
      <c r="E483" s="5">
        <v>425</v>
      </c>
    </row>
    <row r="484" spans="1:5">
      <c r="A484" s="5" t="s">
        <v>857</v>
      </c>
      <c r="B484" s="5" t="s">
        <v>858</v>
      </c>
      <c r="C484" s="5" t="s">
        <v>861</v>
      </c>
      <c r="D484" s="5" t="s">
        <v>862</v>
      </c>
      <c r="E484" s="5">
        <v>2632</v>
      </c>
    </row>
    <row r="485" spans="1:5">
      <c r="A485" s="5" t="s">
        <v>863</v>
      </c>
      <c r="B485" s="5" t="s">
        <v>864</v>
      </c>
      <c r="C485" s="5" t="s">
        <v>865</v>
      </c>
      <c r="D485" s="5" t="s">
        <v>866</v>
      </c>
      <c r="E485" s="5">
        <v>107</v>
      </c>
    </row>
    <row r="486" spans="1:5">
      <c r="A486" s="5" t="s">
        <v>867</v>
      </c>
      <c r="B486" s="5" t="s">
        <v>868</v>
      </c>
      <c r="C486" s="5" t="s">
        <v>733</v>
      </c>
      <c r="D486" s="5" t="s">
        <v>734</v>
      </c>
      <c r="E486" s="5">
        <v>782</v>
      </c>
    </row>
    <row r="487" spans="1:5">
      <c r="A487" s="5" t="s">
        <v>867</v>
      </c>
      <c r="B487" s="5" t="s">
        <v>868</v>
      </c>
      <c r="C487" s="5" t="s">
        <v>517</v>
      </c>
      <c r="D487" s="5" t="s">
        <v>518</v>
      </c>
      <c r="E487" s="5">
        <v>37</v>
      </c>
    </row>
    <row r="488" spans="1:5">
      <c r="A488" s="5" t="s">
        <v>867</v>
      </c>
      <c r="B488" s="5" t="s">
        <v>868</v>
      </c>
      <c r="C488" s="5" t="s">
        <v>236</v>
      </c>
      <c r="D488" s="5" t="s">
        <v>237</v>
      </c>
      <c r="E488" s="5">
        <v>3185</v>
      </c>
    </row>
    <row r="489" spans="1:5">
      <c r="A489" s="5" t="s">
        <v>867</v>
      </c>
      <c r="B489" s="5" t="s">
        <v>868</v>
      </c>
      <c r="C489" s="5" t="s">
        <v>121</v>
      </c>
      <c r="D489" s="5" t="s">
        <v>122</v>
      </c>
      <c r="E489" s="5">
        <v>461</v>
      </c>
    </row>
    <row r="490" spans="1:5">
      <c r="A490" s="5" t="s">
        <v>867</v>
      </c>
      <c r="B490" s="5" t="s">
        <v>868</v>
      </c>
      <c r="C490" s="5" t="s">
        <v>242</v>
      </c>
      <c r="D490" s="5" t="s">
        <v>243</v>
      </c>
      <c r="E490" s="5">
        <v>7527</v>
      </c>
    </row>
    <row r="491" spans="1:5">
      <c r="A491" s="5" t="s">
        <v>867</v>
      </c>
      <c r="B491" s="5" t="s">
        <v>868</v>
      </c>
      <c r="C491" s="5" t="s">
        <v>59</v>
      </c>
      <c r="D491" s="5" t="s">
        <v>60</v>
      </c>
      <c r="E491" s="5">
        <v>2710</v>
      </c>
    </row>
    <row r="492" spans="1:5">
      <c r="A492" s="5" t="s">
        <v>867</v>
      </c>
      <c r="B492" s="5" t="s">
        <v>868</v>
      </c>
      <c r="C492" s="5" t="s">
        <v>63</v>
      </c>
      <c r="D492" s="5" t="s">
        <v>64</v>
      </c>
      <c r="E492" s="5">
        <v>2804</v>
      </c>
    </row>
    <row r="493" spans="1:5">
      <c r="A493" s="5" t="s">
        <v>867</v>
      </c>
      <c r="B493" s="5" t="s">
        <v>868</v>
      </c>
      <c r="C493" s="5" t="s">
        <v>749</v>
      </c>
      <c r="D493" s="5" t="s">
        <v>750</v>
      </c>
      <c r="E493" s="5">
        <v>699</v>
      </c>
    </row>
    <row r="494" spans="1:5">
      <c r="A494" s="5" t="s">
        <v>867</v>
      </c>
      <c r="B494" s="5" t="s">
        <v>868</v>
      </c>
      <c r="C494" s="5" t="s">
        <v>551</v>
      </c>
      <c r="D494" s="5" t="s">
        <v>552</v>
      </c>
      <c r="E494" s="5">
        <v>362</v>
      </c>
    </row>
    <row r="495" spans="1:5">
      <c r="A495" s="5" t="s">
        <v>867</v>
      </c>
      <c r="B495" s="5" t="s">
        <v>868</v>
      </c>
      <c r="C495" s="5" t="s">
        <v>767</v>
      </c>
      <c r="D495" s="5" t="s">
        <v>768</v>
      </c>
      <c r="E495" s="5">
        <v>16</v>
      </c>
    </row>
    <row r="496" spans="1:5">
      <c r="A496" s="5" t="s">
        <v>867</v>
      </c>
      <c r="B496" s="5" t="s">
        <v>868</v>
      </c>
      <c r="C496" s="5" t="s">
        <v>769</v>
      </c>
      <c r="D496" s="5" t="s">
        <v>770</v>
      </c>
      <c r="E496" s="5">
        <v>1774</v>
      </c>
    </row>
    <row r="497" spans="1:5">
      <c r="A497" s="5" t="s">
        <v>869</v>
      </c>
      <c r="B497" s="5" t="s">
        <v>870</v>
      </c>
      <c r="C497" s="5" t="s">
        <v>779</v>
      </c>
      <c r="D497" s="5" t="s">
        <v>780</v>
      </c>
      <c r="E497" s="5">
        <v>1230</v>
      </c>
    </row>
    <row r="498" spans="1:5">
      <c r="A498" s="5" t="s">
        <v>869</v>
      </c>
      <c r="B498" s="5" t="s">
        <v>870</v>
      </c>
      <c r="C498" s="5" t="s">
        <v>565</v>
      </c>
      <c r="D498" s="5" t="s">
        <v>566</v>
      </c>
      <c r="E498" s="5">
        <v>237</v>
      </c>
    </row>
    <row r="499" spans="1:5">
      <c r="A499" s="5" t="s">
        <v>869</v>
      </c>
      <c r="B499" s="5" t="s">
        <v>870</v>
      </c>
      <c r="C499" s="5" t="s">
        <v>573</v>
      </c>
      <c r="D499" s="5" t="s">
        <v>574</v>
      </c>
      <c r="E499" s="5">
        <v>1599</v>
      </c>
    </row>
    <row r="500" spans="1:5">
      <c r="A500" s="5" t="s">
        <v>869</v>
      </c>
      <c r="B500" s="5" t="s">
        <v>870</v>
      </c>
      <c r="C500" s="5" t="s">
        <v>599</v>
      </c>
      <c r="D500" s="5" t="s">
        <v>600</v>
      </c>
      <c r="E500" s="5">
        <v>416</v>
      </c>
    </row>
    <row r="501" spans="1:5">
      <c r="A501" s="5" t="s">
        <v>869</v>
      </c>
      <c r="B501" s="5" t="s">
        <v>870</v>
      </c>
      <c r="C501" s="5" t="s">
        <v>861</v>
      </c>
      <c r="D501" s="5" t="s">
        <v>862</v>
      </c>
      <c r="E501" s="5">
        <v>165</v>
      </c>
    </row>
    <row r="502" spans="1:5">
      <c r="A502" s="5" t="s">
        <v>871</v>
      </c>
      <c r="B502" s="5" t="s">
        <v>872</v>
      </c>
      <c r="C502" s="5" t="s">
        <v>97</v>
      </c>
      <c r="D502" s="5" t="s">
        <v>98</v>
      </c>
      <c r="E502" s="5">
        <v>1517</v>
      </c>
    </row>
    <row r="503" spans="1:5">
      <c r="A503" s="5" t="s">
        <v>873</v>
      </c>
      <c r="B503" s="5" t="s">
        <v>874</v>
      </c>
      <c r="C503" s="5" t="s">
        <v>875</v>
      </c>
      <c r="D503" s="5" t="s">
        <v>876</v>
      </c>
      <c r="E503" s="5">
        <v>74</v>
      </c>
    </row>
    <row r="504" spans="1:5">
      <c r="A504" s="5" t="s">
        <v>133</v>
      </c>
      <c r="B504" s="5" t="s">
        <v>134</v>
      </c>
      <c r="C504" s="5" t="s">
        <v>44</v>
      </c>
      <c r="D504" s="5" t="s">
        <v>45</v>
      </c>
      <c r="E504" s="5">
        <v>13436</v>
      </c>
    </row>
    <row r="505" spans="1:5">
      <c r="A505" s="5" t="s">
        <v>133</v>
      </c>
      <c r="B505" s="5" t="s">
        <v>134</v>
      </c>
      <c r="C505" s="5" t="s">
        <v>236</v>
      </c>
      <c r="D505" s="5" t="s">
        <v>237</v>
      </c>
      <c r="E505" s="5">
        <v>4</v>
      </c>
    </row>
    <row r="506" spans="1:5">
      <c r="A506" s="5" t="s">
        <v>133</v>
      </c>
      <c r="B506" s="5" t="s">
        <v>134</v>
      </c>
      <c r="C506" s="5" t="s">
        <v>135</v>
      </c>
      <c r="D506" s="5" t="s">
        <v>136</v>
      </c>
      <c r="E506" s="5">
        <v>1298</v>
      </c>
    </row>
    <row r="507" spans="1:5">
      <c r="A507" s="5" t="s">
        <v>133</v>
      </c>
      <c r="B507" s="5" t="s">
        <v>134</v>
      </c>
      <c r="C507" s="5" t="s">
        <v>877</v>
      </c>
      <c r="D507" s="5" t="s">
        <v>878</v>
      </c>
      <c r="E507" s="5">
        <v>13</v>
      </c>
    </row>
    <row r="508" spans="1:5">
      <c r="A508" s="5" t="s">
        <v>133</v>
      </c>
      <c r="B508" s="5" t="s">
        <v>134</v>
      </c>
      <c r="C508" s="5" t="s">
        <v>242</v>
      </c>
      <c r="D508" s="5" t="s">
        <v>243</v>
      </c>
      <c r="E508" s="5">
        <v>15148</v>
      </c>
    </row>
    <row r="509" spans="1:5">
      <c r="A509" s="5" t="s">
        <v>133</v>
      </c>
      <c r="B509" s="5" t="s">
        <v>134</v>
      </c>
      <c r="C509" s="5" t="s">
        <v>705</v>
      </c>
      <c r="D509" s="5" t="s">
        <v>706</v>
      </c>
      <c r="E509" s="5">
        <v>30</v>
      </c>
    </row>
    <row r="510" spans="1:5">
      <c r="A510" s="5" t="s">
        <v>133</v>
      </c>
      <c r="B510" s="5" t="s">
        <v>134</v>
      </c>
      <c r="C510" s="5" t="s">
        <v>123</v>
      </c>
      <c r="D510" s="5" t="s">
        <v>124</v>
      </c>
      <c r="E510" s="5">
        <v>2</v>
      </c>
    </row>
    <row r="511" spans="1:5">
      <c r="A511" s="5" t="s">
        <v>133</v>
      </c>
      <c r="B511" s="5" t="s">
        <v>134</v>
      </c>
      <c r="C511" s="5" t="s">
        <v>137</v>
      </c>
      <c r="D511" s="5" t="s">
        <v>138</v>
      </c>
      <c r="E511" s="5">
        <v>23893</v>
      </c>
    </row>
    <row r="512" spans="1:5">
      <c r="A512" s="5" t="s">
        <v>133</v>
      </c>
      <c r="B512" s="5" t="s">
        <v>134</v>
      </c>
      <c r="C512" s="5" t="s">
        <v>879</v>
      </c>
      <c r="D512" s="5" t="s">
        <v>880</v>
      </c>
      <c r="E512" s="5">
        <v>1034</v>
      </c>
    </row>
    <row r="513" spans="1:5">
      <c r="A513" s="5" t="s">
        <v>133</v>
      </c>
      <c r="B513" s="5" t="s">
        <v>134</v>
      </c>
      <c r="C513" s="5" t="s">
        <v>603</v>
      </c>
      <c r="D513" s="5" t="s">
        <v>604</v>
      </c>
      <c r="E513" s="5">
        <v>6864</v>
      </c>
    </row>
    <row r="514" spans="1:5">
      <c r="A514" s="5" t="s">
        <v>133</v>
      </c>
      <c r="B514" s="5" t="s">
        <v>134</v>
      </c>
      <c r="C514" s="5" t="s">
        <v>529</v>
      </c>
      <c r="D514" s="5" t="s">
        <v>530</v>
      </c>
      <c r="E514" s="5">
        <v>1</v>
      </c>
    </row>
    <row r="515" spans="1:5">
      <c r="A515" s="5" t="s">
        <v>133</v>
      </c>
      <c r="B515" s="5" t="s">
        <v>134</v>
      </c>
      <c r="C515" s="5" t="s">
        <v>139</v>
      </c>
      <c r="D515" s="5" t="s">
        <v>140</v>
      </c>
      <c r="E515" s="5">
        <v>222</v>
      </c>
    </row>
    <row r="516" spans="1:5">
      <c r="A516" s="5" t="s">
        <v>133</v>
      </c>
      <c r="B516" s="5" t="s">
        <v>134</v>
      </c>
      <c r="C516" s="5" t="s">
        <v>105</v>
      </c>
      <c r="D516" s="5" t="s">
        <v>106</v>
      </c>
      <c r="E516" s="5">
        <v>1707</v>
      </c>
    </row>
    <row r="517" spans="1:5">
      <c r="A517" s="5" t="s">
        <v>133</v>
      </c>
      <c r="B517" s="5" t="s">
        <v>134</v>
      </c>
      <c r="C517" s="5" t="s">
        <v>881</v>
      </c>
      <c r="D517" s="5" t="s">
        <v>882</v>
      </c>
      <c r="E517" s="5">
        <v>435</v>
      </c>
    </row>
    <row r="518" spans="1:5">
      <c r="A518" s="5" t="s">
        <v>133</v>
      </c>
      <c r="B518" s="5" t="s">
        <v>134</v>
      </c>
      <c r="C518" s="5" t="s">
        <v>883</v>
      </c>
      <c r="D518" s="5" t="s">
        <v>884</v>
      </c>
      <c r="E518" s="5">
        <v>1521</v>
      </c>
    </row>
    <row r="519" spans="1:5">
      <c r="A519" s="5" t="s">
        <v>133</v>
      </c>
      <c r="B519" s="5" t="s">
        <v>134</v>
      </c>
      <c r="C519" s="5" t="s">
        <v>248</v>
      </c>
      <c r="D519" s="5" t="s">
        <v>249</v>
      </c>
      <c r="E519" s="5">
        <v>4149</v>
      </c>
    </row>
    <row r="520" spans="1:5">
      <c r="A520" s="5" t="s">
        <v>133</v>
      </c>
      <c r="B520" s="5" t="s">
        <v>134</v>
      </c>
      <c r="C520" s="5" t="s">
        <v>885</v>
      </c>
      <c r="D520" s="5" t="s">
        <v>886</v>
      </c>
      <c r="E520" s="5">
        <v>31</v>
      </c>
    </row>
    <row r="521" spans="1:5">
      <c r="A521" s="5" t="s">
        <v>133</v>
      </c>
      <c r="B521" s="5" t="s">
        <v>134</v>
      </c>
      <c r="C521" s="5" t="s">
        <v>543</v>
      </c>
      <c r="D521" s="5" t="s">
        <v>544</v>
      </c>
      <c r="E521" s="5">
        <v>1609</v>
      </c>
    </row>
    <row r="522" spans="1:5">
      <c r="A522" s="5" t="s">
        <v>133</v>
      </c>
      <c r="B522" s="5" t="s">
        <v>134</v>
      </c>
      <c r="C522" s="5" t="s">
        <v>887</v>
      </c>
      <c r="D522" s="5" t="s">
        <v>888</v>
      </c>
      <c r="E522" s="5">
        <v>1</v>
      </c>
    </row>
    <row r="523" spans="1:5">
      <c r="A523" s="5" t="s">
        <v>133</v>
      </c>
      <c r="B523" s="5" t="s">
        <v>134</v>
      </c>
      <c r="C523" s="5" t="s">
        <v>889</v>
      </c>
      <c r="D523" s="5" t="s">
        <v>890</v>
      </c>
      <c r="E523" s="5">
        <v>22</v>
      </c>
    </row>
    <row r="524" spans="1:5">
      <c r="A524" s="5" t="s">
        <v>133</v>
      </c>
      <c r="B524" s="5" t="s">
        <v>134</v>
      </c>
      <c r="C524" s="5" t="s">
        <v>547</v>
      </c>
      <c r="D524" s="5" t="s">
        <v>548</v>
      </c>
      <c r="E524" s="5">
        <v>1781</v>
      </c>
    </row>
    <row r="525" spans="1:5">
      <c r="A525" s="5" t="s">
        <v>133</v>
      </c>
      <c r="B525" s="5" t="s">
        <v>134</v>
      </c>
      <c r="C525" s="5" t="s">
        <v>891</v>
      </c>
      <c r="D525" s="5" t="s">
        <v>892</v>
      </c>
      <c r="E525" s="5">
        <v>14543</v>
      </c>
    </row>
    <row r="526" spans="1:5">
      <c r="A526" s="5" t="s">
        <v>133</v>
      </c>
      <c r="B526" s="5" t="s">
        <v>134</v>
      </c>
      <c r="C526" s="5" t="s">
        <v>709</v>
      </c>
      <c r="D526" s="5" t="s">
        <v>710</v>
      </c>
      <c r="E526" s="5">
        <v>494</v>
      </c>
    </row>
    <row r="527" spans="1:5">
      <c r="A527" s="5" t="s">
        <v>133</v>
      </c>
      <c r="B527" s="5" t="s">
        <v>134</v>
      </c>
      <c r="C527" s="5" t="s">
        <v>893</v>
      </c>
      <c r="D527" s="5" t="s">
        <v>894</v>
      </c>
      <c r="E527" s="5">
        <v>6565</v>
      </c>
    </row>
    <row r="528" spans="1:5">
      <c r="A528" s="5" t="s">
        <v>133</v>
      </c>
      <c r="B528" s="5" t="s">
        <v>134</v>
      </c>
      <c r="C528" s="5" t="s">
        <v>559</v>
      </c>
      <c r="D528" s="5" t="s">
        <v>560</v>
      </c>
      <c r="E528" s="5">
        <v>6</v>
      </c>
    </row>
    <row r="529" spans="1:5">
      <c r="A529" s="5" t="s">
        <v>133</v>
      </c>
      <c r="B529" s="5" t="s">
        <v>134</v>
      </c>
      <c r="C529" s="5" t="s">
        <v>895</v>
      </c>
      <c r="D529" s="5" t="s">
        <v>896</v>
      </c>
      <c r="E529" s="5">
        <v>411</v>
      </c>
    </row>
    <row r="530" spans="1:5">
      <c r="A530" s="5" t="s">
        <v>133</v>
      </c>
      <c r="B530" s="5" t="s">
        <v>134</v>
      </c>
      <c r="C530" s="5" t="s">
        <v>141</v>
      </c>
      <c r="D530" s="5" t="s">
        <v>142</v>
      </c>
      <c r="E530" s="5">
        <v>38066</v>
      </c>
    </row>
    <row r="531" spans="1:5">
      <c r="A531" s="5" t="s">
        <v>133</v>
      </c>
      <c r="B531" s="5" t="s">
        <v>134</v>
      </c>
      <c r="C531" s="5" t="s">
        <v>143</v>
      </c>
      <c r="D531" s="5" t="s">
        <v>144</v>
      </c>
      <c r="E531" s="5">
        <v>19036</v>
      </c>
    </row>
    <row r="532" spans="1:5">
      <c r="A532" s="5" t="s">
        <v>133</v>
      </c>
      <c r="B532" s="5" t="s">
        <v>134</v>
      </c>
      <c r="C532" s="5" t="s">
        <v>897</v>
      </c>
      <c r="D532" s="5" t="s">
        <v>898</v>
      </c>
      <c r="E532" s="5">
        <v>10322</v>
      </c>
    </row>
    <row r="533" spans="1:5">
      <c r="A533" s="5" t="s">
        <v>133</v>
      </c>
      <c r="B533" s="5" t="s">
        <v>134</v>
      </c>
      <c r="C533" s="5" t="s">
        <v>899</v>
      </c>
      <c r="D533" s="5" t="s">
        <v>900</v>
      </c>
      <c r="E533" s="5">
        <v>6545</v>
      </c>
    </row>
    <row r="534" spans="1:5">
      <c r="A534" s="5" t="s">
        <v>133</v>
      </c>
      <c r="B534" s="5" t="s">
        <v>134</v>
      </c>
      <c r="C534" s="5" t="s">
        <v>565</v>
      </c>
      <c r="D534" s="5" t="s">
        <v>566</v>
      </c>
      <c r="E534" s="5">
        <v>22886</v>
      </c>
    </row>
    <row r="535" spans="1:5">
      <c r="A535" s="5" t="s">
        <v>133</v>
      </c>
      <c r="B535" s="5" t="s">
        <v>134</v>
      </c>
      <c r="C535" s="5" t="s">
        <v>763</v>
      </c>
      <c r="D535" s="5" t="s">
        <v>764</v>
      </c>
      <c r="E535" s="5">
        <v>81</v>
      </c>
    </row>
    <row r="536" spans="1:5">
      <c r="A536" s="5" t="s">
        <v>133</v>
      </c>
      <c r="B536" s="5" t="s">
        <v>134</v>
      </c>
      <c r="C536" s="5" t="s">
        <v>711</v>
      </c>
      <c r="D536" s="5" t="s">
        <v>712</v>
      </c>
      <c r="E536" s="5">
        <v>3230</v>
      </c>
    </row>
    <row r="537" spans="1:5">
      <c r="A537" s="5" t="s">
        <v>133</v>
      </c>
      <c r="B537" s="5" t="s">
        <v>134</v>
      </c>
      <c r="C537" s="5" t="s">
        <v>901</v>
      </c>
      <c r="D537" s="5" t="s">
        <v>902</v>
      </c>
      <c r="E537" s="5">
        <v>335</v>
      </c>
    </row>
    <row r="538" spans="1:5">
      <c r="A538" s="5" t="s">
        <v>133</v>
      </c>
      <c r="B538" s="5" t="s">
        <v>134</v>
      </c>
      <c r="C538" s="5" t="s">
        <v>808</v>
      </c>
      <c r="D538" s="5" t="s">
        <v>809</v>
      </c>
      <c r="E538" s="5">
        <v>85585</v>
      </c>
    </row>
    <row r="539" spans="1:5">
      <c r="A539" s="5" t="s">
        <v>133</v>
      </c>
      <c r="B539" s="5" t="s">
        <v>134</v>
      </c>
      <c r="C539" s="5" t="s">
        <v>903</v>
      </c>
      <c r="D539" s="5" t="s">
        <v>904</v>
      </c>
      <c r="E539" s="5">
        <v>4244</v>
      </c>
    </row>
    <row r="540" spans="1:5">
      <c r="A540" s="5" t="s">
        <v>133</v>
      </c>
      <c r="B540" s="5" t="s">
        <v>134</v>
      </c>
      <c r="C540" s="5" t="s">
        <v>905</v>
      </c>
      <c r="D540" s="5" t="s">
        <v>906</v>
      </c>
      <c r="E540" s="5">
        <v>14506</v>
      </c>
    </row>
    <row r="541" spans="1:5">
      <c r="A541" s="5" t="s">
        <v>133</v>
      </c>
      <c r="B541" s="5" t="s">
        <v>134</v>
      </c>
      <c r="C541" s="5" t="s">
        <v>907</v>
      </c>
      <c r="D541" s="5" t="s">
        <v>908</v>
      </c>
      <c r="E541" s="5">
        <v>11416</v>
      </c>
    </row>
    <row r="542" spans="1:5">
      <c r="A542" s="5" t="s">
        <v>133</v>
      </c>
      <c r="B542" s="5" t="s">
        <v>134</v>
      </c>
      <c r="C542" s="5" t="s">
        <v>575</v>
      </c>
      <c r="D542" s="5" t="s">
        <v>576</v>
      </c>
      <c r="E542" s="5">
        <v>21084</v>
      </c>
    </row>
    <row r="543" spans="1:5">
      <c r="A543" s="5" t="s">
        <v>133</v>
      </c>
      <c r="B543" s="5" t="s">
        <v>134</v>
      </c>
      <c r="C543" s="5" t="s">
        <v>577</v>
      </c>
      <c r="D543" s="5" t="s">
        <v>578</v>
      </c>
      <c r="E543" s="5">
        <v>3213</v>
      </c>
    </row>
    <row r="544" spans="1:5">
      <c r="A544" s="5" t="s">
        <v>133</v>
      </c>
      <c r="B544" s="5" t="s">
        <v>134</v>
      </c>
      <c r="C544" s="5" t="s">
        <v>909</v>
      </c>
      <c r="D544" s="5" t="s">
        <v>910</v>
      </c>
      <c r="E544" s="5">
        <v>2169</v>
      </c>
    </row>
    <row r="545" spans="1:5">
      <c r="A545" s="5" t="s">
        <v>133</v>
      </c>
      <c r="B545" s="5" t="s">
        <v>134</v>
      </c>
      <c r="C545" s="5" t="s">
        <v>839</v>
      </c>
      <c r="D545" s="5" t="s">
        <v>840</v>
      </c>
      <c r="E545" s="5">
        <v>3230</v>
      </c>
    </row>
    <row r="546" spans="1:5">
      <c r="A546" s="5" t="s">
        <v>133</v>
      </c>
      <c r="B546" s="5" t="s">
        <v>134</v>
      </c>
      <c r="C546" s="5" t="s">
        <v>911</v>
      </c>
      <c r="D546" s="5" t="s">
        <v>912</v>
      </c>
      <c r="E546" s="5">
        <v>2360</v>
      </c>
    </row>
    <row r="547" spans="1:5">
      <c r="A547" s="5" t="s">
        <v>133</v>
      </c>
      <c r="B547" s="5" t="s">
        <v>134</v>
      </c>
      <c r="C547" s="5" t="s">
        <v>812</v>
      </c>
      <c r="D547" s="5" t="s">
        <v>813</v>
      </c>
      <c r="E547" s="5">
        <v>1032</v>
      </c>
    </row>
    <row r="548" spans="1:5">
      <c r="A548" s="5" t="s">
        <v>133</v>
      </c>
      <c r="B548" s="5" t="s">
        <v>134</v>
      </c>
      <c r="C548" s="5" t="s">
        <v>913</v>
      </c>
      <c r="D548" s="5" t="s">
        <v>914</v>
      </c>
      <c r="E548" s="5">
        <v>26774</v>
      </c>
    </row>
    <row r="549" spans="1:5">
      <c r="A549" s="5" t="s">
        <v>133</v>
      </c>
      <c r="B549" s="5" t="s">
        <v>134</v>
      </c>
      <c r="C549" s="5" t="s">
        <v>113</v>
      </c>
      <c r="D549" s="5" t="s">
        <v>114</v>
      </c>
      <c r="E549" s="5">
        <v>47117</v>
      </c>
    </row>
    <row r="550" spans="1:5">
      <c r="A550" s="5" t="s">
        <v>133</v>
      </c>
      <c r="B550" s="5" t="s">
        <v>134</v>
      </c>
      <c r="C550" s="5" t="s">
        <v>915</v>
      </c>
      <c r="D550" s="5" t="s">
        <v>916</v>
      </c>
      <c r="E550" s="5">
        <v>262</v>
      </c>
    </row>
    <row r="551" spans="1:5">
      <c r="A551" s="5" t="s">
        <v>133</v>
      </c>
      <c r="B551" s="5" t="s">
        <v>134</v>
      </c>
      <c r="C551" s="5" t="s">
        <v>256</v>
      </c>
      <c r="D551" s="5" t="s">
        <v>257</v>
      </c>
      <c r="E551" s="5">
        <v>1</v>
      </c>
    </row>
    <row r="552" spans="1:5">
      <c r="A552" s="5" t="s">
        <v>133</v>
      </c>
      <c r="B552" s="5" t="s">
        <v>134</v>
      </c>
      <c r="C552" s="5" t="s">
        <v>50</v>
      </c>
      <c r="D552" s="5" t="s">
        <v>51</v>
      </c>
      <c r="E552" s="5">
        <v>188</v>
      </c>
    </row>
    <row r="553" spans="1:5">
      <c r="A553" s="5" t="s">
        <v>917</v>
      </c>
      <c r="B553" s="5" t="s">
        <v>918</v>
      </c>
      <c r="C553" s="5" t="s">
        <v>919</v>
      </c>
      <c r="D553" s="5" t="s">
        <v>920</v>
      </c>
      <c r="E553" s="5">
        <v>1356</v>
      </c>
    </row>
    <row r="554" spans="1:5">
      <c r="A554" s="5" t="s">
        <v>921</v>
      </c>
      <c r="B554" s="5" t="s">
        <v>922</v>
      </c>
      <c r="C554" s="5" t="s">
        <v>923</v>
      </c>
      <c r="D554" s="5" t="s">
        <v>924</v>
      </c>
      <c r="E554" s="5">
        <v>28216</v>
      </c>
    </row>
    <row r="555" spans="1:5">
      <c r="A555" s="5" t="s">
        <v>925</v>
      </c>
      <c r="B555" s="5" t="s">
        <v>926</v>
      </c>
      <c r="C555" s="5" t="s">
        <v>927</v>
      </c>
      <c r="D555" s="5" t="s">
        <v>928</v>
      </c>
      <c r="E555" s="5">
        <v>16601</v>
      </c>
    </row>
    <row r="556" spans="1:5">
      <c r="A556" s="5" t="s">
        <v>145</v>
      </c>
      <c r="B556" s="5" t="s">
        <v>146</v>
      </c>
      <c r="C556" s="5" t="s">
        <v>929</v>
      </c>
      <c r="D556" s="5" t="s">
        <v>930</v>
      </c>
      <c r="E556" s="5">
        <v>3563</v>
      </c>
    </row>
    <row r="557" spans="1:5">
      <c r="A557" s="5" t="s">
        <v>145</v>
      </c>
      <c r="B557" s="5" t="s">
        <v>146</v>
      </c>
      <c r="C557" s="5" t="s">
        <v>135</v>
      </c>
      <c r="D557" s="5" t="s">
        <v>136</v>
      </c>
      <c r="E557" s="5">
        <v>953</v>
      </c>
    </row>
    <row r="558" spans="1:5">
      <c r="A558" s="5" t="s">
        <v>145</v>
      </c>
      <c r="B558" s="5" t="s">
        <v>146</v>
      </c>
      <c r="C558" s="5" t="s">
        <v>147</v>
      </c>
      <c r="D558" s="5" t="s">
        <v>148</v>
      </c>
      <c r="E558" s="5">
        <v>1163</v>
      </c>
    </row>
    <row r="559" spans="1:5">
      <c r="A559" s="5" t="s">
        <v>145</v>
      </c>
      <c r="B559" s="5" t="s">
        <v>146</v>
      </c>
      <c r="C559" s="5" t="s">
        <v>268</v>
      </c>
      <c r="D559" s="5" t="s">
        <v>269</v>
      </c>
      <c r="E559" s="5">
        <v>944</v>
      </c>
    </row>
    <row r="560" spans="1:5">
      <c r="A560" s="5" t="s">
        <v>145</v>
      </c>
      <c r="B560" s="5" t="s">
        <v>146</v>
      </c>
      <c r="C560" s="5" t="s">
        <v>143</v>
      </c>
      <c r="D560" s="5" t="s">
        <v>144</v>
      </c>
      <c r="E560" s="5">
        <v>1992</v>
      </c>
    </row>
    <row r="561" spans="1:5">
      <c r="A561" s="5" t="s">
        <v>145</v>
      </c>
      <c r="B561" s="5" t="s">
        <v>146</v>
      </c>
      <c r="C561" s="5" t="s">
        <v>827</v>
      </c>
      <c r="D561" s="5" t="s">
        <v>828</v>
      </c>
      <c r="E561" s="5">
        <v>31553</v>
      </c>
    </row>
    <row r="562" spans="1:5">
      <c r="A562" s="5" t="s">
        <v>145</v>
      </c>
      <c r="B562" s="5" t="s">
        <v>146</v>
      </c>
      <c r="C562" s="5" t="s">
        <v>931</v>
      </c>
      <c r="D562" s="5" t="s">
        <v>932</v>
      </c>
      <c r="E562" s="5">
        <v>46648</v>
      </c>
    </row>
    <row r="563" spans="1:5">
      <c r="A563" s="5" t="s">
        <v>149</v>
      </c>
      <c r="B563" s="5" t="s">
        <v>150</v>
      </c>
      <c r="C563" s="5" t="s">
        <v>151</v>
      </c>
      <c r="D563" s="5" t="s">
        <v>150</v>
      </c>
      <c r="E563" s="5">
        <v>16873</v>
      </c>
    </row>
    <row r="564" spans="1:5">
      <c r="A564" s="5" t="s">
        <v>933</v>
      </c>
      <c r="B564" s="5" t="s">
        <v>934</v>
      </c>
      <c r="C564" s="5" t="s">
        <v>935</v>
      </c>
      <c r="D564" s="5" t="s">
        <v>936</v>
      </c>
      <c r="E564" s="5">
        <v>35</v>
      </c>
    </row>
    <row r="565" spans="1:5">
      <c r="A565" s="5" t="s">
        <v>937</v>
      </c>
      <c r="B565" s="5" t="s">
        <v>938</v>
      </c>
      <c r="C565" s="5" t="s">
        <v>939</v>
      </c>
      <c r="D565" s="5" t="s">
        <v>938</v>
      </c>
      <c r="E565" s="5">
        <v>802</v>
      </c>
    </row>
    <row r="566" spans="1:5">
      <c r="A566" s="5" t="s">
        <v>940</v>
      </c>
      <c r="B566" s="5" t="s">
        <v>941</v>
      </c>
      <c r="C566" s="5" t="s">
        <v>942</v>
      </c>
      <c r="D566" s="5" t="s">
        <v>943</v>
      </c>
      <c r="E566" s="5">
        <v>17552</v>
      </c>
    </row>
    <row r="567" spans="1:5">
      <c r="A567" s="5" t="s">
        <v>944</v>
      </c>
      <c r="B567" s="5" t="s">
        <v>945</v>
      </c>
      <c r="C567" s="5" t="s">
        <v>946</v>
      </c>
      <c r="D567" s="5" t="s">
        <v>947</v>
      </c>
      <c r="E567" s="5">
        <v>23775</v>
      </c>
    </row>
    <row r="568" spans="1:5">
      <c r="A568" s="5" t="s">
        <v>944</v>
      </c>
      <c r="B568" s="5" t="s">
        <v>945</v>
      </c>
      <c r="C568" s="5" t="s">
        <v>948</v>
      </c>
      <c r="D568" s="5" t="s">
        <v>949</v>
      </c>
      <c r="E568" s="5">
        <v>3173</v>
      </c>
    </row>
    <row r="569" spans="1:5">
      <c r="A569" s="5" t="s">
        <v>950</v>
      </c>
      <c r="B569" s="5" t="s">
        <v>951</v>
      </c>
      <c r="C569" s="5" t="s">
        <v>952</v>
      </c>
      <c r="D569" s="5" t="s">
        <v>951</v>
      </c>
      <c r="E569" s="5">
        <v>115</v>
      </c>
    </row>
    <row r="570" spans="1:5">
      <c r="A570" s="5" t="s">
        <v>953</v>
      </c>
      <c r="B570" s="5" t="s">
        <v>954</v>
      </c>
      <c r="C570" s="5" t="s">
        <v>955</v>
      </c>
      <c r="D570" s="5" t="s">
        <v>954</v>
      </c>
      <c r="E570" s="5">
        <v>14</v>
      </c>
    </row>
    <row r="571" spans="1:5">
      <c r="A571" s="5" t="s">
        <v>956</v>
      </c>
      <c r="B571" s="5" t="s">
        <v>957</v>
      </c>
      <c r="C571" s="5" t="s">
        <v>958</v>
      </c>
      <c r="D571" s="5" t="s">
        <v>959</v>
      </c>
      <c r="E571" s="5">
        <v>491</v>
      </c>
    </row>
    <row r="572" spans="1:5">
      <c r="A572" s="5" t="s">
        <v>960</v>
      </c>
      <c r="B572" s="5" t="s">
        <v>961</v>
      </c>
      <c r="C572" s="5" t="s">
        <v>962</v>
      </c>
      <c r="D572" s="5" t="s">
        <v>963</v>
      </c>
      <c r="E572" s="5">
        <v>5674</v>
      </c>
    </row>
    <row r="573" spans="1:5">
      <c r="A573" s="5" t="s">
        <v>152</v>
      </c>
      <c r="B573" s="5" t="s">
        <v>153</v>
      </c>
      <c r="C573" s="5" t="s">
        <v>747</v>
      </c>
      <c r="D573" s="5" t="s">
        <v>748</v>
      </c>
      <c r="E573" s="5">
        <v>2282</v>
      </c>
    </row>
    <row r="574" spans="1:5">
      <c r="A574" s="5" t="s">
        <v>152</v>
      </c>
      <c r="B574" s="5" t="s">
        <v>153</v>
      </c>
      <c r="C574" s="5" t="s">
        <v>553</v>
      </c>
      <c r="D574" s="5" t="s">
        <v>554</v>
      </c>
      <c r="E574" s="5">
        <v>14716</v>
      </c>
    </row>
    <row r="575" spans="1:5">
      <c r="A575" s="5" t="s">
        <v>152</v>
      </c>
      <c r="B575" s="5" t="s">
        <v>153</v>
      </c>
      <c r="C575" s="5" t="s">
        <v>557</v>
      </c>
      <c r="D575" s="5" t="s">
        <v>558</v>
      </c>
      <c r="E575" s="5">
        <v>1122</v>
      </c>
    </row>
    <row r="576" spans="1:5">
      <c r="A576" s="5" t="s">
        <v>152</v>
      </c>
      <c r="B576" s="5" t="s">
        <v>153</v>
      </c>
      <c r="C576" s="5" t="s">
        <v>565</v>
      </c>
      <c r="D576" s="5" t="s">
        <v>566</v>
      </c>
      <c r="E576" s="5">
        <v>1274</v>
      </c>
    </row>
    <row r="577" spans="1:5">
      <c r="A577" s="5" t="s">
        <v>152</v>
      </c>
      <c r="B577" s="5" t="s">
        <v>153</v>
      </c>
      <c r="C577" s="5" t="s">
        <v>575</v>
      </c>
      <c r="D577" s="5" t="s">
        <v>576</v>
      </c>
      <c r="E577" s="5">
        <v>12815</v>
      </c>
    </row>
    <row r="578" spans="1:5">
      <c r="A578" s="5" t="s">
        <v>152</v>
      </c>
      <c r="B578" s="5" t="s">
        <v>153</v>
      </c>
      <c r="C578" s="5" t="s">
        <v>113</v>
      </c>
      <c r="D578" s="5" t="s">
        <v>114</v>
      </c>
      <c r="E578" s="5">
        <v>3225</v>
      </c>
    </row>
    <row r="579" spans="1:5">
      <c r="A579" s="5" t="s">
        <v>152</v>
      </c>
      <c r="B579" s="5" t="s">
        <v>153</v>
      </c>
      <c r="C579" s="5" t="s">
        <v>79</v>
      </c>
      <c r="D579" s="5" t="s">
        <v>80</v>
      </c>
      <c r="E579" s="5">
        <v>171</v>
      </c>
    </row>
    <row r="580" spans="1:5">
      <c r="A580" s="5" t="s">
        <v>152</v>
      </c>
      <c r="B580" s="5" t="s">
        <v>153</v>
      </c>
      <c r="C580" s="5" t="s">
        <v>964</v>
      </c>
      <c r="D580" s="5" t="s">
        <v>965</v>
      </c>
      <c r="E580" s="5">
        <v>42573</v>
      </c>
    </row>
    <row r="581" spans="1:5">
      <c r="A581" s="5" t="s">
        <v>152</v>
      </c>
      <c r="B581" s="5" t="s">
        <v>153</v>
      </c>
      <c r="C581" s="5" t="s">
        <v>966</v>
      </c>
      <c r="D581" s="5" t="s">
        <v>967</v>
      </c>
      <c r="E581" s="5">
        <v>25295</v>
      </c>
    </row>
    <row r="582" spans="1:5">
      <c r="A582" s="5" t="s">
        <v>152</v>
      </c>
      <c r="B582" s="5" t="s">
        <v>153</v>
      </c>
      <c r="C582" s="5" t="s">
        <v>968</v>
      </c>
      <c r="D582" s="5" t="s">
        <v>969</v>
      </c>
      <c r="E582" s="5">
        <v>1076</v>
      </c>
    </row>
    <row r="583" spans="1:5">
      <c r="A583" s="5" t="s">
        <v>152</v>
      </c>
      <c r="B583" s="5" t="s">
        <v>153</v>
      </c>
      <c r="C583" s="5" t="s">
        <v>970</v>
      </c>
      <c r="D583" s="5" t="s">
        <v>971</v>
      </c>
      <c r="E583" s="5">
        <v>22455</v>
      </c>
    </row>
    <row r="584" spans="1:5">
      <c r="A584" s="5" t="s">
        <v>152</v>
      </c>
      <c r="B584" s="5" t="s">
        <v>153</v>
      </c>
      <c r="C584" s="5" t="s">
        <v>972</v>
      </c>
      <c r="D584" s="5" t="s">
        <v>973</v>
      </c>
      <c r="E584" s="5">
        <v>6918</v>
      </c>
    </row>
    <row r="585" spans="1:5">
      <c r="A585" s="5" t="s">
        <v>152</v>
      </c>
      <c r="B585" s="5" t="s">
        <v>153</v>
      </c>
      <c r="C585" s="5" t="s">
        <v>974</v>
      </c>
      <c r="D585" s="5" t="s">
        <v>975</v>
      </c>
      <c r="E585" s="5">
        <v>17</v>
      </c>
    </row>
    <row r="586" spans="1:5">
      <c r="A586" s="5" t="s">
        <v>152</v>
      </c>
      <c r="B586" s="5" t="s">
        <v>153</v>
      </c>
      <c r="C586" s="5" t="s">
        <v>976</v>
      </c>
      <c r="D586" s="5" t="s">
        <v>977</v>
      </c>
      <c r="E586" s="5">
        <v>173</v>
      </c>
    </row>
    <row r="587" spans="1:5">
      <c r="A587" s="5" t="s">
        <v>152</v>
      </c>
      <c r="B587" s="5" t="s">
        <v>153</v>
      </c>
      <c r="C587" s="5" t="s">
        <v>978</v>
      </c>
      <c r="D587" s="5" t="s">
        <v>979</v>
      </c>
      <c r="E587" s="5">
        <v>3782</v>
      </c>
    </row>
    <row r="588" spans="1:5">
      <c r="A588" s="5" t="s">
        <v>980</v>
      </c>
      <c r="B588" s="5" t="s">
        <v>981</v>
      </c>
      <c r="C588" s="5" t="s">
        <v>982</v>
      </c>
      <c r="D588" s="5" t="s">
        <v>983</v>
      </c>
      <c r="E588" s="5">
        <v>130</v>
      </c>
    </row>
    <row r="589" spans="1:5">
      <c r="A589" s="5" t="s">
        <v>980</v>
      </c>
      <c r="B589" s="5" t="s">
        <v>981</v>
      </c>
      <c r="C589" s="5" t="s">
        <v>984</v>
      </c>
      <c r="D589" s="5" t="s">
        <v>985</v>
      </c>
      <c r="E589" s="5">
        <v>512</v>
      </c>
    </row>
    <row r="590" spans="1:5">
      <c r="A590" s="5" t="s">
        <v>980</v>
      </c>
      <c r="B590" s="5" t="s">
        <v>981</v>
      </c>
      <c r="C590" s="5" t="s">
        <v>986</v>
      </c>
      <c r="D590" s="5" t="s">
        <v>987</v>
      </c>
      <c r="E590" s="5">
        <v>1520</v>
      </c>
    </row>
    <row r="591" spans="1:5">
      <c r="A591" s="5" t="s">
        <v>980</v>
      </c>
      <c r="B591" s="5" t="s">
        <v>981</v>
      </c>
      <c r="C591" s="5" t="s">
        <v>988</v>
      </c>
      <c r="D591" s="5" t="s">
        <v>989</v>
      </c>
      <c r="E591" s="5">
        <v>380</v>
      </c>
    </row>
    <row r="592" spans="1:5">
      <c r="A592" s="5" t="s">
        <v>980</v>
      </c>
      <c r="B592" s="5" t="s">
        <v>981</v>
      </c>
      <c r="C592" s="5" t="s">
        <v>990</v>
      </c>
      <c r="D592" s="5" t="s">
        <v>991</v>
      </c>
      <c r="E592" s="5">
        <v>342</v>
      </c>
    </row>
    <row r="593" spans="1:5">
      <c r="A593" s="5" t="s">
        <v>980</v>
      </c>
      <c r="B593" s="5" t="s">
        <v>981</v>
      </c>
      <c r="C593" s="5" t="s">
        <v>992</v>
      </c>
      <c r="D593" s="5" t="s">
        <v>993</v>
      </c>
      <c r="E593" s="5">
        <v>954</v>
      </c>
    </row>
    <row r="594" spans="1:5">
      <c r="A594" s="5" t="s">
        <v>980</v>
      </c>
      <c r="B594" s="5" t="s">
        <v>981</v>
      </c>
      <c r="C594" s="5" t="s">
        <v>994</v>
      </c>
      <c r="D594" s="5" t="s">
        <v>995</v>
      </c>
      <c r="E594" s="5">
        <v>404</v>
      </c>
    </row>
    <row r="595" spans="1:5">
      <c r="A595" s="5" t="s">
        <v>980</v>
      </c>
      <c r="B595" s="5" t="s">
        <v>981</v>
      </c>
      <c r="C595" s="5" t="s">
        <v>996</v>
      </c>
      <c r="D595" s="5" t="s">
        <v>997</v>
      </c>
      <c r="E595" s="5">
        <v>300</v>
      </c>
    </row>
    <row r="596" spans="1:5">
      <c r="A596" s="5" t="s">
        <v>980</v>
      </c>
      <c r="B596" s="5" t="s">
        <v>981</v>
      </c>
      <c r="C596" s="5" t="s">
        <v>998</v>
      </c>
      <c r="D596" s="5" t="s">
        <v>995</v>
      </c>
      <c r="E596" s="5">
        <v>898</v>
      </c>
    </row>
    <row r="597" spans="1:5">
      <c r="A597" s="5" t="s">
        <v>980</v>
      </c>
      <c r="B597" s="5" t="s">
        <v>981</v>
      </c>
      <c r="C597" s="5" t="s">
        <v>999</v>
      </c>
      <c r="D597" s="5" t="s">
        <v>993</v>
      </c>
      <c r="E597" s="5">
        <v>933</v>
      </c>
    </row>
    <row r="598" spans="1:5">
      <c r="A598" s="5" t="s">
        <v>980</v>
      </c>
      <c r="B598" s="5" t="s">
        <v>981</v>
      </c>
      <c r="C598" s="5" t="s">
        <v>1000</v>
      </c>
      <c r="D598" s="5" t="s">
        <v>995</v>
      </c>
      <c r="E598" s="5">
        <v>993</v>
      </c>
    </row>
    <row r="599" spans="1:5">
      <c r="A599" s="5" t="s">
        <v>980</v>
      </c>
      <c r="B599" s="5" t="s">
        <v>981</v>
      </c>
      <c r="C599" s="5" t="s">
        <v>1001</v>
      </c>
      <c r="D599" s="5" t="s">
        <v>1002</v>
      </c>
      <c r="E599" s="5">
        <v>245</v>
      </c>
    </row>
    <row r="600" spans="1:5">
      <c r="A600" s="5" t="s">
        <v>980</v>
      </c>
      <c r="B600" s="5" t="s">
        <v>981</v>
      </c>
      <c r="C600" s="5" t="s">
        <v>1003</v>
      </c>
      <c r="D600" s="5" t="s">
        <v>1004</v>
      </c>
      <c r="E600" s="5">
        <v>695</v>
      </c>
    </row>
    <row r="601" spans="1:5">
      <c r="A601" s="5" t="s">
        <v>980</v>
      </c>
      <c r="B601" s="5" t="s">
        <v>981</v>
      </c>
      <c r="C601" s="5" t="s">
        <v>1005</v>
      </c>
      <c r="D601" s="5" t="s">
        <v>1006</v>
      </c>
      <c r="E601" s="5">
        <v>749</v>
      </c>
    </row>
    <row r="602" spans="1:5">
      <c r="A602" s="5" t="s">
        <v>980</v>
      </c>
      <c r="B602" s="5" t="s">
        <v>981</v>
      </c>
      <c r="C602" s="5" t="s">
        <v>1007</v>
      </c>
      <c r="D602" s="5" t="s">
        <v>1008</v>
      </c>
      <c r="E602" s="5">
        <v>771</v>
      </c>
    </row>
    <row r="603" spans="1:5">
      <c r="A603" s="5" t="s">
        <v>980</v>
      </c>
      <c r="B603" s="5" t="s">
        <v>981</v>
      </c>
      <c r="C603" s="5" t="s">
        <v>1009</v>
      </c>
      <c r="D603" s="5" t="s">
        <v>1010</v>
      </c>
      <c r="E603" s="5">
        <v>1577</v>
      </c>
    </row>
    <row r="604" spans="1:5">
      <c r="A604" s="5" t="s">
        <v>980</v>
      </c>
      <c r="B604" s="5" t="s">
        <v>981</v>
      </c>
      <c r="C604" s="5" t="s">
        <v>1011</v>
      </c>
      <c r="D604" s="5" t="s">
        <v>1012</v>
      </c>
      <c r="E604" s="5">
        <v>1452</v>
      </c>
    </row>
    <row r="605" spans="1:5">
      <c r="A605" s="5" t="s">
        <v>980</v>
      </c>
      <c r="B605" s="5" t="s">
        <v>981</v>
      </c>
      <c r="C605" s="5" t="s">
        <v>1013</v>
      </c>
      <c r="D605" s="5" t="s">
        <v>1014</v>
      </c>
      <c r="E605" s="5">
        <v>484</v>
      </c>
    </row>
    <row r="606" spans="1:5">
      <c r="A606" s="5" t="s">
        <v>980</v>
      </c>
      <c r="B606" s="5" t="s">
        <v>981</v>
      </c>
      <c r="C606" s="5" t="s">
        <v>1015</v>
      </c>
      <c r="D606" s="5" t="s">
        <v>1016</v>
      </c>
      <c r="E606" s="5">
        <v>417</v>
      </c>
    </row>
    <row r="607" spans="1:5">
      <c r="A607" s="5" t="s">
        <v>980</v>
      </c>
      <c r="B607" s="5" t="s">
        <v>981</v>
      </c>
      <c r="C607" s="5" t="s">
        <v>1017</v>
      </c>
      <c r="D607" s="5" t="s">
        <v>993</v>
      </c>
      <c r="E607" s="5">
        <v>1399</v>
      </c>
    </row>
    <row r="608" spans="1:5">
      <c r="A608" s="5" t="s">
        <v>980</v>
      </c>
      <c r="B608" s="5" t="s">
        <v>981</v>
      </c>
      <c r="C608" s="5" t="s">
        <v>1018</v>
      </c>
      <c r="D608" s="5" t="s">
        <v>1019</v>
      </c>
      <c r="E608" s="5">
        <v>341</v>
      </c>
    </row>
    <row r="609" spans="1:5">
      <c r="A609" s="5" t="s">
        <v>1020</v>
      </c>
      <c r="B609" s="5" t="s">
        <v>1021</v>
      </c>
      <c r="C609" s="5" t="s">
        <v>513</v>
      </c>
      <c r="D609" s="5" t="s">
        <v>514</v>
      </c>
      <c r="E609" s="5">
        <v>6598</v>
      </c>
    </row>
    <row r="610" spans="1:5">
      <c r="A610" s="5" t="s">
        <v>1020</v>
      </c>
      <c r="B610" s="5" t="s">
        <v>1021</v>
      </c>
      <c r="C610" s="5" t="s">
        <v>248</v>
      </c>
      <c r="D610" s="5" t="s">
        <v>249</v>
      </c>
      <c r="E610" s="5">
        <v>241</v>
      </c>
    </row>
    <row r="611" spans="1:5">
      <c r="A611" s="5" t="s">
        <v>1020</v>
      </c>
      <c r="B611" s="5" t="s">
        <v>1021</v>
      </c>
      <c r="C611" s="5" t="s">
        <v>1022</v>
      </c>
      <c r="D611" s="5" t="s">
        <v>1023</v>
      </c>
      <c r="E611" s="5">
        <v>766</v>
      </c>
    </row>
    <row r="612" spans="1:5">
      <c r="A612" s="5" t="s">
        <v>1020</v>
      </c>
      <c r="B612" s="5" t="s">
        <v>1021</v>
      </c>
      <c r="C612" s="5" t="s">
        <v>1024</v>
      </c>
      <c r="D612" s="5" t="s">
        <v>1025</v>
      </c>
      <c r="E612" s="5">
        <v>12448</v>
      </c>
    </row>
    <row r="613" spans="1:5">
      <c r="A613" s="5" t="s">
        <v>1020</v>
      </c>
      <c r="B613" s="5" t="s">
        <v>1021</v>
      </c>
      <c r="C613" s="5" t="s">
        <v>113</v>
      </c>
      <c r="D613" s="5" t="s">
        <v>114</v>
      </c>
      <c r="E613" s="5">
        <v>368</v>
      </c>
    </row>
    <row r="614" spans="1:5">
      <c r="A614" s="5" t="s">
        <v>1020</v>
      </c>
      <c r="B614" s="5" t="s">
        <v>1021</v>
      </c>
      <c r="C614" s="5" t="s">
        <v>579</v>
      </c>
      <c r="D614" s="5" t="s">
        <v>580</v>
      </c>
      <c r="E614" s="5">
        <v>2445</v>
      </c>
    </row>
    <row r="615" spans="1:5">
      <c r="A615" s="5" t="s">
        <v>1026</v>
      </c>
      <c r="B615" s="5" t="s">
        <v>1027</v>
      </c>
      <c r="C615" s="5" t="s">
        <v>1028</v>
      </c>
      <c r="D615" s="5" t="s">
        <v>1029</v>
      </c>
      <c r="E615" s="5">
        <v>23518</v>
      </c>
    </row>
    <row r="616" spans="1:5">
      <c r="A616" s="5" t="s">
        <v>1030</v>
      </c>
      <c r="B616" s="5" t="s">
        <v>1031</v>
      </c>
      <c r="C616" s="5" t="s">
        <v>1032</v>
      </c>
      <c r="D616" s="5" t="s">
        <v>1033</v>
      </c>
      <c r="E616" s="5">
        <v>2240</v>
      </c>
    </row>
    <row r="617" spans="1:5">
      <c r="A617" s="5" t="s">
        <v>1034</v>
      </c>
      <c r="B617" s="5" t="s">
        <v>1035</v>
      </c>
      <c r="C617" s="5" t="s">
        <v>1036</v>
      </c>
      <c r="D617" s="5" t="s">
        <v>1037</v>
      </c>
      <c r="E617" s="5">
        <v>173</v>
      </c>
    </row>
    <row r="618" spans="1:5">
      <c r="A618" s="5" t="s">
        <v>1038</v>
      </c>
      <c r="B618" s="5" t="s">
        <v>1039</v>
      </c>
      <c r="C618" s="5" t="s">
        <v>1040</v>
      </c>
      <c r="D618" s="5" t="s">
        <v>1039</v>
      </c>
      <c r="E618" s="5">
        <v>954</v>
      </c>
    </row>
    <row r="619" spans="1:5">
      <c r="A619" s="5" t="s">
        <v>1041</v>
      </c>
      <c r="B619" s="5" t="s">
        <v>1042</v>
      </c>
      <c r="C619" s="5" t="s">
        <v>1043</v>
      </c>
      <c r="D619" s="5" t="s">
        <v>1044</v>
      </c>
      <c r="E619" s="5">
        <v>62</v>
      </c>
    </row>
    <row r="620" spans="1:5">
      <c r="A620" s="5" t="s">
        <v>1041</v>
      </c>
      <c r="B620" s="5" t="s">
        <v>1042</v>
      </c>
      <c r="C620" s="5" t="s">
        <v>1045</v>
      </c>
      <c r="D620" s="5" t="s">
        <v>1046</v>
      </c>
      <c r="E620" s="5">
        <v>52</v>
      </c>
    </row>
    <row r="621" spans="1:5">
      <c r="A621" s="5" t="s">
        <v>1041</v>
      </c>
      <c r="B621" s="5" t="s">
        <v>1042</v>
      </c>
      <c r="C621" s="5" t="s">
        <v>1047</v>
      </c>
      <c r="D621" s="5" t="s">
        <v>1048</v>
      </c>
      <c r="E621" s="5">
        <v>162</v>
      </c>
    </row>
    <row r="622" spans="1:5">
      <c r="A622" s="5" t="s">
        <v>1041</v>
      </c>
      <c r="B622" s="5" t="s">
        <v>1042</v>
      </c>
      <c r="C622" s="5" t="s">
        <v>1049</v>
      </c>
      <c r="D622" s="5" t="s">
        <v>1050</v>
      </c>
      <c r="E622" s="5">
        <v>629</v>
      </c>
    </row>
    <row r="623" spans="1:5">
      <c r="A623" s="5" t="s">
        <v>1041</v>
      </c>
      <c r="B623" s="5" t="s">
        <v>1042</v>
      </c>
      <c r="C623" s="5" t="s">
        <v>1051</v>
      </c>
      <c r="D623" s="5" t="s">
        <v>1052</v>
      </c>
      <c r="E623" s="5">
        <v>3</v>
      </c>
    </row>
    <row r="624" spans="1:5">
      <c r="A624" s="5" t="s">
        <v>1041</v>
      </c>
      <c r="B624" s="5" t="s">
        <v>1042</v>
      </c>
      <c r="C624" s="5" t="s">
        <v>1053</v>
      </c>
      <c r="D624" s="5" t="s">
        <v>1054</v>
      </c>
      <c r="E624" s="5">
        <v>379</v>
      </c>
    </row>
    <row r="625" spans="1:5">
      <c r="A625" s="5" t="s">
        <v>1041</v>
      </c>
      <c r="B625" s="5" t="s">
        <v>1042</v>
      </c>
      <c r="C625" s="5" t="s">
        <v>1055</v>
      </c>
      <c r="D625" s="5" t="s">
        <v>1056</v>
      </c>
      <c r="E625" s="5">
        <v>8</v>
      </c>
    </row>
    <row r="626" spans="1:5">
      <c r="A626" s="5" t="s">
        <v>1041</v>
      </c>
      <c r="B626" s="5" t="s">
        <v>1042</v>
      </c>
      <c r="C626" s="5" t="s">
        <v>1057</v>
      </c>
      <c r="D626" s="5" t="s">
        <v>1058</v>
      </c>
      <c r="E626" s="5">
        <v>301</v>
      </c>
    </row>
    <row r="627" spans="1:5">
      <c r="A627" s="5" t="s">
        <v>1041</v>
      </c>
      <c r="B627" s="5" t="s">
        <v>1042</v>
      </c>
      <c r="C627" s="5" t="s">
        <v>1059</v>
      </c>
      <c r="D627" s="5" t="s">
        <v>1058</v>
      </c>
      <c r="E627" s="5">
        <v>267</v>
      </c>
    </row>
    <row r="628" spans="1:5">
      <c r="A628" s="5" t="s">
        <v>1041</v>
      </c>
      <c r="B628" s="5" t="s">
        <v>1042</v>
      </c>
      <c r="C628" s="5" t="s">
        <v>1060</v>
      </c>
      <c r="D628" s="5" t="s">
        <v>1058</v>
      </c>
      <c r="E628" s="5">
        <v>90</v>
      </c>
    </row>
    <row r="629" spans="1:5">
      <c r="A629" s="5" t="s">
        <v>1041</v>
      </c>
      <c r="B629" s="5" t="s">
        <v>1042</v>
      </c>
      <c r="C629" s="5" t="s">
        <v>1061</v>
      </c>
      <c r="D629" s="5" t="s">
        <v>1058</v>
      </c>
      <c r="E629" s="5">
        <v>69</v>
      </c>
    </row>
    <row r="630" spans="1:5">
      <c r="A630" s="5" t="s">
        <v>1041</v>
      </c>
      <c r="B630" s="5" t="s">
        <v>1042</v>
      </c>
      <c r="C630" s="5" t="s">
        <v>1062</v>
      </c>
      <c r="D630" s="5" t="s">
        <v>1058</v>
      </c>
      <c r="E630" s="5">
        <v>285</v>
      </c>
    </row>
    <row r="631" spans="1:5">
      <c r="A631" s="5" t="s">
        <v>1063</v>
      </c>
      <c r="B631" s="5" t="s">
        <v>1064</v>
      </c>
      <c r="C631" s="5" t="s">
        <v>1065</v>
      </c>
      <c r="D631" s="5" t="s">
        <v>1066</v>
      </c>
      <c r="E631" s="5">
        <v>24</v>
      </c>
    </row>
    <row r="632" spans="1:5">
      <c r="A632" s="5" t="s">
        <v>1067</v>
      </c>
      <c r="B632" s="5" t="s">
        <v>1068</v>
      </c>
      <c r="C632" s="5" t="s">
        <v>585</v>
      </c>
      <c r="D632" s="5" t="s">
        <v>586</v>
      </c>
      <c r="E632" s="5">
        <v>52833</v>
      </c>
    </row>
    <row r="633" spans="1:5">
      <c r="A633" s="96" t="s">
        <v>154</v>
      </c>
      <c r="B633" s="96"/>
      <c r="C633" s="96"/>
      <c r="D633" s="96"/>
      <c r="E633" s="6">
        <f>SUM(E2:E632)</f>
        <v>4078850</v>
      </c>
    </row>
    <row r="635" spans="1:5">
      <c r="E635" s="11">
        <f>SUBTOTAL(9,E175:E178)</f>
        <v>34</v>
      </c>
    </row>
  </sheetData>
  <mergeCells count="1">
    <mergeCell ref="A633:D6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3"/>
  <sheetViews>
    <sheetView workbookViewId="0"/>
  </sheetViews>
  <sheetFormatPr defaultRowHeight="15"/>
  <cols>
    <col min="1" max="1" width="11.140625" style="13" bestFit="1" customWidth="1"/>
    <col min="2" max="2" width="27.7109375" style="13" customWidth="1"/>
    <col min="3" max="3" width="8.85546875" style="13" bestFit="1" customWidth="1"/>
    <col min="4" max="4" width="28" style="13" customWidth="1"/>
    <col min="5" max="5" width="20.4257812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156</v>
      </c>
      <c r="B2" s="12" t="s">
        <v>157</v>
      </c>
      <c r="C2" s="5" t="s">
        <v>158</v>
      </c>
      <c r="D2" s="12" t="s">
        <v>159</v>
      </c>
      <c r="E2" s="5">
        <v>77</v>
      </c>
    </row>
    <row r="3" spans="1:5">
      <c r="A3" s="5" t="s">
        <v>164</v>
      </c>
      <c r="B3" s="12" t="s">
        <v>165</v>
      </c>
      <c r="C3" s="5" t="s">
        <v>166</v>
      </c>
      <c r="D3" s="12" t="s">
        <v>167</v>
      </c>
      <c r="E3" s="5">
        <v>1942</v>
      </c>
    </row>
    <row r="4" spans="1:5">
      <c r="A4" s="5" t="s">
        <v>168</v>
      </c>
      <c r="B4" s="12" t="s">
        <v>169</v>
      </c>
      <c r="C4" s="5" t="s">
        <v>170</v>
      </c>
      <c r="D4" s="12" t="s">
        <v>171</v>
      </c>
      <c r="E4" s="5">
        <v>12827</v>
      </c>
    </row>
    <row r="5" spans="1:5">
      <c r="A5" s="5" t="s">
        <v>168</v>
      </c>
      <c r="B5" s="12" t="s">
        <v>169</v>
      </c>
      <c r="C5" s="5" t="s">
        <v>172</v>
      </c>
      <c r="D5" s="12" t="s">
        <v>173</v>
      </c>
      <c r="E5" s="5">
        <v>3089</v>
      </c>
    </row>
    <row r="6" spans="1:5">
      <c r="A6" s="5" t="s">
        <v>5</v>
      </c>
      <c r="B6" s="12" t="s">
        <v>6</v>
      </c>
      <c r="C6" s="5" t="s">
        <v>7</v>
      </c>
      <c r="D6" s="12" t="s">
        <v>8</v>
      </c>
      <c r="E6" s="5">
        <v>6</v>
      </c>
    </row>
    <row r="7" spans="1:5">
      <c r="A7" s="5" t="s">
        <v>9</v>
      </c>
      <c r="B7" s="12" t="s">
        <v>10</v>
      </c>
      <c r="C7" s="5" t="s">
        <v>194</v>
      </c>
      <c r="D7" s="12" t="s">
        <v>195</v>
      </c>
      <c r="E7" s="5">
        <v>888</v>
      </c>
    </row>
    <row r="8" spans="1:5">
      <c r="A8" s="5" t="s">
        <v>9</v>
      </c>
      <c r="B8" s="12" t="s">
        <v>10</v>
      </c>
      <c r="C8" s="5" t="s">
        <v>196</v>
      </c>
      <c r="D8" s="12" t="s">
        <v>197</v>
      </c>
      <c r="E8" s="5">
        <v>1438</v>
      </c>
    </row>
    <row r="9" spans="1:5">
      <c r="A9" s="5" t="s">
        <v>9</v>
      </c>
      <c r="B9" s="12" t="s">
        <v>10</v>
      </c>
      <c r="C9" s="5" t="s">
        <v>204</v>
      </c>
      <c r="D9" s="12" t="s">
        <v>205</v>
      </c>
      <c r="E9" s="5">
        <v>577</v>
      </c>
    </row>
    <row r="10" spans="1:5">
      <c r="A10" s="5" t="s">
        <v>9</v>
      </c>
      <c r="B10" s="12" t="s">
        <v>10</v>
      </c>
      <c r="C10" s="5" t="s">
        <v>208</v>
      </c>
      <c r="D10" s="12" t="s">
        <v>209</v>
      </c>
      <c r="E10" s="5">
        <v>129</v>
      </c>
    </row>
    <row r="11" spans="1:5">
      <c r="A11" s="5" t="s">
        <v>9</v>
      </c>
      <c r="B11" s="12" t="s">
        <v>10</v>
      </c>
      <c r="C11" s="5" t="s">
        <v>212</v>
      </c>
      <c r="D11" s="12" t="s">
        <v>213</v>
      </c>
      <c r="E11" s="5">
        <v>9</v>
      </c>
    </row>
    <row r="12" spans="1:5">
      <c r="A12" s="5" t="s">
        <v>9</v>
      </c>
      <c r="B12" s="12" t="s">
        <v>10</v>
      </c>
      <c r="C12" s="5" t="s">
        <v>218</v>
      </c>
      <c r="D12" s="12" t="s">
        <v>219</v>
      </c>
      <c r="E12" s="5">
        <v>141</v>
      </c>
    </row>
    <row r="13" spans="1:5">
      <c r="A13" s="5" t="s">
        <v>9</v>
      </c>
      <c r="B13" s="12" t="s">
        <v>10</v>
      </c>
      <c r="C13" s="5" t="s">
        <v>230</v>
      </c>
      <c r="D13" s="12" t="s">
        <v>231</v>
      </c>
      <c r="E13" s="5">
        <v>44</v>
      </c>
    </row>
    <row r="14" spans="1:5">
      <c r="A14" s="5" t="s">
        <v>232</v>
      </c>
      <c r="B14" s="12" t="s">
        <v>233</v>
      </c>
      <c r="C14" s="5" t="s">
        <v>234</v>
      </c>
      <c r="D14" s="12" t="s">
        <v>235</v>
      </c>
      <c r="E14" s="5">
        <v>28</v>
      </c>
    </row>
    <row r="15" spans="1:5">
      <c r="A15" s="5" t="s">
        <v>232</v>
      </c>
      <c r="B15" s="12" t="s">
        <v>233</v>
      </c>
      <c r="C15" s="5" t="s">
        <v>238</v>
      </c>
      <c r="D15" s="12" t="s">
        <v>239</v>
      </c>
      <c r="E15" s="5">
        <v>11</v>
      </c>
    </row>
    <row r="16" spans="1:5">
      <c r="A16" s="5" t="s">
        <v>232</v>
      </c>
      <c r="B16" s="12" t="s">
        <v>233</v>
      </c>
      <c r="C16" s="5" t="s">
        <v>127</v>
      </c>
      <c r="D16" s="12" t="s">
        <v>128</v>
      </c>
      <c r="E16" s="5">
        <v>11</v>
      </c>
    </row>
    <row r="17" spans="1:5">
      <c r="A17" s="5" t="s">
        <v>232</v>
      </c>
      <c r="B17" s="12" t="s">
        <v>233</v>
      </c>
      <c r="C17" s="5" t="s">
        <v>75</v>
      </c>
      <c r="D17" s="12" t="s">
        <v>76</v>
      </c>
      <c r="E17" s="5">
        <v>8</v>
      </c>
    </row>
    <row r="18" spans="1:5">
      <c r="A18" s="5" t="s">
        <v>232</v>
      </c>
      <c r="B18" s="12" t="s">
        <v>233</v>
      </c>
      <c r="C18" s="5" t="s">
        <v>258</v>
      </c>
      <c r="D18" s="12" t="s">
        <v>259</v>
      </c>
      <c r="E18" s="5">
        <v>12</v>
      </c>
    </row>
    <row r="19" spans="1:5">
      <c r="A19" s="5" t="s">
        <v>260</v>
      </c>
      <c r="B19" s="12" t="s">
        <v>261</v>
      </c>
      <c r="C19" s="5" t="s">
        <v>44</v>
      </c>
      <c r="D19" s="12" t="s">
        <v>45</v>
      </c>
      <c r="E19" s="5">
        <v>1</v>
      </c>
    </row>
    <row r="20" spans="1:5">
      <c r="A20" s="5" t="s">
        <v>260</v>
      </c>
      <c r="B20" s="12" t="s">
        <v>261</v>
      </c>
      <c r="C20" s="5" t="s">
        <v>268</v>
      </c>
      <c r="D20" s="12" t="s">
        <v>269</v>
      </c>
      <c r="E20" s="5">
        <v>2</v>
      </c>
    </row>
    <row r="21" spans="1:5">
      <c r="A21" s="5" t="s">
        <v>260</v>
      </c>
      <c r="B21" s="12" t="s">
        <v>261</v>
      </c>
      <c r="C21" s="5" t="s">
        <v>272</v>
      </c>
      <c r="D21" s="12" t="s">
        <v>273</v>
      </c>
      <c r="E21" s="5">
        <v>892</v>
      </c>
    </row>
    <row r="22" spans="1:5">
      <c r="A22" s="5" t="s">
        <v>274</v>
      </c>
      <c r="B22" s="12" t="s">
        <v>275</v>
      </c>
      <c r="C22" s="5" t="s">
        <v>276</v>
      </c>
      <c r="D22" s="12" t="s">
        <v>277</v>
      </c>
      <c r="E22" s="5">
        <v>218</v>
      </c>
    </row>
    <row r="23" spans="1:5">
      <c r="A23" s="5" t="s">
        <v>13</v>
      </c>
      <c r="B23" s="12" t="s">
        <v>14</v>
      </c>
      <c r="C23" s="5" t="s">
        <v>18</v>
      </c>
      <c r="D23" s="12" t="s">
        <v>19</v>
      </c>
      <c r="E23" s="5">
        <v>167</v>
      </c>
    </row>
    <row r="24" spans="1:5">
      <c r="A24" s="5" t="s">
        <v>354</v>
      </c>
      <c r="B24" s="12" t="s">
        <v>355</v>
      </c>
      <c r="C24" s="5" t="s">
        <v>356</v>
      </c>
      <c r="D24" s="12" t="s">
        <v>357</v>
      </c>
      <c r="E24" s="5">
        <v>86</v>
      </c>
    </row>
    <row r="25" spans="1:5">
      <c r="A25" s="5" t="s">
        <v>358</v>
      </c>
      <c r="B25" s="12" t="s">
        <v>359</v>
      </c>
      <c r="C25" s="5" t="s">
        <v>360</v>
      </c>
      <c r="D25" s="12" t="s">
        <v>361</v>
      </c>
      <c r="E25" s="5">
        <v>527</v>
      </c>
    </row>
    <row r="26" spans="1:5">
      <c r="A26" s="5" t="s">
        <v>24</v>
      </c>
      <c r="B26" s="12" t="s">
        <v>25</v>
      </c>
      <c r="C26" s="5" t="s">
        <v>26</v>
      </c>
      <c r="D26" s="12" t="s">
        <v>27</v>
      </c>
      <c r="E26" s="5">
        <v>1116</v>
      </c>
    </row>
    <row r="27" spans="1:5">
      <c r="A27" s="5" t="s">
        <v>370</v>
      </c>
      <c r="B27" s="12" t="s">
        <v>371</v>
      </c>
      <c r="C27" s="5" t="s">
        <v>372</v>
      </c>
      <c r="D27" s="12" t="s">
        <v>373</v>
      </c>
      <c r="E27" s="5">
        <v>1</v>
      </c>
    </row>
    <row r="28" spans="1:5">
      <c r="A28" s="5" t="s">
        <v>370</v>
      </c>
      <c r="B28" s="12" t="s">
        <v>371</v>
      </c>
      <c r="C28" s="5" t="s">
        <v>374</v>
      </c>
      <c r="D28" s="12" t="s">
        <v>375</v>
      </c>
      <c r="E28" s="5">
        <v>232</v>
      </c>
    </row>
    <row r="29" spans="1:5">
      <c r="A29" s="5" t="s">
        <v>370</v>
      </c>
      <c r="B29" s="12" t="s">
        <v>371</v>
      </c>
      <c r="C29" s="5" t="s">
        <v>376</v>
      </c>
      <c r="D29" s="12" t="s">
        <v>377</v>
      </c>
      <c r="E29" s="5">
        <v>538</v>
      </c>
    </row>
    <row r="30" spans="1:5">
      <c r="A30" s="5" t="s">
        <v>28</v>
      </c>
      <c r="B30" s="12" t="s">
        <v>29</v>
      </c>
      <c r="C30" s="5" t="s">
        <v>30</v>
      </c>
      <c r="D30" s="12" t="s">
        <v>31</v>
      </c>
      <c r="E30" s="5">
        <v>4275</v>
      </c>
    </row>
    <row r="31" spans="1:5">
      <c r="A31" s="5" t="s">
        <v>378</v>
      </c>
      <c r="B31" s="12" t="s">
        <v>379</v>
      </c>
      <c r="C31" s="5" t="s">
        <v>380</v>
      </c>
      <c r="D31" s="12" t="s">
        <v>381</v>
      </c>
      <c r="E31" s="5">
        <v>547</v>
      </c>
    </row>
    <row r="32" spans="1:5">
      <c r="A32" s="5" t="s">
        <v>382</v>
      </c>
      <c r="B32" s="12" t="s">
        <v>383</v>
      </c>
      <c r="C32" s="5" t="s">
        <v>34</v>
      </c>
      <c r="D32" s="12" t="s">
        <v>35</v>
      </c>
      <c r="E32" s="5">
        <v>127</v>
      </c>
    </row>
    <row r="33" spans="1:5">
      <c r="A33" s="5" t="s">
        <v>391</v>
      </c>
      <c r="B33" s="12" t="s">
        <v>392</v>
      </c>
      <c r="C33" s="5" t="s">
        <v>44</v>
      </c>
      <c r="D33" s="12" t="s">
        <v>45</v>
      </c>
      <c r="E33" s="5">
        <v>1661</v>
      </c>
    </row>
    <row r="34" spans="1:5">
      <c r="A34" s="5" t="s">
        <v>391</v>
      </c>
      <c r="B34" s="12" t="s">
        <v>392</v>
      </c>
      <c r="C34" s="5" t="s">
        <v>34</v>
      </c>
      <c r="D34" s="12" t="s">
        <v>35</v>
      </c>
      <c r="E34" s="5">
        <v>540</v>
      </c>
    </row>
    <row r="35" spans="1:5">
      <c r="A35" s="5" t="s">
        <v>391</v>
      </c>
      <c r="B35" s="12" t="s">
        <v>392</v>
      </c>
      <c r="C35" s="5" t="s">
        <v>36</v>
      </c>
      <c r="D35" s="12" t="s">
        <v>37</v>
      </c>
      <c r="E35" s="5">
        <v>394</v>
      </c>
    </row>
    <row r="36" spans="1:5">
      <c r="A36" s="5" t="s">
        <v>391</v>
      </c>
      <c r="B36" s="12" t="s">
        <v>392</v>
      </c>
      <c r="C36" s="5" t="s">
        <v>97</v>
      </c>
      <c r="D36" s="12" t="s">
        <v>98</v>
      </c>
      <c r="E36" s="5">
        <v>697</v>
      </c>
    </row>
    <row r="37" spans="1:5">
      <c r="A37" s="5" t="s">
        <v>391</v>
      </c>
      <c r="B37" s="12" t="s">
        <v>392</v>
      </c>
      <c r="C37" s="5" t="s">
        <v>125</v>
      </c>
      <c r="D37" s="12" t="s">
        <v>126</v>
      </c>
      <c r="E37" s="5">
        <v>64</v>
      </c>
    </row>
    <row r="38" spans="1:5">
      <c r="A38" s="5" t="s">
        <v>511</v>
      </c>
      <c r="B38" s="12" t="s">
        <v>512</v>
      </c>
      <c r="C38" s="5" t="s">
        <v>513</v>
      </c>
      <c r="D38" s="12" t="s">
        <v>514</v>
      </c>
      <c r="E38" s="5">
        <v>21</v>
      </c>
    </row>
    <row r="39" spans="1:5">
      <c r="A39" s="5" t="s">
        <v>52</v>
      </c>
      <c r="B39" s="12" t="s">
        <v>53</v>
      </c>
      <c r="C39" s="5" t="s">
        <v>54</v>
      </c>
      <c r="D39" s="12" t="s">
        <v>53</v>
      </c>
      <c r="E39" s="5">
        <v>973</v>
      </c>
    </row>
    <row r="40" spans="1:5">
      <c r="A40" s="5" t="s">
        <v>52</v>
      </c>
      <c r="B40" s="12" t="s">
        <v>53</v>
      </c>
      <c r="C40" s="5" t="s">
        <v>236</v>
      </c>
      <c r="D40" s="12" t="s">
        <v>237</v>
      </c>
      <c r="E40" s="5">
        <v>48</v>
      </c>
    </row>
    <row r="41" spans="1:5">
      <c r="A41" s="5" t="s">
        <v>52</v>
      </c>
      <c r="B41" s="12" t="s">
        <v>53</v>
      </c>
      <c r="C41" s="5" t="s">
        <v>509</v>
      </c>
      <c r="D41" s="12" t="s">
        <v>510</v>
      </c>
      <c r="E41" s="5">
        <v>23</v>
      </c>
    </row>
    <row r="42" spans="1:5">
      <c r="A42" s="5" t="s">
        <v>52</v>
      </c>
      <c r="B42" s="12" t="s">
        <v>53</v>
      </c>
      <c r="C42" s="5" t="s">
        <v>36</v>
      </c>
      <c r="D42" s="12" t="s">
        <v>37</v>
      </c>
      <c r="E42" s="5">
        <v>1</v>
      </c>
    </row>
    <row r="43" spans="1:5">
      <c r="A43" s="5" t="s">
        <v>52</v>
      </c>
      <c r="B43" s="12" t="s">
        <v>53</v>
      </c>
      <c r="C43" s="5" t="s">
        <v>513</v>
      </c>
      <c r="D43" s="12" t="s">
        <v>514</v>
      </c>
      <c r="E43" s="5">
        <v>170</v>
      </c>
    </row>
    <row r="44" spans="1:5">
      <c r="A44" s="5" t="s">
        <v>52</v>
      </c>
      <c r="B44" s="12" t="s">
        <v>53</v>
      </c>
      <c r="C44" s="5" t="s">
        <v>525</v>
      </c>
      <c r="D44" s="12" t="s">
        <v>526</v>
      </c>
      <c r="E44" s="5">
        <v>2</v>
      </c>
    </row>
    <row r="45" spans="1:5">
      <c r="A45" s="5" t="s">
        <v>52</v>
      </c>
      <c r="B45" s="12" t="s">
        <v>53</v>
      </c>
      <c r="C45" s="5" t="s">
        <v>59</v>
      </c>
      <c r="D45" s="12" t="s">
        <v>60</v>
      </c>
      <c r="E45" s="5">
        <v>22</v>
      </c>
    </row>
    <row r="46" spans="1:5">
      <c r="A46" s="5" t="s">
        <v>52</v>
      </c>
      <c r="B46" s="12" t="s">
        <v>53</v>
      </c>
      <c r="C46" s="5" t="s">
        <v>63</v>
      </c>
      <c r="D46" s="12" t="s">
        <v>64</v>
      </c>
      <c r="E46" s="5">
        <v>10</v>
      </c>
    </row>
    <row r="47" spans="1:5">
      <c r="A47" s="5" t="s">
        <v>52</v>
      </c>
      <c r="B47" s="12" t="s">
        <v>53</v>
      </c>
      <c r="C47" s="5" t="s">
        <v>531</v>
      </c>
      <c r="D47" s="12" t="s">
        <v>532</v>
      </c>
      <c r="E47" s="5">
        <v>44</v>
      </c>
    </row>
    <row r="48" spans="1:5">
      <c r="A48" s="5" t="s">
        <v>52</v>
      </c>
      <c r="B48" s="12" t="s">
        <v>53</v>
      </c>
      <c r="C48" s="5" t="s">
        <v>105</v>
      </c>
      <c r="D48" s="12" t="s">
        <v>106</v>
      </c>
      <c r="E48" s="5">
        <v>3</v>
      </c>
    </row>
    <row r="49" spans="1:5">
      <c r="A49" s="5" t="s">
        <v>52</v>
      </c>
      <c r="B49" s="12" t="s">
        <v>53</v>
      </c>
      <c r="C49" s="5" t="s">
        <v>129</v>
      </c>
      <c r="D49" s="12" t="s">
        <v>130</v>
      </c>
      <c r="E49" s="5">
        <v>5</v>
      </c>
    </row>
    <row r="50" spans="1:5">
      <c r="A50" s="5" t="s">
        <v>52</v>
      </c>
      <c r="B50" s="12" t="s">
        <v>53</v>
      </c>
      <c r="C50" s="5" t="s">
        <v>537</v>
      </c>
      <c r="D50" s="12" t="s">
        <v>538</v>
      </c>
      <c r="E50" s="5">
        <v>50</v>
      </c>
    </row>
    <row r="51" spans="1:5">
      <c r="A51" s="5" t="s">
        <v>52</v>
      </c>
      <c r="B51" s="12" t="s">
        <v>53</v>
      </c>
      <c r="C51" s="5" t="s">
        <v>539</v>
      </c>
      <c r="D51" s="12" t="s">
        <v>540</v>
      </c>
      <c r="E51" s="5">
        <v>28</v>
      </c>
    </row>
    <row r="52" spans="1:5">
      <c r="A52" s="5" t="s">
        <v>52</v>
      </c>
      <c r="B52" s="12" t="s">
        <v>53</v>
      </c>
      <c r="C52" s="5" t="s">
        <v>541</v>
      </c>
      <c r="D52" s="12" t="s">
        <v>542</v>
      </c>
      <c r="E52" s="5">
        <v>2</v>
      </c>
    </row>
    <row r="53" spans="1:5">
      <c r="A53" s="5" t="s">
        <v>52</v>
      </c>
      <c r="B53" s="12" t="s">
        <v>53</v>
      </c>
      <c r="C53" s="5" t="s">
        <v>543</v>
      </c>
      <c r="D53" s="12" t="s">
        <v>544</v>
      </c>
      <c r="E53" s="5">
        <v>30</v>
      </c>
    </row>
    <row r="54" spans="1:5">
      <c r="A54" s="5" t="s">
        <v>52</v>
      </c>
      <c r="B54" s="12" t="s">
        <v>53</v>
      </c>
      <c r="C54" s="5" t="s">
        <v>545</v>
      </c>
      <c r="D54" s="12" t="s">
        <v>546</v>
      </c>
      <c r="E54" s="5">
        <v>18</v>
      </c>
    </row>
    <row r="55" spans="1:5">
      <c r="A55" s="5" t="s">
        <v>52</v>
      </c>
      <c r="B55" s="12" t="s">
        <v>53</v>
      </c>
      <c r="C55" s="5" t="s">
        <v>547</v>
      </c>
      <c r="D55" s="12" t="s">
        <v>548</v>
      </c>
      <c r="E55" s="5">
        <v>1</v>
      </c>
    </row>
    <row r="56" spans="1:5">
      <c r="A56" s="5" t="s">
        <v>52</v>
      </c>
      <c r="B56" s="12" t="s">
        <v>53</v>
      </c>
      <c r="C56" s="5" t="s">
        <v>549</v>
      </c>
      <c r="D56" s="12" t="s">
        <v>550</v>
      </c>
      <c r="E56" s="5">
        <v>3</v>
      </c>
    </row>
    <row r="57" spans="1:5">
      <c r="A57" s="5" t="s">
        <v>52</v>
      </c>
      <c r="B57" s="12" t="s">
        <v>53</v>
      </c>
      <c r="C57" s="5" t="s">
        <v>553</v>
      </c>
      <c r="D57" s="12" t="s">
        <v>554</v>
      </c>
      <c r="E57" s="5">
        <v>43</v>
      </c>
    </row>
    <row r="58" spans="1:5">
      <c r="A58" s="5" t="s">
        <v>52</v>
      </c>
      <c r="B58" s="12" t="s">
        <v>53</v>
      </c>
      <c r="C58" s="5" t="s">
        <v>555</v>
      </c>
      <c r="D58" s="12" t="s">
        <v>556</v>
      </c>
      <c r="E58" s="5">
        <v>1</v>
      </c>
    </row>
    <row r="59" spans="1:5">
      <c r="A59" s="5" t="s">
        <v>52</v>
      </c>
      <c r="B59" s="12" t="s">
        <v>53</v>
      </c>
      <c r="C59" s="5" t="s">
        <v>557</v>
      </c>
      <c r="D59" s="12" t="s">
        <v>558</v>
      </c>
      <c r="E59" s="5">
        <v>44</v>
      </c>
    </row>
    <row r="60" spans="1:5">
      <c r="A60" s="5" t="s">
        <v>52</v>
      </c>
      <c r="B60" s="12" t="s">
        <v>53</v>
      </c>
      <c r="C60" s="5" t="s">
        <v>141</v>
      </c>
      <c r="D60" s="12" t="s">
        <v>142</v>
      </c>
      <c r="E60" s="5">
        <v>1</v>
      </c>
    </row>
    <row r="61" spans="1:5">
      <c r="A61" s="5" t="s">
        <v>52</v>
      </c>
      <c r="B61" s="12" t="s">
        <v>53</v>
      </c>
      <c r="C61" s="5" t="s">
        <v>569</v>
      </c>
      <c r="D61" s="12" t="s">
        <v>570</v>
      </c>
      <c r="E61" s="5">
        <v>2</v>
      </c>
    </row>
    <row r="62" spans="1:5">
      <c r="A62" s="5" t="s">
        <v>52</v>
      </c>
      <c r="B62" s="12" t="s">
        <v>53</v>
      </c>
      <c r="C62" s="5" t="s">
        <v>571</v>
      </c>
      <c r="D62" s="12" t="s">
        <v>572</v>
      </c>
      <c r="E62" s="5">
        <v>3</v>
      </c>
    </row>
    <row r="63" spans="1:5">
      <c r="A63" s="5" t="s">
        <v>52</v>
      </c>
      <c r="B63" s="12" t="s">
        <v>53</v>
      </c>
      <c r="C63" s="5" t="s">
        <v>575</v>
      </c>
      <c r="D63" s="12" t="s">
        <v>576</v>
      </c>
      <c r="E63" s="5">
        <v>85</v>
      </c>
    </row>
    <row r="64" spans="1:5">
      <c r="A64" s="5" t="s">
        <v>52</v>
      </c>
      <c r="B64" s="12" t="s">
        <v>53</v>
      </c>
      <c r="C64" s="5" t="s">
        <v>577</v>
      </c>
      <c r="D64" s="12" t="s">
        <v>578</v>
      </c>
      <c r="E64" s="5">
        <v>1</v>
      </c>
    </row>
    <row r="65" spans="1:5">
      <c r="A65" s="5" t="s">
        <v>52</v>
      </c>
      <c r="B65" s="12" t="s">
        <v>53</v>
      </c>
      <c r="C65" s="5" t="s">
        <v>69</v>
      </c>
      <c r="D65" s="12" t="s">
        <v>70</v>
      </c>
      <c r="E65" s="5">
        <v>8</v>
      </c>
    </row>
    <row r="66" spans="1:5">
      <c r="A66" s="5" t="s">
        <v>52</v>
      </c>
      <c r="B66" s="12" t="s">
        <v>53</v>
      </c>
      <c r="C66" s="5" t="s">
        <v>71</v>
      </c>
      <c r="D66" s="12" t="s">
        <v>72</v>
      </c>
      <c r="E66" s="5">
        <v>5</v>
      </c>
    </row>
    <row r="67" spans="1:5">
      <c r="A67" s="5" t="s">
        <v>52</v>
      </c>
      <c r="B67" s="12" t="s">
        <v>53</v>
      </c>
      <c r="C67" s="5" t="s">
        <v>73</v>
      </c>
      <c r="D67" s="12" t="s">
        <v>74</v>
      </c>
      <c r="E67" s="5">
        <v>20</v>
      </c>
    </row>
    <row r="68" spans="1:5">
      <c r="A68" s="5" t="s">
        <v>52</v>
      </c>
      <c r="B68" s="12" t="s">
        <v>53</v>
      </c>
      <c r="C68" s="5" t="s">
        <v>256</v>
      </c>
      <c r="D68" s="12" t="s">
        <v>257</v>
      </c>
      <c r="E68" s="5">
        <v>20</v>
      </c>
    </row>
    <row r="69" spans="1:5">
      <c r="A69" s="5" t="s">
        <v>52</v>
      </c>
      <c r="B69" s="12" t="s">
        <v>53</v>
      </c>
      <c r="C69" s="5" t="s">
        <v>75</v>
      </c>
      <c r="D69" s="12" t="s">
        <v>76</v>
      </c>
      <c r="E69" s="5">
        <v>127</v>
      </c>
    </row>
    <row r="70" spans="1:5">
      <c r="A70" s="5" t="s">
        <v>52</v>
      </c>
      <c r="B70" s="12" t="s">
        <v>53</v>
      </c>
      <c r="C70" s="5" t="s">
        <v>77</v>
      </c>
      <c r="D70" s="12" t="s">
        <v>78</v>
      </c>
      <c r="E70" s="5">
        <v>3</v>
      </c>
    </row>
    <row r="71" spans="1:5">
      <c r="A71" s="5" t="s">
        <v>52</v>
      </c>
      <c r="B71" s="12" t="s">
        <v>53</v>
      </c>
      <c r="C71" s="5" t="s">
        <v>579</v>
      </c>
      <c r="D71" s="12" t="s">
        <v>580</v>
      </c>
      <c r="E71" s="5">
        <v>16</v>
      </c>
    </row>
    <row r="72" spans="1:5">
      <c r="A72" s="5" t="s">
        <v>52</v>
      </c>
      <c r="B72" s="12" t="s">
        <v>53</v>
      </c>
      <c r="C72" s="5" t="s">
        <v>581</v>
      </c>
      <c r="D72" s="12" t="s">
        <v>582</v>
      </c>
      <c r="E72" s="5">
        <v>2</v>
      </c>
    </row>
    <row r="73" spans="1:5">
      <c r="A73" s="5" t="s">
        <v>52</v>
      </c>
      <c r="B73" s="12" t="s">
        <v>53</v>
      </c>
      <c r="C73" s="5" t="s">
        <v>583</v>
      </c>
      <c r="D73" s="12" t="s">
        <v>584</v>
      </c>
      <c r="E73" s="5">
        <v>29</v>
      </c>
    </row>
    <row r="74" spans="1:5">
      <c r="A74" s="5" t="s">
        <v>52</v>
      </c>
      <c r="B74" s="12" t="s">
        <v>53</v>
      </c>
      <c r="C74" s="5" t="s">
        <v>585</v>
      </c>
      <c r="D74" s="12" t="s">
        <v>586</v>
      </c>
      <c r="E74" s="5">
        <v>46</v>
      </c>
    </row>
    <row r="75" spans="1:5">
      <c r="A75" s="5" t="s">
        <v>52</v>
      </c>
      <c r="B75" s="12" t="s">
        <v>53</v>
      </c>
      <c r="C75" s="5" t="s">
        <v>79</v>
      </c>
      <c r="D75" s="12" t="s">
        <v>80</v>
      </c>
      <c r="E75" s="5">
        <v>51</v>
      </c>
    </row>
    <row r="76" spans="1:5">
      <c r="A76" s="5" t="s">
        <v>52</v>
      </c>
      <c r="B76" s="12" t="s">
        <v>53</v>
      </c>
      <c r="C76" s="5" t="s">
        <v>589</v>
      </c>
      <c r="D76" s="12" t="s">
        <v>590</v>
      </c>
      <c r="E76" s="5">
        <v>20</v>
      </c>
    </row>
    <row r="77" spans="1:5">
      <c r="A77" s="5" t="s">
        <v>52</v>
      </c>
      <c r="B77" s="12" t="s">
        <v>53</v>
      </c>
      <c r="C77" s="5" t="s">
        <v>81</v>
      </c>
      <c r="D77" s="12" t="s">
        <v>82</v>
      </c>
      <c r="E77" s="5">
        <v>96391</v>
      </c>
    </row>
    <row r="78" spans="1:5">
      <c r="A78" s="5" t="s">
        <v>52</v>
      </c>
      <c r="B78" s="12" t="s">
        <v>53</v>
      </c>
      <c r="C78" s="5" t="s">
        <v>591</v>
      </c>
      <c r="D78" s="12" t="s">
        <v>592</v>
      </c>
      <c r="E78" s="5">
        <v>20190</v>
      </c>
    </row>
    <row r="79" spans="1:5">
      <c r="A79" s="5" t="s">
        <v>83</v>
      </c>
      <c r="B79" s="12" t="s">
        <v>84</v>
      </c>
      <c r="C79" s="5" t="s">
        <v>537</v>
      </c>
      <c r="D79" s="12" t="s">
        <v>538</v>
      </c>
      <c r="E79" s="5">
        <v>1</v>
      </c>
    </row>
    <row r="80" spans="1:5">
      <c r="A80" s="5" t="s">
        <v>83</v>
      </c>
      <c r="B80" s="12" t="s">
        <v>84</v>
      </c>
      <c r="C80" s="5" t="s">
        <v>7</v>
      </c>
      <c r="D80" s="12" t="s">
        <v>8</v>
      </c>
      <c r="E80" s="5">
        <v>1143</v>
      </c>
    </row>
    <row r="81" spans="1:5">
      <c r="A81" s="5" t="s">
        <v>83</v>
      </c>
      <c r="B81" s="12" t="s">
        <v>84</v>
      </c>
      <c r="C81" s="5" t="s">
        <v>557</v>
      </c>
      <c r="D81" s="12" t="s">
        <v>558</v>
      </c>
      <c r="E81" s="5">
        <v>3</v>
      </c>
    </row>
    <row r="82" spans="1:5">
      <c r="A82" s="5" t="s">
        <v>83</v>
      </c>
      <c r="B82" s="12" t="s">
        <v>84</v>
      </c>
      <c r="C82" s="5" t="s">
        <v>599</v>
      </c>
      <c r="D82" s="12" t="s">
        <v>600</v>
      </c>
      <c r="E82" s="5">
        <v>103</v>
      </c>
    </row>
    <row r="83" spans="1:5">
      <c r="A83" s="5" t="s">
        <v>91</v>
      </c>
      <c r="B83" s="12" t="s">
        <v>92</v>
      </c>
      <c r="C83" s="5" t="s">
        <v>601</v>
      </c>
      <c r="D83" s="12" t="s">
        <v>602</v>
      </c>
      <c r="E83" s="5">
        <v>4589</v>
      </c>
    </row>
    <row r="84" spans="1:5">
      <c r="A84" s="5" t="s">
        <v>91</v>
      </c>
      <c r="B84" s="12" t="s">
        <v>92</v>
      </c>
      <c r="C84" s="5" t="s">
        <v>34</v>
      </c>
      <c r="D84" s="12" t="s">
        <v>35</v>
      </c>
      <c r="E84" s="5">
        <v>9741</v>
      </c>
    </row>
    <row r="85" spans="1:5">
      <c r="A85" s="5" t="s">
        <v>91</v>
      </c>
      <c r="B85" s="12" t="s">
        <v>92</v>
      </c>
      <c r="C85" s="5" t="s">
        <v>603</v>
      </c>
      <c r="D85" s="12" t="s">
        <v>604</v>
      </c>
      <c r="E85" s="5">
        <v>885</v>
      </c>
    </row>
    <row r="86" spans="1:5">
      <c r="A86" s="5" t="s">
        <v>667</v>
      </c>
      <c r="B86" s="12" t="s">
        <v>668</v>
      </c>
      <c r="C86" s="5" t="s">
        <v>669</v>
      </c>
      <c r="D86" s="12" t="s">
        <v>670</v>
      </c>
      <c r="E86" s="5">
        <v>137</v>
      </c>
    </row>
    <row r="87" spans="1:5">
      <c r="A87" s="5" t="s">
        <v>667</v>
      </c>
      <c r="B87" s="12" t="s">
        <v>668</v>
      </c>
      <c r="C87" s="5" t="s">
        <v>671</v>
      </c>
      <c r="D87" s="12" t="s">
        <v>672</v>
      </c>
      <c r="E87" s="5">
        <v>189</v>
      </c>
    </row>
    <row r="88" spans="1:5">
      <c r="A88" s="5" t="s">
        <v>693</v>
      </c>
      <c r="B88" s="12" t="s">
        <v>694</v>
      </c>
      <c r="C88" s="5" t="s">
        <v>97</v>
      </c>
      <c r="D88" s="12" t="s">
        <v>98</v>
      </c>
      <c r="E88" s="5">
        <v>851</v>
      </c>
    </row>
    <row r="89" spans="1:5">
      <c r="A89" s="5" t="s">
        <v>693</v>
      </c>
      <c r="B89" s="12" t="s">
        <v>694</v>
      </c>
      <c r="C89" s="5" t="s">
        <v>553</v>
      </c>
      <c r="D89" s="12" t="s">
        <v>554</v>
      </c>
      <c r="E89" s="5">
        <v>53</v>
      </c>
    </row>
    <row r="90" spans="1:5">
      <c r="A90" s="5" t="s">
        <v>693</v>
      </c>
      <c r="B90" s="12" t="s">
        <v>694</v>
      </c>
      <c r="C90" s="5" t="s">
        <v>71</v>
      </c>
      <c r="D90" s="12" t="s">
        <v>72</v>
      </c>
      <c r="E90" s="5">
        <v>34</v>
      </c>
    </row>
    <row r="91" spans="1:5">
      <c r="A91" s="5" t="s">
        <v>95</v>
      </c>
      <c r="B91" s="12" t="s">
        <v>96</v>
      </c>
      <c r="C91" s="5" t="s">
        <v>57</v>
      </c>
      <c r="D91" s="12" t="s">
        <v>58</v>
      </c>
      <c r="E91" s="5">
        <v>1</v>
      </c>
    </row>
    <row r="92" spans="1:5">
      <c r="A92" s="5" t="s">
        <v>95</v>
      </c>
      <c r="B92" s="12" t="s">
        <v>96</v>
      </c>
      <c r="C92" s="5" t="s">
        <v>697</v>
      </c>
      <c r="D92" s="12" t="s">
        <v>698</v>
      </c>
      <c r="E92" s="5">
        <v>26</v>
      </c>
    </row>
    <row r="93" spans="1:5">
      <c r="A93" s="5" t="s">
        <v>95</v>
      </c>
      <c r="B93" s="12" t="s">
        <v>96</v>
      </c>
      <c r="C93" s="5" t="s">
        <v>147</v>
      </c>
      <c r="D93" s="12" t="s">
        <v>148</v>
      </c>
      <c r="E93" s="5">
        <v>16</v>
      </c>
    </row>
    <row r="94" spans="1:5">
      <c r="A94" s="5" t="s">
        <v>95</v>
      </c>
      <c r="B94" s="12" t="s">
        <v>96</v>
      </c>
      <c r="C94" s="5" t="s">
        <v>699</v>
      </c>
      <c r="D94" s="12" t="s">
        <v>700</v>
      </c>
      <c r="E94" s="5">
        <v>17</v>
      </c>
    </row>
    <row r="95" spans="1:5">
      <c r="A95" s="5" t="s">
        <v>95</v>
      </c>
      <c r="B95" s="12" t="s">
        <v>96</v>
      </c>
      <c r="C95" s="5" t="s">
        <v>36</v>
      </c>
      <c r="D95" s="12" t="s">
        <v>37</v>
      </c>
      <c r="E95" s="5">
        <v>13</v>
      </c>
    </row>
    <row r="96" spans="1:5">
      <c r="A96" s="5" t="s">
        <v>95</v>
      </c>
      <c r="B96" s="12" t="s">
        <v>96</v>
      </c>
      <c r="C96" s="5" t="s">
        <v>97</v>
      </c>
      <c r="D96" s="12" t="s">
        <v>98</v>
      </c>
      <c r="E96" s="5">
        <v>20730</v>
      </c>
    </row>
    <row r="97" spans="1:5">
      <c r="A97" s="5" t="s">
        <v>95</v>
      </c>
      <c r="B97" s="12" t="s">
        <v>96</v>
      </c>
      <c r="C97" s="5" t="s">
        <v>701</v>
      </c>
      <c r="D97" s="12" t="s">
        <v>702</v>
      </c>
      <c r="E97" s="5">
        <v>35015</v>
      </c>
    </row>
    <row r="98" spans="1:5">
      <c r="A98" s="5" t="s">
        <v>99</v>
      </c>
      <c r="B98" s="12" t="s">
        <v>100</v>
      </c>
      <c r="C98" s="5" t="s">
        <v>101</v>
      </c>
      <c r="D98" s="12" t="s">
        <v>102</v>
      </c>
      <c r="E98" s="5">
        <v>525</v>
      </c>
    </row>
    <row r="99" spans="1:5">
      <c r="A99" s="5" t="s">
        <v>99</v>
      </c>
      <c r="B99" s="12" t="s">
        <v>100</v>
      </c>
      <c r="C99" s="5" t="s">
        <v>97</v>
      </c>
      <c r="D99" s="12" t="s">
        <v>98</v>
      </c>
      <c r="E99" s="5">
        <v>2</v>
      </c>
    </row>
    <row r="100" spans="1:5">
      <c r="A100" s="5" t="s">
        <v>103</v>
      </c>
      <c r="B100" s="12" t="s">
        <v>104</v>
      </c>
      <c r="C100" s="5" t="s">
        <v>601</v>
      </c>
      <c r="D100" s="12" t="s">
        <v>602</v>
      </c>
      <c r="E100" s="5">
        <v>215</v>
      </c>
    </row>
    <row r="101" spans="1:5">
      <c r="A101" s="5" t="s">
        <v>103</v>
      </c>
      <c r="B101" s="12" t="s">
        <v>104</v>
      </c>
      <c r="C101" s="5" t="s">
        <v>105</v>
      </c>
      <c r="D101" s="12" t="s">
        <v>106</v>
      </c>
      <c r="E101" s="5">
        <v>568</v>
      </c>
    </row>
    <row r="102" spans="1:5">
      <c r="A102" s="5" t="s">
        <v>725</v>
      </c>
      <c r="B102" s="12" t="s">
        <v>726</v>
      </c>
      <c r="C102" s="5" t="s">
        <v>697</v>
      </c>
      <c r="D102" s="12" t="s">
        <v>698</v>
      </c>
      <c r="E102" s="5">
        <v>98</v>
      </c>
    </row>
    <row r="103" spans="1:5">
      <c r="A103" s="5" t="s">
        <v>727</v>
      </c>
      <c r="B103" s="12" t="s">
        <v>728</v>
      </c>
      <c r="C103" s="5" t="s">
        <v>127</v>
      </c>
      <c r="D103" s="12" t="s">
        <v>128</v>
      </c>
      <c r="E103" s="5">
        <v>72</v>
      </c>
    </row>
    <row r="104" spans="1:5">
      <c r="A104" s="5" t="s">
        <v>727</v>
      </c>
      <c r="B104" s="12" t="s">
        <v>728</v>
      </c>
      <c r="C104" s="5" t="s">
        <v>69</v>
      </c>
      <c r="D104" s="12" t="s">
        <v>70</v>
      </c>
      <c r="E104" s="5">
        <v>3</v>
      </c>
    </row>
    <row r="105" spans="1:5">
      <c r="A105" s="5" t="s">
        <v>115</v>
      </c>
      <c r="B105" s="12" t="s">
        <v>116</v>
      </c>
      <c r="C105" s="5" t="s">
        <v>515</v>
      </c>
      <c r="D105" s="12" t="s">
        <v>516</v>
      </c>
      <c r="E105" s="5">
        <v>13</v>
      </c>
    </row>
    <row r="106" spans="1:5">
      <c r="A106" s="5" t="s">
        <v>115</v>
      </c>
      <c r="B106" s="12" t="s">
        <v>116</v>
      </c>
      <c r="C106" s="5" t="s">
        <v>517</v>
      </c>
      <c r="D106" s="12" t="s">
        <v>518</v>
      </c>
      <c r="E106" s="5">
        <v>12</v>
      </c>
    </row>
    <row r="107" spans="1:5">
      <c r="A107" s="5" t="s">
        <v>115</v>
      </c>
      <c r="B107" s="12" t="s">
        <v>116</v>
      </c>
      <c r="C107" s="5" t="s">
        <v>262</v>
      </c>
      <c r="D107" s="12" t="s">
        <v>263</v>
      </c>
      <c r="E107" s="5">
        <v>1807</v>
      </c>
    </row>
    <row r="108" spans="1:5">
      <c r="A108" s="5" t="s">
        <v>115</v>
      </c>
      <c r="B108" s="12" t="s">
        <v>116</v>
      </c>
      <c r="C108" s="5" t="s">
        <v>236</v>
      </c>
      <c r="D108" s="12" t="s">
        <v>237</v>
      </c>
      <c r="E108" s="5">
        <v>130</v>
      </c>
    </row>
    <row r="109" spans="1:5">
      <c r="A109" s="5" t="s">
        <v>115</v>
      </c>
      <c r="B109" s="12" t="s">
        <v>116</v>
      </c>
      <c r="C109" s="5" t="s">
        <v>34</v>
      </c>
      <c r="D109" s="12" t="s">
        <v>35</v>
      </c>
      <c r="E109" s="5">
        <v>59</v>
      </c>
    </row>
    <row r="110" spans="1:5">
      <c r="A110" s="5" t="s">
        <v>115</v>
      </c>
      <c r="B110" s="12" t="s">
        <v>116</v>
      </c>
      <c r="C110" s="5" t="s">
        <v>238</v>
      </c>
      <c r="D110" s="12" t="s">
        <v>239</v>
      </c>
      <c r="E110" s="5">
        <v>792</v>
      </c>
    </row>
    <row r="111" spans="1:5">
      <c r="A111" s="5" t="s">
        <v>115</v>
      </c>
      <c r="B111" s="12" t="s">
        <v>116</v>
      </c>
      <c r="C111" s="5" t="s">
        <v>119</v>
      </c>
      <c r="D111" s="12" t="s">
        <v>120</v>
      </c>
      <c r="E111" s="5">
        <v>81609</v>
      </c>
    </row>
    <row r="112" spans="1:5">
      <c r="A112" s="5" t="s">
        <v>115</v>
      </c>
      <c r="B112" s="12" t="s">
        <v>116</v>
      </c>
      <c r="C112" s="5" t="s">
        <v>121</v>
      </c>
      <c r="D112" s="12" t="s">
        <v>122</v>
      </c>
      <c r="E112" s="5">
        <v>9210</v>
      </c>
    </row>
    <row r="113" spans="1:5">
      <c r="A113" s="5" t="s">
        <v>115</v>
      </c>
      <c r="B113" s="12" t="s">
        <v>116</v>
      </c>
      <c r="C113" s="5" t="s">
        <v>176</v>
      </c>
      <c r="D113" s="12" t="s">
        <v>177</v>
      </c>
      <c r="E113" s="5">
        <v>9</v>
      </c>
    </row>
    <row r="114" spans="1:5">
      <c r="A114" s="5" t="s">
        <v>115</v>
      </c>
      <c r="B114" s="12" t="s">
        <v>116</v>
      </c>
      <c r="C114" s="5" t="s">
        <v>59</v>
      </c>
      <c r="D114" s="12" t="s">
        <v>60</v>
      </c>
      <c r="E114" s="5">
        <v>211</v>
      </c>
    </row>
    <row r="115" spans="1:5">
      <c r="A115" s="5" t="s">
        <v>115</v>
      </c>
      <c r="B115" s="12" t="s">
        <v>116</v>
      </c>
      <c r="C115" s="5" t="s">
        <v>125</v>
      </c>
      <c r="D115" s="12" t="s">
        <v>126</v>
      </c>
      <c r="E115" s="5">
        <v>664</v>
      </c>
    </row>
    <row r="116" spans="1:5">
      <c r="A116" s="5" t="s">
        <v>115</v>
      </c>
      <c r="B116" s="12" t="s">
        <v>116</v>
      </c>
      <c r="C116" s="5" t="s">
        <v>741</v>
      </c>
      <c r="D116" s="12" t="s">
        <v>742</v>
      </c>
      <c r="E116" s="5">
        <v>50</v>
      </c>
    </row>
    <row r="117" spans="1:5">
      <c r="A117" s="5" t="s">
        <v>115</v>
      </c>
      <c r="B117" s="12" t="s">
        <v>116</v>
      </c>
      <c r="C117" s="5" t="s">
        <v>63</v>
      </c>
      <c r="D117" s="12" t="s">
        <v>64</v>
      </c>
      <c r="E117" s="5">
        <v>9</v>
      </c>
    </row>
    <row r="118" spans="1:5">
      <c r="A118" s="5" t="s">
        <v>115</v>
      </c>
      <c r="B118" s="12" t="s">
        <v>116</v>
      </c>
      <c r="C118" s="5" t="s">
        <v>745</v>
      </c>
      <c r="D118" s="12" t="s">
        <v>746</v>
      </c>
      <c r="E118" s="5">
        <v>763</v>
      </c>
    </row>
    <row r="119" spans="1:5">
      <c r="A119" s="5" t="s">
        <v>115</v>
      </c>
      <c r="B119" s="12" t="s">
        <v>116</v>
      </c>
      <c r="C119" s="5" t="s">
        <v>127</v>
      </c>
      <c r="D119" s="12" t="s">
        <v>128</v>
      </c>
      <c r="E119" s="5">
        <v>358</v>
      </c>
    </row>
    <row r="120" spans="1:5">
      <c r="A120" s="5" t="s">
        <v>115</v>
      </c>
      <c r="B120" s="12" t="s">
        <v>116</v>
      </c>
      <c r="C120" s="5" t="s">
        <v>129</v>
      </c>
      <c r="D120" s="12" t="s">
        <v>130</v>
      </c>
      <c r="E120" s="5">
        <v>193</v>
      </c>
    </row>
    <row r="121" spans="1:5">
      <c r="A121" s="5" t="s">
        <v>115</v>
      </c>
      <c r="B121" s="12" t="s">
        <v>116</v>
      </c>
      <c r="C121" s="5" t="s">
        <v>535</v>
      </c>
      <c r="D121" s="12" t="s">
        <v>536</v>
      </c>
      <c r="E121" s="5">
        <v>2</v>
      </c>
    </row>
    <row r="122" spans="1:5">
      <c r="A122" s="5" t="s">
        <v>115</v>
      </c>
      <c r="B122" s="12" t="s">
        <v>116</v>
      </c>
      <c r="C122" s="5" t="s">
        <v>749</v>
      </c>
      <c r="D122" s="12" t="s">
        <v>750</v>
      </c>
      <c r="E122" s="5">
        <v>10</v>
      </c>
    </row>
    <row r="123" spans="1:5">
      <c r="A123" s="5" t="s">
        <v>115</v>
      </c>
      <c r="B123" s="12" t="s">
        <v>116</v>
      </c>
      <c r="C123" s="5" t="s">
        <v>539</v>
      </c>
      <c r="D123" s="12" t="s">
        <v>540</v>
      </c>
      <c r="E123" s="5">
        <v>26</v>
      </c>
    </row>
    <row r="124" spans="1:5">
      <c r="A124" s="5" t="s">
        <v>115</v>
      </c>
      <c r="B124" s="12" t="s">
        <v>116</v>
      </c>
      <c r="C124" s="5" t="s">
        <v>751</v>
      </c>
      <c r="D124" s="12" t="s">
        <v>752</v>
      </c>
      <c r="E124" s="5">
        <v>1</v>
      </c>
    </row>
    <row r="125" spans="1:5">
      <c r="A125" s="5" t="s">
        <v>115</v>
      </c>
      <c r="B125" s="12" t="s">
        <v>116</v>
      </c>
      <c r="C125" s="5" t="s">
        <v>753</v>
      </c>
      <c r="D125" s="12" t="s">
        <v>754</v>
      </c>
      <c r="E125" s="5">
        <v>17</v>
      </c>
    </row>
    <row r="126" spans="1:5">
      <c r="A126" s="5" t="s">
        <v>115</v>
      </c>
      <c r="B126" s="12" t="s">
        <v>116</v>
      </c>
      <c r="C126" s="5" t="s">
        <v>755</v>
      </c>
      <c r="D126" s="12" t="s">
        <v>756</v>
      </c>
      <c r="E126" s="5">
        <v>337</v>
      </c>
    </row>
    <row r="127" spans="1:5">
      <c r="A127" s="5" t="s">
        <v>115</v>
      </c>
      <c r="B127" s="12" t="s">
        <v>116</v>
      </c>
      <c r="C127" s="5" t="s">
        <v>757</v>
      </c>
      <c r="D127" s="12" t="s">
        <v>758</v>
      </c>
      <c r="E127" s="5">
        <v>79</v>
      </c>
    </row>
    <row r="128" spans="1:5">
      <c r="A128" s="5" t="s">
        <v>115</v>
      </c>
      <c r="B128" s="12" t="s">
        <v>116</v>
      </c>
      <c r="C128" s="5" t="s">
        <v>551</v>
      </c>
      <c r="D128" s="12" t="s">
        <v>552</v>
      </c>
      <c r="E128" s="5">
        <v>27</v>
      </c>
    </row>
    <row r="129" spans="1:5">
      <c r="A129" s="5" t="s">
        <v>115</v>
      </c>
      <c r="B129" s="12" t="s">
        <v>116</v>
      </c>
      <c r="C129" s="5" t="s">
        <v>759</v>
      </c>
      <c r="D129" s="12" t="s">
        <v>760</v>
      </c>
      <c r="E129" s="5">
        <v>35</v>
      </c>
    </row>
    <row r="130" spans="1:5">
      <c r="A130" s="5" t="s">
        <v>115</v>
      </c>
      <c r="B130" s="12" t="s">
        <v>116</v>
      </c>
      <c r="C130" s="5" t="s">
        <v>763</v>
      </c>
      <c r="D130" s="12" t="s">
        <v>764</v>
      </c>
      <c r="E130" s="5">
        <v>731</v>
      </c>
    </row>
    <row r="131" spans="1:5">
      <c r="A131" s="5" t="s">
        <v>115</v>
      </c>
      <c r="B131" s="12" t="s">
        <v>116</v>
      </c>
      <c r="C131" s="5" t="s">
        <v>765</v>
      </c>
      <c r="D131" s="12" t="s">
        <v>766</v>
      </c>
      <c r="E131" s="5">
        <v>985</v>
      </c>
    </row>
    <row r="132" spans="1:5">
      <c r="A132" s="5" t="s">
        <v>115</v>
      </c>
      <c r="B132" s="12" t="s">
        <v>116</v>
      </c>
      <c r="C132" s="5" t="s">
        <v>69</v>
      </c>
      <c r="D132" s="12" t="s">
        <v>70</v>
      </c>
      <c r="E132" s="5">
        <v>44</v>
      </c>
    </row>
    <row r="133" spans="1:5">
      <c r="A133" s="5" t="s">
        <v>115</v>
      </c>
      <c r="B133" s="12" t="s">
        <v>116</v>
      </c>
      <c r="C133" s="5" t="s">
        <v>71</v>
      </c>
      <c r="D133" s="12" t="s">
        <v>72</v>
      </c>
      <c r="E133" s="5">
        <v>1</v>
      </c>
    </row>
    <row r="134" spans="1:5">
      <c r="A134" s="5" t="s">
        <v>115</v>
      </c>
      <c r="B134" s="12" t="s">
        <v>116</v>
      </c>
      <c r="C134" s="5" t="s">
        <v>131</v>
      </c>
      <c r="D134" s="12" t="s">
        <v>132</v>
      </c>
      <c r="E134" s="5">
        <v>46</v>
      </c>
    </row>
    <row r="135" spans="1:5">
      <c r="A135" s="5" t="s">
        <v>115</v>
      </c>
      <c r="B135" s="12" t="s">
        <v>116</v>
      </c>
      <c r="C135" s="5" t="s">
        <v>769</v>
      </c>
      <c r="D135" s="12" t="s">
        <v>770</v>
      </c>
      <c r="E135" s="5">
        <v>1988</v>
      </c>
    </row>
    <row r="136" spans="1:5">
      <c r="A136" s="5" t="s">
        <v>794</v>
      </c>
      <c r="B136" s="12" t="s">
        <v>795</v>
      </c>
      <c r="C136" s="5" t="s">
        <v>701</v>
      </c>
      <c r="D136" s="12" t="s">
        <v>702</v>
      </c>
      <c r="E136" s="5">
        <v>194</v>
      </c>
    </row>
    <row r="137" spans="1:5">
      <c r="A137" s="5" t="s">
        <v>796</v>
      </c>
      <c r="B137" s="12" t="s">
        <v>797</v>
      </c>
      <c r="C137" s="5" t="s">
        <v>135</v>
      </c>
      <c r="D137" s="12" t="s">
        <v>136</v>
      </c>
      <c r="E137" s="5">
        <v>16</v>
      </c>
    </row>
    <row r="138" spans="1:5">
      <c r="A138" s="5" t="s">
        <v>806</v>
      </c>
      <c r="B138" s="12" t="s">
        <v>807</v>
      </c>
      <c r="C138" s="5" t="s">
        <v>34</v>
      </c>
      <c r="D138" s="12" t="s">
        <v>35</v>
      </c>
      <c r="E138" s="5">
        <v>1253</v>
      </c>
    </row>
    <row r="139" spans="1:5">
      <c r="A139" s="5" t="s">
        <v>825</v>
      </c>
      <c r="B139" s="12" t="s">
        <v>826</v>
      </c>
      <c r="C139" s="5" t="s">
        <v>97</v>
      </c>
      <c r="D139" s="12" t="s">
        <v>98</v>
      </c>
      <c r="E139" s="5">
        <v>3</v>
      </c>
    </row>
    <row r="140" spans="1:5">
      <c r="A140" s="5" t="s">
        <v>829</v>
      </c>
      <c r="B140" s="12" t="s">
        <v>830</v>
      </c>
      <c r="C140" s="5" t="s">
        <v>97</v>
      </c>
      <c r="D140" s="12" t="s">
        <v>98</v>
      </c>
      <c r="E140" s="5">
        <v>43</v>
      </c>
    </row>
    <row r="141" spans="1:5">
      <c r="A141" s="5" t="s">
        <v>835</v>
      </c>
      <c r="B141" s="12" t="s">
        <v>836</v>
      </c>
      <c r="C141" s="5" t="s">
        <v>837</v>
      </c>
      <c r="D141" s="12" t="s">
        <v>838</v>
      </c>
      <c r="E141" s="5">
        <v>69</v>
      </c>
    </row>
    <row r="142" spans="1:5">
      <c r="A142" s="5" t="s">
        <v>841</v>
      </c>
      <c r="B142" s="12" t="s">
        <v>842</v>
      </c>
      <c r="C142" s="5" t="s">
        <v>105</v>
      </c>
      <c r="D142" s="12" t="s">
        <v>106</v>
      </c>
      <c r="E142" s="5">
        <v>55</v>
      </c>
    </row>
    <row r="143" spans="1:5">
      <c r="A143" s="5" t="s">
        <v>843</v>
      </c>
      <c r="B143" s="12" t="s">
        <v>844</v>
      </c>
      <c r="C143" s="5" t="s">
        <v>571</v>
      </c>
      <c r="D143" s="12" t="s">
        <v>572</v>
      </c>
      <c r="E143" s="5">
        <v>172</v>
      </c>
    </row>
    <row r="144" spans="1:5">
      <c r="A144" s="5" t="s">
        <v>867</v>
      </c>
      <c r="B144" s="12" t="s">
        <v>868</v>
      </c>
      <c r="C144" s="5" t="s">
        <v>121</v>
      </c>
      <c r="D144" s="12" t="s">
        <v>122</v>
      </c>
      <c r="E144" s="5">
        <v>3</v>
      </c>
    </row>
    <row r="145" spans="1:5">
      <c r="A145" s="5" t="s">
        <v>867</v>
      </c>
      <c r="B145" s="12" t="s">
        <v>868</v>
      </c>
      <c r="C145" s="5" t="s">
        <v>769</v>
      </c>
      <c r="D145" s="12" t="s">
        <v>770</v>
      </c>
      <c r="E145" s="5">
        <v>731</v>
      </c>
    </row>
    <row r="146" spans="1:5">
      <c r="A146" s="5" t="s">
        <v>133</v>
      </c>
      <c r="B146" s="12" t="s">
        <v>134</v>
      </c>
      <c r="C146" s="5" t="s">
        <v>44</v>
      </c>
      <c r="D146" s="12" t="s">
        <v>45</v>
      </c>
      <c r="E146" s="5">
        <v>5367</v>
      </c>
    </row>
    <row r="147" spans="1:5">
      <c r="A147" s="5" t="s">
        <v>133</v>
      </c>
      <c r="B147" s="12" t="s">
        <v>134</v>
      </c>
      <c r="C147" s="5" t="s">
        <v>135</v>
      </c>
      <c r="D147" s="12" t="s">
        <v>136</v>
      </c>
      <c r="E147" s="5">
        <v>327</v>
      </c>
    </row>
    <row r="148" spans="1:5">
      <c r="A148" s="5" t="s">
        <v>133</v>
      </c>
      <c r="B148" s="12" t="s">
        <v>134</v>
      </c>
      <c r="C148" s="5" t="s">
        <v>242</v>
      </c>
      <c r="D148" s="12" t="s">
        <v>243</v>
      </c>
      <c r="E148" s="5">
        <v>6</v>
      </c>
    </row>
    <row r="149" spans="1:5">
      <c r="A149" s="5" t="s">
        <v>133</v>
      </c>
      <c r="B149" s="12" t="s">
        <v>134</v>
      </c>
      <c r="C149" s="5" t="s">
        <v>137</v>
      </c>
      <c r="D149" s="12" t="s">
        <v>138</v>
      </c>
      <c r="E149" s="5">
        <v>136</v>
      </c>
    </row>
    <row r="150" spans="1:5">
      <c r="A150" s="5" t="s">
        <v>133</v>
      </c>
      <c r="B150" s="12" t="s">
        <v>134</v>
      </c>
      <c r="C150" s="5" t="s">
        <v>879</v>
      </c>
      <c r="D150" s="12" t="s">
        <v>880</v>
      </c>
      <c r="E150" s="5">
        <v>42</v>
      </c>
    </row>
    <row r="151" spans="1:5">
      <c r="A151" s="5" t="s">
        <v>133</v>
      </c>
      <c r="B151" s="12" t="s">
        <v>134</v>
      </c>
      <c r="C151" s="5" t="s">
        <v>603</v>
      </c>
      <c r="D151" s="12" t="s">
        <v>604</v>
      </c>
      <c r="E151" s="5">
        <v>6864</v>
      </c>
    </row>
    <row r="152" spans="1:5">
      <c r="A152" s="5" t="s">
        <v>133</v>
      </c>
      <c r="B152" s="12" t="s">
        <v>134</v>
      </c>
      <c r="C152" s="5" t="s">
        <v>139</v>
      </c>
      <c r="D152" s="12" t="s">
        <v>140</v>
      </c>
      <c r="E152" s="5">
        <v>19</v>
      </c>
    </row>
    <row r="153" spans="1:5">
      <c r="A153" s="5" t="s">
        <v>133</v>
      </c>
      <c r="B153" s="12" t="s">
        <v>134</v>
      </c>
      <c r="C153" s="5" t="s">
        <v>105</v>
      </c>
      <c r="D153" s="12" t="s">
        <v>106</v>
      </c>
      <c r="E153" s="5">
        <v>3</v>
      </c>
    </row>
    <row r="154" spans="1:5">
      <c r="A154" s="5" t="s">
        <v>133</v>
      </c>
      <c r="B154" s="12" t="s">
        <v>134</v>
      </c>
      <c r="C154" s="5" t="s">
        <v>881</v>
      </c>
      <c r="D154" s="12" t="s">
        <v>882</v>
      </c>
      <c r="E154" s="5">
        <v>1</v>
      </c>
    </row>
    <row r="155" spans="1:5">
      <c r="A155" s="5" t="s">
        <v>133</v>
      </c>
      <c r="B155" s="12" t="s">
        <v>134</v>
      </c>
      <c r="C155" s="5" t="s">
        <v>543</v>
      </c>
      <c r="D155" s="12" t="s">
        <v>544</v>
      </c>
      <c r="E155" s="5">
        <v>9</v>
      </c>
    </row>
    <row r="156" spans="1:5">
      <c r="A156" s="5" t="s">
        <v>133</v>
      </c>
      <c r="B156" s="12" t="s">
        <v>134</v>
      </c>
      <c r="C156" s="5" t="s">
        <v>889</v>
      </c>
      <c r="D156" s="12" t="s">
        <v>890</v>
      </c>
      <c r="E156" s="5">
        <v>11</v>
      </c>
    </row>
    <row r="157" spans="1:5">
      <c r="A157" s="5" t="s">
        <v>133</v>
      </c>
      <c r="B157" s="12" t="s">
        <v>134</v>
      </c>
      <c r="C157" s="5" t="s">
        <v>891</v>
      </c>
      <c r="D157" s="12" t="s">
        <v>892</v>
      </c>
      <c r="E157" s="5">
        <v>102</v>
      </c>
    </row>
    <row r="158" spans="1:5">
      <c r="A158" s="5" t="s">
        <v>133</v>
      </c>
      <c r="B158" s="12" t="s">
        <v>134</v>
      </c>
      <c r="C158" s="5" t="s">
        <v>893</v>
      </c>
      <c r="D158" s="12" t="s">
        <v>894</v>
      </c>
      <c r="E158" s="5">
        <v>94</v>
      </c>
    </row>
    <row r="159" spans="1:5">
      <c r="A159" s="5" t="s">
        <v>133</v>
      </c>
      <c r="B159" s="12" t="s">
        <v>134</v>
      </c>
      <c r="C159" s="5" t="s">
        <v>141</v>
      </c>
      <c r="D159" s="12" t="s">
        <v>142</v>
      </c>
      <c r="E159" s="5">
        <v>238</v>
      </c>
    </row>
    <row r="160" spans="1:5">
      <c r="A160" s="5" t="s">
        <v>133</v>
      </c>
      <c r="B160" s="12" t="s">
        <v>134</v>
      </c>
      <c r="C160" s="5" t="s">
        <v>143</v>
      </c>
      <c r="D160" s="12" t="s">
        <v>144</v>
      </c>
      <c r="E160" s="5">
        <v>72</v>
      </c>
    </row>
    <row r="161" spans="1:5">
      <c r="A161" s="5" t="s">
        <v>133</v>
      </c>
      <c r="B161" s="12" t="s">
        <v>134</v>
      </c>
      <c r="C161" s="5" t="s">
        <v>899</v>
      </c>
      <c r="D161" s="12" t="s">
        <v>900</v>
      </c>
      <c r="E161" s="5">
        <v>6</v>
      </c>
    </row>
    <row r="162" spans="1:5">
      <c r="A162" s="5" t="s">
        <v>133</v>
      </c>
      <c r="B162" s="12" t="s">
        <v>134</v>
      </c>
      <c r="C162" s="5" t="s">
        <v>565</v>
      </c>
      <c r="D162" s="12" t="s">
        <v>566</v>
      </c>
      <c r="E162" s="5">
        <v>140</v>
      </c>
    </row>
    <row r="163" spans="1:5">
      <c r="A163" s="5" t="s">
        <v>133</v>
      </c>
      <c r="B163" s="12" t="s">
        <v>134</v>
      </c>
      <c r="C163" s="5" t="s">
        <v>711</v>
      </c>
      <c r="D163" s="12" t="s">
        <v>712</v>
      </c>
      <c r="E163" s="5">
        <v>243</v>
      </c>
    </row>
    <row r="164" spans="1:5">
      <c r="A164" s="5" t="s">
        <v>133</v>
      </c>
      <c r="B164" s="12" t="s">
        <v>134</v>
      </c>
      <c r="C164" s="5" t="s">
        <v>901</v>
      </c>
      <c r="D164" s="12" t="s">
        <v>902</v>
      </c>
      <c r="E164" s="5">
        <v>5</v>
      </c>
    </row>
    <row r="165" spans="1:5">
      <c r="A165" s="5" t="s">
        <v>133</v>
      </c>
      <c r="B165" s="12" t="s">
        <v>134</v>
      </c>
      <c r="C165" s="5" t="s">
        <v>808</v>
      </c>
      <c r="D165" s="12" t="s">
        <v>809</v>
      </c>
      <c r="E165" s="5">
        <v>843</v>
      </c>
    </row>
    <row r="166" spans="1:5">
      <c r="A166" s="5" t="s">
        <v>133</v>
      </c>
      <c r="B166" s="12" t="s">
        <v>134</v>
      </c>
      <c r="C166" s="5" t="s">
        <v>903</v>
      </c>
      <c r="D166" s="12" t="s">
        <v>904</v>
      </c>
      <c r="E166" s="5">
        <v>45</v>
      </c>
    </row>
    <row r="167" spans="1:5">
      <c r="A167" s="5" t="s">
        <v>133</v>
      </c>
      <c r="B167" s="12" t="s">
        <v>134</v>
      </c>
      <c r="C167" s="5" t="s">
        <v>575</v>
      </c>
      <c r="D167" s="12" t="s">
        <v>576</v>
      </c>
      <c r="E167" s="5">
        <v>10634</v>
      </c>
    </row>
    <row r="168" spans="1:5">
      <c r="A168" s="5" t="s">
        <v>133</v>
      </c>
      <c r="B168" s="12" t="s">
        <v>134</v>
      </c>
      <c r="C168" s="5" t="s">
        <v>577</v>
      </c>
      <c r="D168" s="12" t="s">
        <v>578</v>
      </c>
      <c r="E168" s="5">
        <v>68</v>
      </c>
    </row>
    <row r="169" spans="1:5">
      <c r="A169" s="5" t="s">
        <v>133</v>
      </c>
      <c r="B169" s="12" t="s">
        <v>134</v>
      </c>
      <c r="C169" s="5" t="s">
        <v>909</v>
      </c>
      <c r="D169" s="12" t="s">
        <v>910</v>
      </c>
      <c r="E169" s="5">
        <v>117</v>
      </c>
    </row>
    <row r="170" spans="1:5">
      <c r="A170" s="5" t="s">
        <v>133</v>
      </c>
      <c r="B170" s="12" t="s">
        <v>134</v>
      </c>
      <c r="C170" s="5" t="s">
        <v>913</v>
      </c>
      <c r="D170" s="12" t="s">
        <v>914</v>
      </c>
      <c r="E170" s="5">
        <v>37</v>
      </c>
    </row>
    <row r="171" spans="1:5">
      <c r="A171" s="5" t="s">
        <v>133</v>
      </c>
      <c r="B171" s="12" t="s">
        <v>134</v>
      </c>
      <c r="C171" s="5" t="s">
        <v>50</v>
      </c>
      <c r="D171" s="12" t="s">
        <v>51</v>
      </c>
      <c r="E171" s="5">
        <v>188</v>
      </c>
    </row>
    <row r="172" spans="1:5">
      <c r="A172" s="5" t="s">
        <v>917</v>
      </c>
      <c r="B172" s="12" t="s">
        <v>918</v>
      </c>
      <c r="C172" s="5" t="s">
        <v>919</v>
      </c>
      <c r="D172" s="12" t="s">
        <v>920</v>
      </c>
      <c r="E172" s="5">
        <v>4</v>
      </c>
    </row>
    <row r="173" spans="1:5">
      <c r="A173" s="5" t="s">
        <v>921</v>
      </c>
      <c r="B173" s="12" t="s">
        <v>922</v>
      </c>
      <c r="C173" s="5" t="s">
        <v>923</v>
      </c>
      <c r="D173" s="12" t="s">
        <v>924</v>
      </c>
      <c r="E173" s="5">
        <v>62</v>
      </c>
    </row>
    <row r="174" spans="1:5">
      <c r="A174" s="5" t="s">
        <v>145</v>
      </c>
      <c r="B174" s="12" t="s">
        <v>146</v>
      </c>
      <c r="C174" s="5" t="s">
        <v>929</v>
      </c>
      <c r="D174" s="12" t="s">
        <v>930</v>
      </c>
      <c r="E174" s="5">
        <v>147</v>
      </c>
    </row>
    <row r="175" spans="1:5">
      <c r="A175" s="5" t="s">
        <v>145</v>
      </c>
      <c r="B175" s="12" t="s">
        <v>146</v>
      </c>
      <c r="C175" s="5" t="s">
        <v>147</v>
      </c>
      <c r="D175" s="12" t="s">
        <v>148</v>
      </c>
      <c r="E175" s="5">
        <v>1</v>
      </c>
    </row>
    <row r="176" spans="1:5">
      <c r="A176" s="5" t="s">
        <v>145</v>
      </c>
      <c r="B176" s="12" t="s">
        <v>146</v>
      </c>
      <c r="C176" s="5" t="s">
        <v>827</v>
      </c>
      <c r="D176" s="12" t="s">
        <v>828</v>
      </c>
      <c r="E176" s="5">
        <v>91</v>
      </c>
    </row>
    <row r="177" spans="1:5">
      <c r="A177" s="5" t="s">
        <v>145</v>
      </c>
      <c r="B177" s="12" t="s">
        <v>146</v>
      </c>
      <c r="C177" s="5" t="s">
        <v>931</v>
      </c>
      <c r="D177" s="12" t="s">
        <v>932</v>
      </c>
      <c r="E177" s="5">
        <v>748</v>
      </c>
    </row>
    <row r="178" spans="1:5">
      <c r="A178" s="5" t="s">
        <v>937</v>
      </c>
      <c r="B178" s="12" t="s">
        <v>938</v>
      </c>
      <c r="C178" s="5" t="s">
        <v>939</v>
      </c>
      <c r="D178" s="12" t="s">
        <v>938</v>
      </c>
      <c r="E178" s="5">
        <v>802</v>
      </c>
    </row>
    <row r="179" spans="1:5">
      <c r="A179" s="5" t="s">
        <v>940</v>
      </c>
      <c r="B179" s="12" t="s">
        <v>941</v>
      </c>
      <c r="C179" s="5" t="s">
        <v>942</v>
      </c>
      <c r="D179" s="12" t="s">
        <v>943</v>
      </c>
      <c r="E179" s="5">
        <v>17552</v>
      </c>
    </row>
    <row r="180" spans="1:5">
      <c r="A180" s="5" t="s">
        <v>950</v>
      </c>
      <c r="B180" s="12" t="s">
        <v>951</v>
      </c>
      <c r="C180" s="5" t="s">
        <v>952</v>
      </c>
      <c r="D180" s="12" t="s">
        <v>951</v>
      </c>
      <c r="E180" s="5">
        <v>115</v>
      </c>
    </row>
    <row r="181" spans="1:5">
      <c r="A181" s="5" t="s">
        <v>956</v>
      </c>
      <c r="B181" s="12" t="s">
        <v>957</v>
      </c>
      <c r="C181" s="5" t="s">
        <v>958</v>
      </c>
      <c r="D181" s="12" t="s">
        <v>959</v>
      </c>
      <c r="E181" s="5">
        <v>491</v>
      </c>
    </row>
    <row r="182" spans="1:5">
      <c r="A182" s="5" t="s">
        <v>960</v>
      </c>
      <c r="B182" s="12" t="s">
        <v>961</v>
      </c>
      <c r="C182" s="5" t="s">
        <v>962</v>
      </c>
      <c r="D182" s="12" t="s">
        <v>963</v>
      </c>
      <c r="E182" s="5">
        <v>5674</v>
      </c>
    </row>
    <row r="183" spans="1:5">
      <c r="A183" s="5" t="s">
        <v>152</v>
      </c>
      <c r="B183" s="12" t="s">
        <v>153</v>
      </c>
      <c r="C183" s="5" t="s">
        <v>553</v>
      </c>
      <c r="D183" s="12" t="s">
        <v>554</v>
      </c>
      <c r="E183" s="5">
        <v>17</v>
      </c>
    </row>
    <row r="184" spans="1:5">
      <c r="A184" s="5" t="s">
        <v>152</v>
      </c>
      <c r="B184" s="12" t="s">
        <v>153</v>
      </c>
      <c r="C184" s="5" t="s">
        <v>575</v>
      </c>
      <c r="D184" s="12" t="s">
        <v>576</v>
      </c>
      <c r="E184" s="5">
        <v>3</v>
      </c>
    </row>
    <row r="185" spans="1:5">
      <c r="A185" s="5" t="s">
        <v>152</v>
      </c>
      <c r="B185" s="12" t="s">
        <v>153</v>
      </c>
      <c r="C185" s="5" t="s">
        <v>79</v>
      </c>
      <c r="D185" s="12" t="s">
        <v>80</v>
      </c>
      <c r="E185" s="5">
        <v>1</v>
      </c>
    </row>
    <row r="186" spans="1:5">
      <c r="A186" s="5" t="s">
        <v>152</v>
      </c>
      <c r="B186" s="12" t="s">
        <v>153</v>
      </c>
      <c r="C186" s="5" t="s">
        <v>964</v>
      </c>
      <c r="D186" s="12" t="s">
        <v>965</v>
      </c>
      <c r="E186" s="5">
        <v>1426</v>
      </c>
    </row>
    <row r="187" spans="1:5">
      <c r="A187" s="5" t="s">
        <v>152</v>
      </c>
      <c r="B187" s="12" t="s">
        <v>153</v>
      </c>
      <c r="C187" s="5" t="s">
        <v>966</v>
      </c>
      <c r="D187" s="12" t="s">
        <v>967</v>
      </c>
      <c r="E187" s="5">
        <v>4413</v>
      </c>
    </row>
    <row r="188" spans="1:5">
      <c r="A188" s="5" t="s">
        <v>152</v>
      </c>
      <c r="B188" s="12" t="s">
        <v>153</v>
      </c>
      <c r="C188" s="5" t="s">
        <v>968</v>
      </c>
      <c r="D188" s="12" t="s">
        <v>969</v>
      </c>
      <c r="E188" s="5">
        <v>619</v>
      </c>
    </row>
    <row r="189" spans="1:5">
      <c r="A189" s="5" t="s">
        <v>152</v>
      </c>
      <c r="B189" s="12" t="s">
        <v>153</v>
      </c>
      <c r="C189" s="5" t="s">
        <v>970</v>
      </c>
      <c r="D189" s="12" t="s">
        <v>971</v>
      </c>
      <c r="E189" s="5">
        <v>513</v>
      </c>
    </row>
    <row r="190" spans="1:5">
      <c r="A190" s="5" t="s">
        <v>152</v>
      </c>
      <c r="B190" s="12" t="s">
        <v>153</v>
      </c>
      <c r="C190" s="5" t="s">
        <v>972</v>
      </c>
      <c r="D190" s="12" t="s">
        <v>973</v>
      </c>
      <c r="E190" s="5">
        <v>1565</v>
      </c>
    </row>
    <row r="191" spans="1:5">
      <c r="A191" s="5" t="s">
        <v>980</v>
      </c>
      <c r="B191" s="12" t="s">
        <v>981</v>
      </c>
      <c r="C191" s="5" t="s">
        <v>982</v>
      </c>
      <c r="D191" s="12" t="s">
        <v>983</v>
      </c>
      <c r="E191" s="5">
        <v>130</v>
      </c>
    </row>
    <row r="192" spans="1:5">
      <c r="A192" s="5" t="s">
        <v>980</v>
      </c>
      <c r="B192" s="12" t="s">
        <v>981</v>
      </c>
      <c r="C192" s="5" t="s">
        <v>984</v>
      </c>
      <c r="D192" s="12" t="s">
        <v>985</v>
      </c>
      <c r="E192" s="5">
        <v>512</v>
      </c>
    </row>
    <row r="193" spans="1:5">
      <c r="A193" s="5" t="s">
        <v>980</v>
      </c>
      <c r="B193" s="12" t="s">
        <v>981</v>
      </c>
      <c r="C193" s="5" t="s">
        <v>986</v>
      </c>
      <c r="D193" s="12" t="s">
        <v>987</v>
      </c>
      <c r="E193" s="5">
        <v>1520</v>
      </c>
    </row>
    <row r="194" spans="1:5">
      <c r="A194" s="5" t="s">
        <v>980</v>
      </c>
      <c r="B194" s="12" t="s">
        <v>981</v>
      </c>
      <c r="C194" s="5" t="s">
        <v>988</v>
      </c>
      <c r="D194" s="12" t="s">
        <v>989</v>
      </c>
      <c r="E194" s="5">
        <v>380</v>
      </c>
    </row>
    <row r="195" spans="1:5">
      <c r="A195" s="5" t="s">
        <v>980</v>
      </c>
      <c r="B195" s="12" t="s">
        <v>981</v>
      </c>
      <c r="C195" s="5" t="s">
        <v>990</v>
      </c>
      <c r="D195" s="12" t="s">
        <v>991</v>
      </c>
      <c r="E195" s="5">
        <v>342</v>
      </c>
    </row>
    <row r="196" spans="1:5">
      <c r="A196" s="5" t="s">
        <v>980</v>
      </c>
      <c r="B196" s="12" t="s">
        <v>981</v>
      </c>
      <c r="C196" s="5" t="s">
        <v>992</v>
      </c>
      <c r="D196" s="12" t="s">
        <v>993</v>
      </c>
      <c r="E196" s="5">
        <v>954</v>
      </c>
    </row>
    <row r="197" spans="1:5">
      <c r="A197" s="5" t="s">
        <v>980</v>
      </c>
      <c r="B197" s="12" t="s">
        <v>981</v>
      </c>
      <c r="C197" s="5" t="s">
        <v>994</v>
      </c>
      <c r="D197" s="12" t="s">
        <v>995</v>
      </c>
      <c r="E197" s="5">
        <v>404</v>
      </c>
    </row>
    <row r="198" spans="1:5">
      <c r="A198" s="5" t="s">
        <v>980</v>
      </c>
      <c r="B198" s="12" t="s">
        <v>981</v>
      </c>
      <c r="C198" s="5" t="s">
        <v>996</v>
      </c>
      <c r="D198" s="12" t="s">
        <v>997</v>
      </c>
      <c r="E198" s="5">
        <v>300</v>
      </c>
    </row>
    <row r="199" spans="1:5">
      <c r="A199" s="5" t="s">
        <v>980</v>
      </c>
      <c r="B199" s="12" t="s">
        <v>981</v>
      </c>
      <c r="C199" s="5" t="s">
        <v>998</v>
      </c>
      <c r="D199" s="12" t="s">
        <v>995</v>
      </c>
      <c r="E199" s="5">
        <v>898</v>
      </c>
    </row>
    <row r="200" spans="1:5">
      <c r="A200" s="5" t="s">
        <v>980</v>
      </c>
      <c r="B200" s="12" t="s">
        <v>981</v>
      </c>
      <c r="C200" s="5" t="s">
        <v>999</v>
      </c>
      <c r="D200" s="12" t="s">
        <v>993</v>
      </c>
      <c r="E200" s="5">
        <v>933</v>
      </c>
    </row>
    <row r="201" spans="1:5">
      <c r="A201" s="5" t="s">
        <v>980</v>
      </c>
      <c r="B201" s="12" t="s">
        <v>981</v>
      </c>
      <c r="C201" s="5" t="s">
        <v>1000</v>
      </c>
      <c r="D201" s="12" t="s">
        <v>995</v>
      </c>
      <c r="E201" s="5">
        <v>993</v>
      </c>
    </row>
    <row r="202" spans="1:5">
      <c r="A202" s="5" t="s">
        <v>980</v>
      </c>
      <c r="B202" s="12" t="s">
        <v>981</v>
      </c>
      <c r="C202" s="5" t="s">
        <v>1001</v>
      </c>
      <c r="D202" s="12" t="s">
        <v>1002</v>
      </c>
      <c r="E202" s="5">
        <v>245</v>
      </c>
    </row>
    <row r="203" spans="1:5">
      <c r="A203" s="5" t="s">
        <v>980</v>
      </c>
      <c r="B203" s="12" t="s">
        <v>981</v>
      </c>
      <c r="C203" s="5" t="s">
        <v>1003</v>
      </c>
      <c r="D203" s="12" t="s">
        <v>1004</v>
      </c>
      <c r="E203" s="5">
        <v>695</v>
      </c>
    </row>
    <row r="204" spans="1:5">
      <c r="A204" s="5" t="s">
        <v>980</v>
      </c>
      <c r="B204" s="12" t="s">
        <v>981</v>
      </c>
      <c r="C204" s="5" t="s">
        <v>1005</v>
      </c>
      <c r="D204" s="12" t="s">
        <v>1006</v>
      </c>
      <c r="E204" s="5">
        <v>749</v>
      </c>
    </row>
    <row r="205" spans="1:5">
      <c r="A205" s="5" t="s">
        <v>980</v>
      </c>
      <c r="B205" s="12" t="s">
        <v>981</v>
      </c>
      <c r="C205" s="5" t="s">
        <v>1007</v>
      </c>
      <c r="D205" s="12" t="s">
        <v>1008</v>
      </c>
      <c r="E205" s="5">
        <v>771</v>
      </c>
    </row>
    <row r="206" spans="1:5">
      <c r="A206" s="5" t="s">
        <v>980</v>
      </c>
      <c r="B206" s="12" t="s">
        <v>981</v>
      </c>
      <c r="C206" s="5" t="s">
        <v>1009</v>
      </c>
      <c r="D206" s="12" t="s">
        <v>1010</v>
      </c>
      <c r="E206" s="5">
        <v>1577</v>
      </c>
    </row>
    <row r="207" spans="1:5">
      <c r="A207" s="5" t="s">
        <v>980</v>
      </c>
      <c r="B207" s="12" t="s">
        <v>981</v>
      </c>
      <c r="C207" s="5" t="s">
        <v>1011</v>
      </c>
      <c r="D207" s="12" t="s">
        <v>1012</v>
      </c>
      <c r="E207" s="5">
        <v>1452</v>
      </c>
    </row>
    <row r="208" spans="1:5">
      <c r="A208" s="5" t="s">
        <v>980</v>
      </c>
      <c r="B208" s="12" t="s">
        <v>981</v>
      </c>
      <c r="C208" s="5" t="s">
        <v>1013</v>
      </c>
      <c r="D208" s="12" t="s">
        <v>1014</v>
      </c>
      <c r="E208" s="5">
        <v>484</v>
      </c>
    </row>
    <row r="209" spans="1:5">
      <c r="A209" s="5" t="s">
        <v>980</v>
      </c>
      <c r="B209" s="12" t="s">
        <v>981</v>
      </c>
      <c r="C209" s="5" t="s">
        <v>1015</v>
      </c>
      <c r="D209" s="12" t="s">
        <v>1016</v>
      </c>
      <c r="E209" s="5">
        <v>417</v>
      </c>
    </row>
    <row r="210" spans="1:5">
      <c r="A210" s="5" t="s">
        <v>980</v>
      </c>
      <c r="B210" s="12" t="s">
        <v>981</v>
      </c>
      <c r="C210" s="5" t="s">
        <v>1017</v>
      </c>
      <c r="D210" s="12" t="s">
        <v>993</v>
      </c>
      <c r="E210" s="5">
        <v>1399</v>
      </c>
    </row>
    <row r="211" spans="1:5">
      <c r="A211" s="5" t="s">
        <v>980</v>
      </c>
      <c r="B211" s="12" t="s">
        <v>981</v>
      </c>
      <c r="C211" s="5" t="s">
        <v>1018</v>
      </c>
      <c r="D211" s="12" t="s">
        <v>1019</v>
      </c>
      <c r="E211" s="5">
        <v>341</v>
      </c>
    </row>
    <row r="212" spans="1:5">
      <c r="A212" s="5" t="s">
        <v>1020</v>
      </c>
      <c r="B212" s="12" t="s">
        <v>1021</v>
      </c>
      <c r="C212" s="5" t="s">
        <v>513</v>
      </c>
      <c r="D212" s="12" t="s">
        <v>514</v>
      </c>
      <c r="E212" s="5">
        <v>5</v>
      </c>
    </row>
    <row r="213" spans="1:5">
      <c r="A213" s="5" t="s">
        <v>1020</v>
      </c>
      <c r="B213" s="12" t="s">
        <v>1021</v>
      </c>
      <c r="C213" s="5" t="s">
        <v>1022</v>
      </c>
      <c r="D213" s="12" t="s">
        <v>1023</v>
      </c>
      <c r="E213" s="5">
        <v>262</v>
      </c>
    </row>
    <row r="214" spans="1:5">
      <c r="A214" s="5" t="s">
        <v>1020</v>
      </c>
      <c r="B214" s="12" t="s">
        <v>1021</v>
      </c>
      <c r="C214" s="5" t="s">
        <v>1024</v>
      </c>
      <c r="D214" s="12" t="s">
        <v>1025</v>
      </c>
      <c r="E214" s="5">
        <v>58</v>
      </c>
    </row>
    <row r="215" spans="1:5">
      <c r="A215" s="5" t="s">
        <v>1020</v>
      </c>
      <c r="B215" s="12" t="s">
        <v>1021</v>
      </c>
      <c r="C215" s="5" t="s">
        <v>579</v>
      </c>
      <c r="D215" s="12" t="s">
        <v>580</v>
      </c>
      <c r="E215" s="5">
        <v>17</v>
      </c>
    </row>
    <row r="216" spans="1:5">
      <c r="A216" s="5" t="s">
        <v>1026</v>
      </c>
      <c r="B216" s="12" t="s">
        <v>1027</v>
      </c>
      <c r="C216" s="5" t="s">
        <v>1028</v>
      </c>
      <c r="D216" s="12" t="s">
        <v>1029</v>
      </c>
      <c r="E216" s="5">
        <v>1</v>
      </c>
    </row>
    <row r="217" spans="1:5">
      <c r="A217" s="5" t="s">
        <v>1030</v>
      </c>
      <c r="B217" s="12" t="s">
        <v>1031</v>
      </c>
      <c r="C217" s="5" t="s">
        <v>1032</v>
      </c>
      <c r="D217" s="12" t="s">
        <v>1033</v>
      </c>
      <c r="E217" s="5">
        <v>2240</v>
      </c>
    </row>
    <row r="218" spans="1:5">
      <c r="A218" s="5" t="s">
        <v>1034</v>
      </c>
      <c r="B218" s="12" t="s">
        <v>1035</v>
      </c>
      <c r="C218" s="5" t="s">
        <v>1036</v>
      </c>
      <c r="D218" s="12" t="s">
        <v>1037</v>
      </c>
      <c r="E218" s="5">
        <v>173</v>
      </c>
    </row>
    <row r="219" spans="1:5">
      <c r="A219" s="5" t="s">
        <v>1038</v>
      </c>
      <c r="B219" s="12" t="s">
        <v>1039</v>
      </c>
      <c r="C219" s="5" t="s">
        <v>1040</v>
      </c>
      <c r="D219" s="12" t="s">
        <v>1039</v>
      </c>
      <c r="E219" s="5">
        <v>954</v>
      </c>
    </row>
    <row r="220" spans="1:5">
      <c r="A220" s="5" t="s">
        <v>1041</v>
      </c>
      <c r="B220" s="12" t="s">
        <v>1042</v>
      </c>
      <c r="C220" s="5" t="s">
        <v>1043</v>
      </c>
      <c r="D220" s="12" t="s">
        <v>1044</v>
      </c>
      <c r="E220" s="5">
        <v>62</v>
      </c>
    </row>
    <row r="221" spans="1:5">
      <c r="A221" s="5" t="s">
        <v>1041</v>
      </c>
      <c r="B221" s="12" t="s">
        <v>1042</v>
      </c>
      <c r="C221" s="5" t="s">
        <v>1045</v>
      </c>
      <c r="D221" s="12" t="s">
        <v>1046</v>
      </c>
      <c r="E221" s="5">
        <v>52</v>
      </c>
    </row>
    <row r="222" spans="1:5">
      <c r="A222" s="5" t="s">
        <v>1041</v>
      </c>
      <c r="B222" s="12" t="s">
        <v>1042</v>
      </c>
      <c r="C222" s="5" t="s">
        <v>1047</v>
      </c>
      <c r="D222" s="12" t="s">
        <v>1048</v>
      </c>
      <c r="E222" s="5">
        <v>162</v>
      </c>
    </row>
    <row r="223" spans="1:5">
      <c r="A223" s="5" t="s">
        <v>1041</v>
      </c>
      <c r="B223" s="12" t="s">
        <v>1042</v>
      </c>
      <c r="C223" s="5" t="s">
        <v>1049</v>
      </c>
      <c r="D223" s="12" t="s">
        <v>1050</v>
      </c>
      <c r="E223" s="5">
        <v>629</v>
      </c>
    </row>
    <row r="224" spans="1:5">
      <c r="A224" s="5" t="s">
        <v>1041</v>
      </c>
      <c r="B224" s="12" t="s">
        <v>1042</v>
      </c>
      <c r="C224" s="5" t="s">
        <v>1051</v>
      </c>
      <c r="D224" s="12" t="s">
        <v>1052</v>
      </c>
      <c r="E224" s="5">
        <v>3</v>
      </c>
    </row>
    <row r="225" spans="1:5">
      <c r="A225" s="5" t="s">
        <v>1041</v>
      </c>
      <c r="B225" s="12" t="s">
        <v>1042</v>
      </c>
      <c r="C225" s="5" t="s">
        <v>1053</v>
      </c>
      <c r="D225" s="12" t="s">
        <v>1054</v>
      </c>
      <c r="E225" s="5">
        <v>379</v>
      </c>
    </row>
    <row r="226" spans="1:5">
      <c r="A226" s="5" t="s">
        <v>1041</v>
      </c>
      <c r="B226" s="12" t="s">
        <v>1042</v>
      </c>
      <c r="C226" s="5" t="s">
        <v>1055</v>
      </c>
      <c r="D226" s="12" t="s">
        <v>1056</v>
      </c>
      <c r="E226" s="5">
        <v>8</v>
      </c>
    </row>
    <row r="227" spans="1:5">
      <c r="A227" s="5" t="s">
        <v>1041</v>
      </c>
      <c r="B227" s="12" t="s">
        <v>1042</v>
      </c>
      <c r="C227" s="5" t="s">
        <v>1057</v>
      </c>
      <c r="D227" s="12" t="s">
        <v>1058</v>
      </c>
      <c r="E227" s="5">
        <v>301</v>
      </c>
    </row>
    <row r="228" spans="1:5">
      <c r="A228" s="5" t="s">
        <v>1041</v>
      </c>
      <c r="B228" s="12" t="s">
        <v>1042</v>
      </c>
      <c r="C228" s="5" t="s">
        <v>1059</v>
      </c>
      <c r="D228" s="12" t="s">
        <v>1058</v>
      </c>
      <c r="E228" s="5">
        <v>267</v>
      </c>
    </row>
    <row r="229" spans="1:5">
      <c r="A229" s="5" t="s">
        <v>1041</v>
      </c>
      <c r="B229" s="12" t="s">
        <v>1042</v>
      </c>
      <c r="C229" s="5" t="s">
        <v>1060</v>
      </c>
      <c r="D229" s="12" t="s">
        <v>1058</v>
      </c>
      <c r="E229" s="5">
        <v>90</v>
      </c>
    </row>
    <row r="230" spans="1:5">
      <c r="A230" s="5" t="s">
        <v>1041</v>
      </c>
      <c r="B230" s="12" t="s">
        <v>1042</v>
      </c>
      <c r="C230" s="5" t="s">
        <v>1061</v>
      </c>
      <c r="D230" s="12" t="s">
        <v>1058</v>
      </c>
      <c r="E230" s="5">
        <v>69</v>
      </c>
    </row>
    <row r="231" spans="1:5">
      <c r="A231" s="5" t="s">
        <v>1041</v>
      </c>
      <c r="B231" s="12" t="s">
        <v>1042</v>
      </c>
      <c r="C231" s="5" t="s">
        <v>1062</v>
      </c>
      <c r="D231" s="12" t="s">
        <v>1058</v>
      </c>
      <c r="E231" s="5">
        <v>285</v>
      </c>
    </row>
    <row r="232" spans="1:5">
      <c r="A232" s="5" t="s">
        <v>1067</v>
      </c>
      <c r="B232" s="12" t="s">
        <v>1068</v>
      </c>
      <c r="C232" s="5" t="s">
        <v>585</v>
      </c>
      <c r="D232" s="12" t="s">
        <v>586</v>
      </c>
      <c r="E232" s="5">
        <v>12639</v>
      </c>
    </row>
    <row r="233" spans="1:5">
      <c r="A233" s="97" t="s">
        <v>154</v>
      </c>
      <c r="B233" s="98"/>
      <c r="C233" s="98"/>
      <c r="D233" s="99"/>
      <c r="E233" s="6">
        <f>SUM(E2:E232)</f>
        <v>423684</v>
      </c>
    </row>
  </sheetData>
  <mergeCells count="1">
    <mergeCell ref="A233:D2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V135"/>
  <sheetViews>
    <sheetView tabSelected="1" topLeftCell="A4" zoomScale="85" zoomScaleNormal="85" workbookViewId="0">
      <pane xSplit="3" ySplit="2" topLeftCell="D6" activePane="bottomRight" state="frozen"/>
      <selection activeCell="A4" sqref="A4"/>
      <selection pane="topRight" activeCell="D4" sqref="D4"/>
      <selection pane="bottomLeft" activeCell="A6" sqref="A6"/>
      <selection pane="bottomRight" activeCell="D6" sqref="D6"/>
    </sheetView>
  </sheetViews>
  <sheetFormatPr defaultRowHeight="15"/>
  <cols>
    <col min="2" max="2" width="5.5703125" bestFit="1" customWidth="1"/>
    <col min="3" max="3" width="35.140625" customWidth="1"/>
    <col min="4" max="4" width="7.5703125" customWidth="1"/>
    <col min="5" max="5" width="8.7109375" customWidth="1"/>
    <col min="6" max="6" width="9.28515625" customWidth="1"/>
    <col min="7" max="7" width="10.28515625" customWidth="1"/>
    <col min="8" max="8" width="11.7109375" customWidth="1"/>
    <col min="9" max="9" width="14.42578125" customWidth="1"/>
    <col min="10" max="10" width="12.42578125" customWidth="1"/>
    <col min="11" max="11" width="12.5703125" customWidth="1"/>
    <col min="12" max="12" width="13.42578125" customWidth="1"/>
    <col min="13" max="13" width="10.28515625" customWidth="1"/>
    <col min="14" max="18" width="9.28515625" customWidth="1"/>
    <col min="19" max="19" width="10.28515625" customWidth="1"/>
    <col min="20" max="20" width="17.140625" customWidth="1"/>
  </cols>
  <sheetData>
    <row r="4" spans="1:21" ht="180">
      <c r="A4" s="15" t="s">
        <v>1069</v>
      </c>
      <c r="B4" s="16" t="s">
        <v>1070</v>
      </c>
      <c r="C4" s="15" t="s">
        <v>1071</v>
      </c>
      <c r="D4" s="15" t="s">
        <v>1072</v>
      </c>
      <c r="E4" s="15" t="s">
        <v>1073</v>
      </c>
      <c r="F4" s="15" t="s">
        <v>1074</v>
      </c>
      <c r="G4" s="15" t="s">
        <v>1075</v>
      </c>
      <c r="H4" s="15" t="s">
        <v>1076</v>
      </c>
      <c r="I4" s="15" t="s">
        <v>1090</v>
      </c>
      <c r="J4" s="15" t="s">
        <v>1077</v>
      </c>
      <c r="K4" s="15" t="s">
        <v>1078</v>
      </c>
      <c r="L4" s="15" t="s">
        <v>1103</v>
      </c>
      <c r="M4" s="15" t="s">
        <v>1104</v>
      </c>
      <c r="N4" s="15" t="s">
        <v>1105</v>
      </c>
      <c r="O4" s="15" t="s">
        <v>1079</v>
      </c>
      <c r="P4" s="15" t="s">
        <v>1288</v>
      </c>
      <c r="Q4" s="15" t="s">
        <v>1080</v>
      </c>
      <c r="R4" s="15" t="s">
        <v>1289</v>
      </c>
      <c r="S4" s="15" t="s">
        <v>1290</v>
      </c>
      <c r="T4" s="66"/>
      <c r="U4" s="18"/>
    </row>
    <row r="5" spans="1:21">
      <c r="A5" s="15" t="s">
        <v>1081</v>
      </c>
      <c r="B5" s="16" t="s">
        <v>1082</v>
      </c>
      <c r="C5" s="15" t="s">
        <v>1083</v>
      </c>
      <c r="D5" s="15" t="s">
        <v>1084</v>
      </c>
      <c r="E5" s="15" t="s">
        <v>1085</v>
      </c>
      <c r="F5" s="15" t="s">
        <v>1086</v>
      </c>
      <c r="G5" s="15" t="s">
        <v>1087</v>
      </c>
      <c r="H5" s="15" t="s">
        <v>1088</v>
      </c>
      <c r="I5" s="15" t="s">
        <v>1089</v>
      </c>
      <c r="J5" s="15" t="s">
        <v>1091</v>
      </c>
      <c r="K5" s="15" t="s">
        <v>1092</v>
      </c>
      <c r="L5" s="15" t="s">
        <v>1093</v>
      </c>
      <c r="M5" s="15" t="s">
        <v>1094</v>
      </c>
      <c r="N5" s="15" t="s">
        <v>1095</v>
      </c>
      <c r="O5" s="15" t="s">
        <v>1096</v>
      </c>
      <c r="P5" s="15" t="s">
        <v>1097</v>
      </c>
      <c r="Q5" s="15" t="s">
        <v>1098</v>
      </c>
      <c r="R5" s="15" t="s">
        <v>1099</v>
      </c>
      <c r="S5" s="15" t="s">
        <v>1100</v>
      </c>
      <c r="T5" s="17"/>
      <c r="U5" s="17"/>
    </row>
    <row r="6" spans="1:21">
      <c r="A6" s="5">
        <v>1</v>
      </c>
      <c r="B6" s="30">
        <v>964</v>
      </c>
      <c r="C6" s="29" t="s">
        <v>1042</v>
      </c>
      <c r="D6" s="67">
        <v>0</v>
      </c>
      <c r="E6" s="68">
        <v>2307</v>
      </c>
      <c r="F6" s="67">
        <v>2307</v>
      </c>
      <c r="G6" s="5">
        <f>+D6*40+E6*50-F6*23</f>
        <v>62289</v>
      </c>
      <c r="H6" s="5">
        <v>0</v>
      </c>
      <c r="I6" s="5">
        <f>+G6+H6</f>
        <v>62289</v>
      </c>
      <c r="J6" s="5">
        <v>0</v>
      </c>
      <c r="K6" s="5">
        <v>0</v>
      </c>
      <c r="L6" s="5">
        <f>+J6-K6</f>
        <v>0</v>
      </c>
      <c r="M6" s="5">
        <f>+I6-K6</f>
        <v>62289</v>
      </c>
      <c r="N6" s="5">
        <v>0</v>
      </c>
      <c r="O6" s="5">
        <v>0</v>
      </c>
      <c r="P6" s="5">
        <f>+N6+O6</f>
        <v>0</v>
      </c>
      <c r="Q6" s="5">
        <f>IF(P6&gt;M6,P6-M6,P6)</f>
        <v>0</v>
      </c>
      <c r="R6" s="5">
        <f>+P6-Q6</f>
        <v>0</v>
      </c>
      <c r="S6" s="5">
        <f>+M6-Q6</f>
        <v>62289</v>
      </c>
    </row>
    <row r="7" spans="1:21">
      <c r="A7" s="5">
        <v>2</v>
      </c>
      <c r="B7" s="69">
        <v>615</v>
      </c>
      <c r="C7" s="29" t="s">
        <v>728</v>
      </c>
      <c r="D7" s="67">
        <v>0</v>
      </c>
      <c r="E7" s="68">
        <v>1070</v>
      </c>
      <c r="F7" s="67">
        <v>75</v>
      </c>
      <c r="G7" s="5">
        <f t="shared" ref="G7:G71" si="0">+D7*40+E7*50-F7*23</f>
        <v>51775</v>
      </c>
      <c r="H7" s="5">
        <v>0</v>
      </c>
      <c r="I7" s="5">
        <f t="shared" ref="I7:I71" si="1">+G7+H7</f>
        <v>51775</v>
      </c>
      <c r="J7" s="5">
        <v>26114603</v>
      </c>
      <c r="K7" s="5">
        <v>5176</v>
      </c>
      <c r="L7" s="5">
        <f t="shared" ref="L7:L70" si="2">+J7-K7</f>
        <v>26109427</v>
      </c>
      <c r="M7" s="5">
        <f t="shared" ref="M7:M70" si="3">+I7-K7</f>
        <v>46599</v>
      </c>
      <c r="N7" s="5">
        <v>0</v>
      </c>
      <c r="O7" s="5">
        <v>50000</v>
      </c>
      <c r="P7" s="5">
        <f t="shared" ref="P7:P70" si="4">+N7+O7</f>
        <v>50000</v>
      </c>
      <c r="Q7" s="5">
        <f t="shared" ref="Q7:Q30" si="5">IF(P7&gt;M7,M7,P7)</f>
        <v>46599</v>
      </c>
      <c r="R7" s="5">
        <f t="shared" ref="R7:R70" si="6">+P7-Q7</f>
        <v>3401</v>
      </c>
      <c r="S7" s="5">
        <f t="shared" ref="S7:S70" si="7">+M7-Q7</f>
        <v>0</v>
      </c>
    </row>
    <row r="8" spans="1:21">
      <c r="A8" s="5">
        <v>3</v>
      </c>
      <c r="B8" s="69">
        <v>661</v>
      </c>
      <c r="C8" s="29" t="s">
        <v>858</v>
      </c>
      <c r="D8" s="67">
        <v>0</v>
      </c>
      <c r="E8" s="68">
        <v>10569</v>
      </c>
      <c r="F8" s="67">
        <v>0</v>
      </c>
      <c r="G8" s="5">
        <f t="shared" si="0"/>
        <v>528450</v>
      </c>
      <c r="H8" s="5">
        <v>0</v>
      </c>
      <c r="I8" s="5">
        <f t="shared" si="1"/>
        <v>528450</v>
      </c>
      <c r="J8" s="5">
        <v>0</v>
      </c>
      <c r="K8" s="5">
        <v>0</v>
      </c>
      <c r="L8" s="5">
        <f t="shared" si="2"/>
        <v>0</v>
      </c>
      <c r="M8" s="5">
        <f t="shared" si="3"/>
        <v>528450</v>
      </c>
      <c r="N8" s="5">
        <v>0</v>
      </c>
      <c r="O8" s="5">
        <v>50000</v>
      </c>
      <c r="P8" s="5">
        <f t="shared" si="4"/>
        <v>50000</v>
      </c>
      <c r="Q8" s="5">
        <f t="shared" si="5"/>
        <v>50000</v>
      </c>
      <c r="R8" s="5">
        <f t="shared" si="6"/>
        <v>0</v>
      </c>
      <c r="S8" s="5">
        <f t="shared" si="7"/>
        <v>478450</v>
      </c>
    </row>
    <row r="9" spans="1:21">
      <c r="A9" s="5">
        <v>4</v>
      </c>
      <c r="B9" s="69">
        <v>623</v>
      </c>
      <c r="C9" s="29" t="s">
        <v>776</v>
      </c>
      <c r="D9" s="67">
        <v>0</v>
      </c>
      <c r="E9" s="68">
        <v>1909</v>
      </c>
      <c r="F9" s="67">
        <v>0</v>
      </c>
      <c r="G9" s="5">
        <f t="shared" si="0"/>
        <v>95450</v>
      </c>
      <c r="H9" s="5">
        <v>0</v>
      </c>
      <c r="I9" s="5">
        <f t="shared" si="1"/>
        <v>95450</v>
      </c>
      <c r="J9" s="5">
        <v>0</v>
      </c>
      <c r="K9" s="5">
        <v>0</v>
      </c>
      <c r="L9" s="5">
        <f t="shared" si="2"/>
        <v>0</v>
      </c>
      <c r="M9" s="5">
        <f t="shared" si="3"/>
        <v>95450</v>
      </c>
      <c r="N9" s="5">
        <v>0</v>
      </c>
      <c r="O9" s="5">
        <v>0</v>
      </c>
      <c r="P9" s="5">
        <f t="shared" si="4"/>
        <v>0</v>
      </c>
      <c r="Q9" s="5">
        <f t="shared" si="5"/>
        <v>0</v>
      </c>
      <c r="R9" s="5">
        <f t="shared" si="6"/>
        <v>0</v>
      </c>
      <c r="S9" s="5">
        <f t="shared" si="7"/>
        <v>95450</v>
      </c>
    </row>
    <row r="10" spans="1:21">
      <c r="A10" s="5">
        <v>5</v>
      </c>
      <c r="B10" s="69">
        <v>821</v>
      </c>
      <c r="C10" s="29" t="s">
        <v>150</v>
      </c>
      <c r="D10" s="67">
        <v>1</v>
      </c>
      <c r="E10" s="68">
        <v>16873</v>
      </c>
      <c r="F10" s="67">
        <v>0</v>
      </c>
      <c r="G10" s="5">
        <f t="shared" si="0"/>
        <v>843690</v>
      </c>
      <c r="H10" s="5">
        <v>0</v>
      </c>
      <c r="I10" s="5">
        <f t="shared" si="1"/>
        <v>843690</v>
      </c>
      <c r="J10" s="5">
        <v>33985926</v>
      </c>
      <c r="K10" s="5">
        <v>84369</v>
      </c>
      <c r="L10" s="5">
        <f t="shared" si="2"/>
        <v>33901557</v>
      </c>
      <c r="M10" s="5">
        <f t="shared" si="3"/>
        <v>759321</v>
      </c>
      <c r="N10" s="5">
        <v>0</v>
      </c>
      <c r="O10" s="5">
        <v>50000</v>
      </c>
      <c r="P10" s="5">
        <f t="shared" si="4"/>
        <v>50000</v>
      </c>
      <c r="Q10" s="5">
        <f t="shared" si="5"/>
        <v>50000</v>
      </c>
      <c r="R10" s="5">
        <f t="shared" si="6"/>
        <v>0</v>
      </c>
      <c r="S10" s="5">
        <f t="shared" si="7"/>
        <v>709321</v>
      </c>
    </row>
    <row r="11" spans="1:21">
      <c r="A11" s="5">
        <v>6</v>
      </c>
      <c r="B11" s="69">
        <v>647</v>
      </c>
      <c r="C11" s="29" t="s">
        <v>823</v>
      </c>
      <c r="D11" s="67">
        <v>0</v>
      </c>
      <c r="E11" s="68">
        <v>307</v>
      </c>
      <c r="F11" s="67">
        <v>0</v>
      </c>
      <c r="G11" s="5">
        <f t="shared" si="0"/>
        <v>15350</v>
      </c>
      <c r="H11" s="5">
        <v>0</v>
      </c>
      <c r="I11" s="5">
        <f t="shared" si="1"/>
        <v>15350</v>
      </c>
      <c r="J11" s="5">
        <v>0</v>
      </c>
      <c r="K11" s="5">
        <v>0</v>
      </c>
      <c r="L11" s="5">
        <f t="shared" si="2"/>
        <v>0</v>
      </c>
      <c r="M11" s="5">
        <f t="shared" si="3"/>
        <v>15350</v>
      </c>
      <c r="N11" s="5">
        <v>0</v>
      </c>
      <c r="O11" s="5">
        <v>0</v>
      </c>
      <c r="P11" s="5">
        <f t="shared" si="4"/>
        <v>0</v>
      </c>
      <c r="Q11" s="5">
        <f t="shared" si="5"/>
        <v>0</v>
      </c>
      <c r="R11" s="5">
        <f t="shared" si="6"/>
        <v>0</v>
      </c>
      <c r="S11" s="5">
        <f t="shared" si="7"/>
        <v>15350</v>
      </c>
    </row>
    <row r="12" spans="1:21">
      <c r="A12" s="5">
        <v>7</v>
      </c>
      <c r="B12" s="69">
        <v>630</v>
      </c>
      <c r="C12" s="29" t="s">
        <v>788</v>
      </c>
      <c r="D12" s="67">
        <v>0</v>
      </c>
      <c r="E12" s="68">
        <v>6</v>
      </c>
      <c r="F12" s="67">
        <v>0</v>
      </c>
      <c r="G12" s="5">
        <f t="shared" si="0"/>
        <v>300</v>
      </c>
      <c r="H12" s="5">
        <v>0</v>
      </c>
      <c r="I12" s="5">
        <f t="shared" si="1"/>
        <v>300</v>
      </c>
      <c r="J12" s="5">
        <v>0</v>
      </c>
      <c r="K12" s="5">
        <v>0</v>
      </c>
      <c r="L12" s="5">
        <f t="shared" si="2"/>
        <v>0</v>
      </c>
      <c r="M12" s="5">
        <f t="shared" si="3"/>
        <v>300</v>
      </c>
      <c r="N12" s="5">
        <v>0</v>
      </c>
      <c r="O12" s="5">
        <v>0</v>
      </c>
      <c r="P12" s="5">
        <f t="shared" si="4"/>
        <v>0</v>
      </c>
      <c r="Q12" s="5">
        <f t="shared" si="5"/>
        <v>0</v>
      </c>
      <c r="R12" s="5">
        <f t="shared" si="6"/>
        <v>0</v>
      </c>
      <c r="S12" s="5">
        <f t="shared" si="7"/>
        <v>300</v>
      </c>
    </row>
    <row r="13" spans="1:21">
      <c r="A13" s="5">
        <v>8</v>
      </c>
      <c r="B13" s="69">
        <v>601</v>
      </c>
      <c r="C13" s="29" t="s">
        <v>694</v>
      </c>
      <c r="D13" s="67">
        <v>0</v>
      </c>
      <c r="E13" s="68">
        <v>94936</v>
      </c>
      <c r="F13" s="67">
        <v>938</v>
      </c>
      <c r="G13" s="5">
        <f t="shared" si="0"/>
        <v>4725226</v>
      </c>
      <c r="H13" s="5">
        <v>0</v>
      </c>
      <c r="I13" s="5">
        <f t="shared" si="1"/>
        <v>4725226</v>
      </c>
      <c r="J13" s="5">
        <v>1307284</v>
      </c>
      <c r="K13" s="5">
        <v>472523</v>
      </c>
      <c r="L13" s="5">
        <f t="shared" si="2"/>
        <v>834761</v>
      </c>
      <c r="M13" s="5">
        <f t="shared" si="3"/>
        <v>4252703</v>
      </c>
      <c r="N13" s="5">
        <v>0</v>
      </c>
      <c r="O13" s="5">
        <v>400000</v>
      </c>
      <c r="P13" s="5">
        <f t="shared" si="4"/>
        <v>400000</v>
      </c>
      <c r="Q13" s="5">
        <f t="shared" si="5"/>
        <v>400000</v>
      </c>
      <c r="R13" s="5">
        <f t="shared" si="6"/>
        <v>0</v>
      </c>
      <c r="S13" s="5">
        <f t="shared" si="7"/>
        <v>3852703</v>
      </c>
    </row>
    <row r="14" spans="1:21">
      <c r="A14" s="5">
        <v>9</v>
      </c>
      <c r="B14" s="69">
        <v>648</v>
      </c>
      <c r="C14" s="29" t="s">
        <v>826</v>
      </c>
      <c r="D14" s="67">
        <v>0</v>
      </c>
      <c r="E14" s="68">
        <v>5285</v>
      </c>
      <c r="F14" s="67">
        <v>3</v>
      </c>
      <c r="G14" s="5">
        <f t="shared" si="0"/>
        <v>264181</v>
      </c>
      <c r="H14" s="5">
        <v>0</v>
      </c>
      <c r="I14" s="5">
        <f t="shared" si="1"/>
        <v>264181</v>
      </c>
      <c r="J14" s="5">
        <v>0</v>
      </c>
      <c r="K14" s="5">
        <v>0</v>
      </c>
      <c r="L14" s="5">
        <f t="shared" si="2"/>
        <v>0</v>
      </c>
      <c r="M14" s="5">
        <f t="shared" si="3"/>
        <v>264181</v>
      </c>
      <c r="N14" s="5">
        <v>0</v>
      </c>
      <c r="O14" s="5">
        <v>0</v>
      </c>
      <c r="P14" s="5">
        <f t="shared" si="4"/>
        <v>0</v>
      </c>
      <c r="Q14" s="5">
        <f t="shared" si="5"/>
        <v>0</v>
      </c>
      <c r="R14" s="5">
        <f t="shared" si="6"/>
        <v>0</v>
      </c>
      <c r="S14" s="5">
        <f t="shared" si="7"/>
        <v>264181</v>
      </c>
    </row>
    <row r="15" spans="1:21">
      <c r="A15" s="5">
        <v>10</v>
      </c>
      <c r="B15" s="69">
        <v>602</v>
      </c>
      <c r="C15" s="29" t="s">
        <v>96</v>
      </c>
      <c r="D15" s="67">
        <v>2</v>
      </c>
      <c r="E15" s="68">
        <v>158046</v>
      </c>
      <c r="F15" s="67">
        <v>55818</v>
      </c>
      <c r="G15" s="5">
        <f t="shared" si="0"/>
        <v>6618566</v>
      </c>
      <c r="H15" s="5">
        <v>0</v>
      </c>
      <c r="I15" s="5">
        <f t="shared" si="1"/>
        <v>6618566</v>
      </c>
      <c r="J15" s="5">
        <v>66364597</v>
      </c>
      <c r="K15" s="5">
        <v>661857</v>
      </c>
      <c r="L15" s="5">
        <f t="shared" si="2"/>
        <v>65702740</v>
      </c>
      <c r="M15" s="5">
        <f t="shared" si="3"/>
        <v>5956709</v>
      </c>
      <c r="N15" s="5">
        <v>0</v>
      </c>
      <c r="O15" s="5">
        <v>450000</v>
      </c>
      <c r="P15" s="5">
        <f t="shared" si="4"/>
        <v>450000</v>
      </c>
      <c r="Q15" s="5">
        <f t="shared" si="5"/>
        <v>450000</v>
      </c>
      <c r="R15" s="5">
        <f t="shared" si="6"/>
        <v>0</v>
      </c>
      <c r="S15" s="5">
        <f t="shared" si="7"/>
        <v>5506709</v>
      </c>
    </row>
    <row r="16" spans="1:21">
      <c r="A16" s="5">
        <v>11</v>
      </c>
      <c r="B16" s="69">
        <v>649</v>
      </c>
      <c r="C16" s="29" t="s">
        <v>830</v>
      </c>
      <c r="D16" s="67">
        <v>0</v>
      </c>
      <c r="E16" s="68">
        <v>2343</v>
      </c>
      <c r="F16" s="67">
        <v>43</v>
      </c>
      <c r="G16" s="5">
        <f t="shared" si="0"/>
        <v>116161</v>
      </c>
      <c r="H16" s="5">
        <v>0</v>
      </c>
      <c r="I16" s="5">
        <f t="shared" si="1"/>
        <v>116161</v>
      </c>
      <c r="J16" s="5">
        <v>0</v>
      </c>
      <c r="K16" s="5">
        <v>0</v>
      </c>
      <c r="L16" s="5">
        <f t="shared" si="2"/>
        <v>0</v>
      </c>
      <c r="M16" s="5">
        <f t="shared" si="3"/>
        <v>116161</v>
      </c>
      <c r="N16" s="5">
        <v>0</v>
      </c>
      <c r="O16" s="5">
        <v>0</v>
      </c>
      <c r="P16" s="5">
        <f t="shared" si="4"/>
        <v>0</v>
      </c>
      <c r="Q16" s="5">
        <f t="shared" si="5"/>
        <v>0</v>
      </c>
      <c r="R16" s="5">
        <f t="shared" si="6"/>
        <v>0</v>
      </c>
      <c r="S16" s="5">
        <f t="shared" si="7"/>
        <v>116161</v>
      </c>
    </row>
    <row r="17" spans="1:19">
      <c r="A17" s="5">
        <v>12</v>
      </c>
      <c r="B17" s="69">
        <v>662</v>
      </c>
      <c r="C17" s="29" t="s">
        <v>864</v>
      </c>
      <c r="D17" s="67">
        <v>0</v>
      </c>
      <c r="E17" s="68">
        <v>107</v>
      </c>
      <c r="F17" s="67">
        <v>0</v>
      </c>
      <c r="G17" s="5">
        <f t="shared" si="0"/>
        <v>5350</v>
      </c>
      <c r="H17" s="5">
        <v>-200</v>
      </c>
      <c r="I17" s="5">
        <f t="shared" si="1"/>
        <v>5150</v>
      </c>
      <c r="J17" s="5">
        <v>0</v>
      </c>
      <c r="K17" s="5">
        <v>0</v>
      </c>
      <c r="L17" s="5">
        <f t="shared" si="2"/>
        <v>0</v>
      </c>
      <c r="M17" s="5">
        <f t="shared" si="3"/>
        <v>5150</v>
      </c>
      <c r="N17" s="5">
        <v>0</v>
      </c>
      <c r="O17" s="5">
        <v>0</v>
      </c>
      <c r="P17" s="5">
        <f t="shared" si="4"/>
        <v>0</v>
      </c>
      <c r="Q17" s="5">
        <f t="shared" si="5"/>
        <v>0</v>
      </c>
      <c r="R17" s="5">
        <f t="shared" si="6"/>
        <v>0</v>
      </c>
      <c r="S17" s="5">
        <f t="shared" si="7"/>
        <v>5150</v>
      </c>
    </row>
    <row r="18" spans="1:19">
      <c r="A18" s="5">
        <v>13</v>
      </c>
      <c r="B18" s="69">
        <v>671</v>
      </c>
      <c r="C18" s="29" t="s">
        <v>872</v>
      </c>
      <c r="D18" s="67">
        <v>0</v>
      </c>
      <c r="E18" s="68">
        <v>1517</v>
      </c>
      <c r="F18" s="67">
        <v>0</v>
      </c>
      <c r="G18" s="5">
        <f t="shared" si="0"/>
        <v>75850</v>
      </c>
      <c r="H18" s="5">
        <v>0</v>
      </c>
      <c r="I18" s="5">
        <f t="shared" si="1"/>
        <v>75850</v>
      </c>
      <c r="J18" s="5">
        <v>0</v>
      </c>
      <c r="K18" s="5">
        <v>0</v>
      </c>
      <c r="L18" s="5">
        <f t="shared" si="2"/>
        <v>0</v>
      </c>
      <c r="M18" s="5">
        <f t="shared" si="3"/>
        <v>75850</v>
      </c>
      <c r="N18" s="5">
        <v>0</v>
      </c>
      <c r="O18" s="5">
        <v>0</v>
      </c>
      <c r="P18" s="5">
        <f t="shared" si="4"/>
        <v>0</v>
      </c>
      <c r="Q18" s="5">
        <f t="shared" si="5"/>
        <v>0</v>
      </c>
      <c r="R18" s="5">
        <f t="shared" si="6"/>
        <v>0</v>
      </c>
      <c r="S18" s="5">
        <f t="shared" si="7"/>
        <v>75850</v>
      </c>
    </row>
    <row r="19" spans="1:19">
      <c r="A19" s="5">
        <v>14</v>
      </c>
      <c r="B19" s="69">
        <v>611</v>
      </c>
      <c r="C19" s="29" t="s">
        <v>112</v>
      </c>
      <c r="D19" s="67">
        <v>3</v>
      </c>
      <c r="E19" s="68">
        <v>8960</v>
      </c>
      <c r="F19" s="67">
        <v>0</v>
      </c>
      <c r="G19" s="5">
        <f t="shared" si="0"/>
        <v>448120</v>
      </c>
      <c r="H19" s="5">
        <v>0</v>
      </c>
      <c r="I19" s="5">
        <f t="shared" si="1"/>
        <v>448120</v>
      </c>
      <c r="J19" s="5">
        <v>45754532</v>
      </c>
      <c r="K19" s="5">
        <v>44812</v>
      </c>
      <c r="L19" s="5">
        <f t="shared" si="2"/>
        <v>45709720</v>
      </c>
      <c r="M19" s="5">
        <f t="shared" si="3"/>
        <v>403308</v>
      </c>
      <c r="N19" s="5">
        <v>0</v>
      </c>
      <c r="O19" s="5">
        <v>0</v>
      </c>
      <c r="P19" s="5">
        <f t="shared" si="4"/>
        <v>0</v>
      </c>
      <c r="Q19" s="5">
        <f t="shared" si="5"/>
        <v>0</v>
      </c>
      <c r="R19" s="5">
        <f t="shared" si="6"/>
        <v>0</v>
      </c>
      <c r="S19" s="5">
        <f t="shared" si="7"/>
        <v>403308</v>
      </c>
    </row>
    <row r="20" spans="1:19">
      <c r="A20" s="5">
        <v>15</v>
      </c>
      <c r="B20" s="69">
        <v>657</v>
      </c>
      <c r="C20" s="29" t="s">
        <v>848</v>
      </c>
      <c r="D20" s="67">
        <v>0</v>
      </c>
      <c r="E20" s="68">
        <v>9318</v>
      </c>
      <c r="F20" s="67">
        <v>0</v>
      </c>
      <c r="G20" s="5">
        <f t="shared" si="0"/>
        <v>465900</v>
      </c>
      <c r="H20" s="5">
        <v>0</v>
      </c>
      <c r="I20" s="5">
        <f t="shared" si="1"/>
        <v>465900</v>
      </c>
      <c r="J20" s="5">
        <v>0</v>
      </c>
      <c r="K20" s="5">
        <v>0</v>
      </c>
      <c r="L20" s="5">
        <f t="shared" si="2"/>
        <v>0</v>
      </c>
      <c r="M20" s="5">
        <f t="shared" si="3"/>
        <v>465900</v>
      </c>
      <c r="N20" s="5">
        <v>0</v>
      </c>
      <c r="O20" s="5">
        <v>0</v>
      </c>
      <c r="P20" s="5">
        <f t="shared" si="4"/>
        <v>0</v>
      </c>
      <c r="Q20" s="5">
        <f t="shared" si="5"/>
        <v>0</v>
      </c>
      <c r="R20" s="5">
        <f t="shared" si="6"/>
        <v>0</v>
      </c>
      <c r="S20" s="5">
        <f t="shared" si="7"/>
        <v>465900</v>
      </c>
    </row>
    <row r="21" spans="1:19">
      <c r="A21" s="5">
        <v>16</v>
      </c>
      <c r="B21" s="69">
        <v>631</v>
      </c>
      <c r="C21" s="29" t="s">
        <v>791</v>
      </c>
      <c r="D21" s="67">
        <v>0</v>
      </c>
      <c r="E21" s="68">
        <v>85</v>
      </c>
      <c r="F21" s="67">
        <v>0</v>
      </c>
      <c r="G21" s="5">
        <f t="shared" si="0"/>
        <v>4250</v>
      </c>
      <c r="H21" s="5">
        <v>0</v>
      </c>
      <c r="I21" s="5">
        <f t="shared" si="1"/>
        <v>4250</v>
      </c>
      <c r="J21" s="5">
        <v>0</v>
      </c>
      <c r="K21" s="5">
        <v>0</v>
      </c>
      <c r="L21" s="5">
        <f t="shared" si="2"/>
        <v>0</v>
      </c>
      <c r="M21" s="5">
        <f t="shared" si="3"/>
        <v>4250</v>
      </c>
      <c r="N21" s="5">
        <v>0</v>
      </c>
      <c r="O21" s="5">
        <v>0</v>
      </c>
      <c r="P21" s="5">
        <f t="shared" si="4"/>
        <v>0</v>
      </c>
      <c r="Q21" s="5">
        <f t="shared" si="5"/>
        <v>0</v>
      </c>
      <c r="R21" s="5">
        <f t="shared" si="6"/>
        <v>0</v>
      </c>
      <c r="S21" s="5">
        <f t="shared" si="7"/>
        <v>4250</v>
      </c>
    </row>
    <row r="22" spans="1:19">
      <c r="A22" s="5">
        <v>17</v>
      </c>
      <c r="B22" s="69">
        <v>650</v>
      </c>
      <c r="C22" s="29" t="s">
        <v>832</v>
      </c>
      <c r="D22" s="67">
        <v>0</v>
      </c>
      <c r="E22" s="68">
        <v>1876</v>
      </c>
      <c r="F22" s="67">
        <v>0</v>
      </c>
      <c r="G22" s="5">
        <f t="shared" si="0"/>
        <v>93800</v>
      </c>
      <c r="H22" s="5">
        <v>-1350</v>
      </c>
      <c r="I22" s="5">
        <f t="shared" si="1"/>
        <v>92450</v>
      </c>
      <c r="J22" s="5">
        <v>0</v>
      </c>
      <c r="K22" s="5">
        <v>0</v>
      </c>
      <c r="L22" s="5">
        <f t="shared" si="2"/>
        <v>0</v>
      </c>
      <c r="M22" s="5">
        <f t="shared" si="3"/>
        <v>92450</v>
      </c>
      <c r="N22" s="5">
        <v>0</v>
      </c>
      <c r="O22" s="5">
        <v>50000</v>
      </c>
      <c r="P22" s="5">
        <f t="shared" si="4"/>
        <v>50000</v>
      </c>
      <c r="Q22" s="5">
        <f t="shared" si="5"/>
        <v>50000</v>
      </c>
      <c r="R22" s="5">
        <f t="shared" si="6"/>
        <v>0</v>
      </c>
      <c r="S22" s="5">
        <f t="shared" si="7"/>
        <v>42450</v>
      </c>
    </row>
    <row r="23" spans="1:19">
      <c r="A23" s="5">
        <v>18</v>
      </c>
      <c r="B23" s="69">
        <v>632</v>
      </c>
      <c r="C23" s="29" t="s">
        <v>795</v>
      </c>
      <c r="D23" s="67">
        <v>0</v>
      </c>
      <c r="E23" s="68">
        <v>473</v>
      </c>
      <c r="F23" s="67">
        <v>194</v>
      </c>
      <c r="G23" s="5">
        <f t="shared" si="0"/>
        <v>19188</v>
      </c>
      <c r="H23" s="5">
        <v>0</v>
      </c>
      <c r="I23" s="5">
        <f t="shared" si="1"/>
        <v>19188</v>
      </c>
      <c r="J23" s="5">
        <v>0</v>
      </c>
      <c r="K23" s="5">
        <v>0</v>
      </c>
      <c r="L23" s="5">
        <f t="shared" si="2"/>
        <v>0</v>
      </c>
      <c r="M23" s="5">
        <f t="shared" si="3"/>
        <v>19188</v>
      </c>
      <c r="N23" s="5">
        <v>0</v>
      </c>
      <c r="O23" s="5">
        <v>0</v>
      </c>
      <c r="P23" s="5">
        <f t="shared" si="4"/>
        <v>0</v>
      </c>
      <c r="Q23" s="5">
        <f t="shared" si="5"/>
        <v>0</v>
      </c>
      <c r="R23" s="5">
        <f t="shared" si="6"/>
        <v>0</v>
      </c>
      <c r="S23" s="5">
        <f t="shared" si="7"/>
        <v>19188</v>
      </c>
    </row>
    <row r="24" spans="1:19">
      <c r="A24" s="5">
        <v>19</v>
      </c>
      <c r="B24" s="69">
        <v>135</v>
      </c>
      <c r="C24" s="29" t="s">
        <v>383</v>
      </c>
      <c r="D24" s="67">
        <v>0</v>
      </c>
      <c r="E24" s="68">
        <v>960</v>
      </c>
      <c r="F24" s="67">
        <v>127</v>
      </c>
      <c r="G24" s="5">
        <f t="shared" si="0"/>
        <v>45079</v>
      </c>
      <c r="H24" s="5">
        <v>0</v>
      </c>
      <c r="I24" s="5">
        <f t="shared" si="1"/>
        <v>45079</v>
      </c>
      <c r="J24" s="5">
        <v>962344</v>
      </c>
      <c r="K24" s="5">
        <v>4508</v>
      </c>
      <c r="L24" s="5">
        <f t="shared" si="2"/>
        <v>957836</v>
      </c>
      <c r="M24" s="5">
        <f t="shared" si="3"/>
        <v>40571</v>
      </c>
      <c r="N24" s="5">
        <v>0</v>
      </c>
      <c r="O24" s="5">
        <v>0</v>
      </c>
      <c r="P24" s="5">
        <f t="shared" si="4"/>
        <v>0</v>
      </c>
      <c r="Q24" s="5">
        <f t="shared" si="5"/>
        <v>0</v>
      </c>
      <c r="R24" s="5">
        <f t="shared" si="6"/>
        <v>0</v>
      </c>
      <c r="S24" s="5">
        <f t="shared" si="7"/>
        <v>40571</v>
      </c>
    </row>
    <row r="25" spans="1:19">
      <c r="A25" s="5">
        <v>20</v>
      </c>
      <c r="B25" s="69">
        <v>212</v>
      </c>
      <c r="C25" s="29" t="s">
        <v>608</v>
      </c>
      <c r="D25" s="67">
        <v>0</v>
      </c>
      <c r="E25" s="68">
        <v>13292</v>
      </c>
      <c r="F25" s="67">
        <v>0</v>
      </c>
      <c r="G25" s="5">
        <f t="shared" si="0"/>
        <v>664600</v>
      </c>
      <c r="H25" s="5">
        <v>0</v>
      </c>
      <c r="I25" s="5">
        <f t="shared" si="1"/>
        <v>664600</v>
      </c>
      <c r="J25" s="5">
        <v>0</v>
      </c>
      <c r="K25" s="5">
        <v>0</v>
      </c>
      <c r="L25" s="5">
        <f t="shared" si="2"/>
        <v>0</v>
      </c>
      <c r="M25" s="5">
        <f t="shared" si="3"/>
        <v>664600</v>
      </c>
      <c r="N25" s="5">
        <v>0</v>
      </c>
      <c r="O25" s="5">
        <v>0</v>
      </c>
      <c r="P25" s="5">
        <f t="shared" si="4"/>
        <v>0</v>
      </c>
      <c r="Q25" s="5">
        <f t="shared" si="5"/>
        <v>0</v>
      </c>
      <c r="R25" s="5">
        <f t="shared" si="6"/>
        <v>0</v>
      </c>
      <c r="S25" s="5">
        <f t="shared" si="7"/>
        <v>664600</v>
      </c>
    </row>
    <row r="26" spans="1:19">
      <c r="A26" s="5">
        <v>21</v>
      </c>
      <c r="B26" s="69">
        <v>604</v>
      </c>
      <c r="C26" s="29" t="s">
        <v>704</v>
      </c>
      <c r="D26" s="67">
        <v>0</v>
      </c>
      <c r="E26" s="68">
        <v>5706</v>
      </c>
      <c r="F26" s="67">
        <v>0</v>
      </c>
      <c r="G26" s="5">
        <f t="shared" si="0"/>
        <v>285300</v>
      </c>
      <c r="H26" s="5">
        <v>0</v>
      </c>
      <c r="I26" s="5">
        <f t="shared" si="1"/>
        <v>285300</v>
      </c>
      <c r="J26" s="5">
        <v>0</v>
      </c>
      <c r="K26" s="5">
        <v>0</v>
      </c>
      <c r="L26" s="5">
        <f t="shared" si="2"/>
        <v>0</v>
      </c>
      <c r="M26" s="5">
        <f t="shared" si="3"/>
        <v>285300</v>
      </c>
      <c r="N26" s="5">
        <v>0</v>
      </c>
      <c r="O26" s="5">
        <v>0</v>
      </c>
      <c r="P26" s="5">
        <f t="shared" si="4"/>
        <v>0</v>
      </c>
      <c r="Q26" s="5">
        <f t="shared" si="5"/>
        <v>0</v>
      </c>
      <c r="R26" s="5">
        <f t="shared" si="6"/>
        <v>0</v>
      </c>
      <c r="S26" s="5">
        <f t="shared" si="7"/>
        <v>285300</v>
      </c>
    </row>
    <row r="27" spans="1:19">
      <c r="A27" s="5">
        <v>22</v>
      </c>
      <c r="B27" s="69">
        <v>206</v>
      </c>
      <c r="C27" s="29" t="s">
        <v>53</v>
      </c>
      <c r="D27" s="67">
        <v>71</v>
      </c>
      <c r="E27" s="68">
        <v>1185197</v>
      </c>
      <c r="F27" s="67">
        <v>118541</v>
      </c>
      <c r="G27" s="5">
        <f t="shared" si="0"/>
        <v>56536247</v>
      </c>
      <c r="H27" s="5">
        <v>0</v>
      </c>
      <c r="I27" s="5">
        <f t="shared" si="1"/>
        <v>56536247</v>
      </c>
      <c r="J27" s="5">
        <v>1054446076</v>
      </c>
      <c r="K27" s="5">
        <v>5653625</v>
      </c>
      <c r="L27" s="5">
        <f t="shared" si="2"/>
        <v>1048792451</v>
      </c>
      <c r="M27" s="5">
        <f t="shared" si="3"/>
        <v>50882622</v>
      </c>
      <c r="N27" s="5">
        <v>0</v>
      </c>
      <c r="O27" s="5">
        <v>5260000</v>
      </c>
      <c r="P27" s="5">
        <f t="shared" si="4"/>
        <v>5260000</v>
      </c>
      <c r="Q27" s="5">
        <f t="shared" si="5"/>
        <v>5260000</v>
      </c>
      <c r="R27" s="5">
        <f t="shared" si="6"/>
        <v>0</v>
      </c>
      <c r="S27" s="5">
        <f t="shared" si="7"/>
        <v>45622622</v>
      </c>
    </row>
    <row r="28" spans="1:19">
      <c r="A28" s="5">
        <v>23</v>
      </c>
      <c r="B28" s="69">
        <v>151</v>
      </c>
      <c r="C28" s="29" t="s">
        <v>420</v>
      </c>
      <c r="D28" s="67">
        <v>0</v>
      </c>
      <c r="E28" s="68">
        <v>669</v>
      </c>
      <c r="F28" s="67">
        <v>0</v>
      </c>
      <c r="G28" s="5">
        <f t="shared" si="0"/>
        <v>33450</v>
      </c>
      <c r="H28" s="5">
        <v>0</v>
      </c>
      <c r="I28" s="5">
        <f t="shared" si="1"/>
        <v>33450</v>
      </c>
      <c r="J28" s="5">
        <v>0</v>
      </c>
      <c r="K28" s="5">
        <v>0</v>
      </c>
      <c r="L28" s="5">
        <f t="shared" si="2"/>
        <v>0</v>
      </c>
      <c r="M28" s="5">
        <f t="shared" si="3"/>
        <v>33450</v>
      </c>
      <c r="N28" s="5">
        <v>0</v>
      </c>
      <c r="O28" s="5">
        <v>0</v>
      </c>
      <c r="P28" s="5">
        <f t="shared" si="4"/>
        <v>0</v>
      </c>
      <c r="Q28" s="5">
        <f t="shared" si="5"/>
        <v>0</v>
      </c>
      <c r="R28" s="5">
        <f t="shared" si="6"/>
        <v>0</v>
      </c>
      <c r="S28" s="5">
        <f t="shared" si="7"/>
        <v>33450</v>
      </c>
    </row>
    <row r="29" spans="1:19">
      <c r="A29" s="5">
        <v>24</v>
      </c>
      <c r="B29" s="69">
        <v>164</v>
      </c>
      <c r="C29" s="29" t="s">
        <v>501</v>
      </c>
      <c r="D29" s="67">
        <v>0</v>
      </c>
      <c r="E29" s="68">
        <v>603</v>
      </c>
      <c r="F29" s="67">
        <v>0</v>
      </c>
      <c r="G29" s="5">
        <f t="shared" si="0"/>
        <v>30150</v>
      </c>
      <c r="H29" s="5">
        <v>0</v>
      </c>
      <c r="I29" s="5">
        <f t="shared" si="1"/>
        <v>30150</v>
      </c>
      <c r="J29" s="5">
        <v>0</v>
      </c>
      <c r="K29" s="5">
        <v>0</v>
      </c>
      <c r="L29" s="5">
        <f t="shared" si="2"/>
        <v>0</v>
      </c>
      <c r="M29" s="5">
        <f t="shared" si="3"/>
        <v>30150</v>
      </c>
      <c r="N29" s="5">
        <v>0</v>
      </c>
      <c r="O29" s="5">
        <v>0</v>
      </c>
      <c r="P29" s="5">
        <f t="shared" si="4"/>
        <v>0</v>
      </c>
      <c r="Q29" s="5">
        <f t="shared" si="5"/>
        <v>0</v>
      </c>
      <c r="R29" s="5">
        <f t="shared" si="6"/>
        <v>0</v>
      </c>
      <c r="S29" s="5">
        <f t="shared" si="7"/>
        <v>30150</v>
      </c>
    </row>
    <row r="30" spans="1:19">
      <c r="A30" s="5">
        <v>25</v>
      </c>
      <c r="B30" s="69">
        <v>154</v>
      </c>
      <c r="C30" s="29" t="s">
        <v>432</v>
      </c>
      <c r="D30" s="67">
        <v>0</v>
      </c>
      <c r="E30" s="68">
        <v>900</v>
      </c>
      <c r="F30" s="67">
        <v>0</v>
      </c>
      <c r="G30" s="5">
        <f t="shared" si="0"/>
        <v>45000</v>
      </c>
      <c r="H30" s="5">
        <v>0</v>
      </c>
      <c r="I30" s="5">
        <f t="shared" si="1"/>
        <v>45000</v>
      </c>
      <c r="J30" s="5">
        <v>0</v>
      </c>
      <c r="K30" s="5">
        <v>0</v>
      </c>
      <c r="L30" s="5">
        <f t="shared" si="2"/>
        <v>0</v>
      </c>
      <c r="M30" s="5">
        <f t="shared" si="3"/>
        <v>45000</v>
      </c>
      <c r="N30" s="5">
        <v>0</v>
      </c>
      <c r="O30" s="5">
        <v>0</v>
      </c>
      <c r="P30" s="5">
        <f t="shared" si="4"/>
        <v>0</v>
      </c>
      <c r="Q30" s="5">
        <f t="shared" si="5"/>
        <v>0</v>
      </c>
      <c r="R30" s="5">
        <f t="shared" si="6"/>
        <v>0</v>
      </c>
      <c r="S30" s="5">
        <f t="shared" si="7"/>
        <v>45000</v>
      </c>
    </row>
    <row r="31" spans="1:19">
      <c r="A31" s="5">
        <v>26</v>
      </c>
      <c r="B31" s="69">
        <v>158</v>
      </c>
      <c r="C31" s="29" t="s">
        <v>462</v>
      </c>
      <c r="D31" s="67">
        <v>0</v>
      </c>
      <c r="E31" s="68">
        <v>51</v>
      </c>
      <c r="F31" s="67">
        <v>0</v>
      </c>
      <c r="G31" s="5">
        <f t="shared" si="0"/>
        <v>2550</v>
      </c>
      <c r="H31" s="5">
        <v>0</v>
      </c>
      <c r="I31" s="5">
        <f t="shared" si="1"/>
        <v>2550</v>
      </c>
      <c r="J31" s="5">
        <v>0</v>
      </c>
      <c r="K31" s="5">
        <v>0</v>
      </c>
      <c r="L31" s="5">
        <f t="shared" si="2"/>
        <v>0</v>
      </c>
      <c r="M31" s="5">
        <f t="shared" si="3"/>
        <v>2550</v>
      </c>
      <c r="N31" s="5">
        <v>0</v>
      </c>
      <c r="O31" s="5">
        <v>0</v>
      </c>
      <c r="P31" s="5">
        <f t="shared" si="4"/>
        <v>0</v>
      </c>
      <c r="Q31" s="5">
        <f t="shared" ref="Q31:Q94" si="8">IF(P31&gt;M31,M31,P31)</f>
        <v>0</v>
      </c>
      <c r="R31" s="5">
        <f t="shared" si="6"/>
        <v>0</v>
      </c>
      <c r="S31" s="5">
        <f t="shared" si="7"/>
        <v>2550</v>
      </c>
    </row>
    <row r="32" spans="1:19">
      <c r="A32" s="5">
        <v>27</v>
      </c>
      <c r="B32" s="69">
        <v>147</v>
      </c>
      <c r="C32" s="29" t="s">
        <v>402</v>
      </c>
      <c r="D32" s="67">
        <v>0</v>
      </c>
      <c r="E32" s="68">
        <v>535</v>
      </c>
      <c r="F32" s="67">
        <v>0</v>
      </c>
      <c r="G32" s="5">
        <f t="shared" si="0"/>
        <v>26750</v>
      </c>
      <c r="H32" s="5">
        <v>0</v>
      </c>
      <c r="I32" s="5">
        <f t="shared" si="1"/>
        <v>26750</v>
      </c>
      <c r="J32" s="5">
        <v>0</v>
      </c>
      <c r="K32" s="5">
        <v>0</v>
      </c>
      <c r="L32" s="5">
        <f t="shared" si="2"/>
        <v>0</v>
      </c>
      <c r="M32" s="5">
        <f t="shared" si="3"/>
        <v>26750</v>
      </c>
      <c r="N32" s="5">
        <v>0</v>
      </c>
      <c r="O32" s="5">
        <v>0</v>
      </c>
      <c r="P32" s="5">
        <f t="shared" si="4"/>
        <v>0</v>
      </c>
      <c r="Q32" s="5">
        <f t="shared" si="8"/>
        <v>0</v>
      </c>
      <c r="R32" s="5">
        <f t="shared" si="6"/>
        <v>0</v>
      </c>
      <c r="S32" s="5">
        <f t="shared" si="7"/>
        <v>26750</v>
      </c>
    </row>
    <row r="33" spans="1:19">
      <c r="A33" s="5">
        <v>28</v>
      </c>
      <c r="B33" s="69">
        <v>156</v>
      </c>
      <c r="C33" s="29" t="s">
        <v>454</v>
      </c>
      <c r="D33" s="67">
        <v>0</v>
      </c>
      <c r="E33" s="68">
        <v>1697</v>
      </c>
      <c r="F33" s="67">
        <v>0</v>
      </c>
      <c r="G33" s="5">
        <f t="shared" si="0"/>
        <v>84850</v>
      </c>
      <c r="H33" s="5">
        <v>0</v>
      </c>
      <c r="I33" s="5">
        <f t="shared" si="1"/>
        <v>84850</v>
      </c>
      <c r="J33" s="5">
        <v>0</v>
      </c>
      <c r="K33" s="5">
        <v>0</v>
      </c>
      <c r="L33" s="5">
        <f t="shared" si="2"/>
        <v>0</v>
      </c>
      <c r="M33" s="5">
        <f t="shared" si="3"/>
        <v>84850</v>
      </c>
      <c r="N33" s="5">
        <v>0</v>
      </c>
      <c r="O33" s="5">
        <v>0</v>
      </c>
      <c r="P33" s="5">
        <f t="shared" si="4"/>
        <v>0</v>
      </c>
      <c r="Q33" s="5">
        <f t="shared" si="8"/>
        <v>0</v>
      </c>
      <c r="R33" s="5">
        <f t="shared" si="6"/>
        <v>0</v>
      </c>
      <c r="S33" s="5">
        <f t="shared" si="7"/>
        <v>84850</v>
      </c>
    </row>
    <row r="34" spans="1:19">
      <c r="A34" s="5">
        <v>29</v>
      </c>
      <c r="B34" s="69">
        <v>149</v>
      </c>
      <c r="C34" s="29" t="s">
        <v>410</v>
      </c>
      <c r="D34" s="67">
        <v>0</v>
      </c>
      <c r="E34" s="68">
        <v>1901</v>
      </c>
      <c r="F34" s="67">
        <v>0</v>
      </c>
      <c r="G34" s="5">
        <f t="shared" si="0"/>
        <v>95050</v>
      </c>
      <c r="H34" s="5">
        <v>0</v>
      </c>
      <c r="I34" s="5">
        <f t="shared" si="1"/>
        <v>95050</v>
      </c>
      <c r="J34" s="5">
        <v>0</v>
      </c>
      <c r="K34" s="5">
        <v>0</v>
      </c>
      <c r="L34" s="5">
        <f t="shared" si="2"/>
        <v>0</v>
      </c>
      <c r="M34" s="5">
        <f t="shared" si="3"/>
        <v>95050</v>
      </c>
      <c r="N34" s="5">
        <v>0</v>
      </c>
      <c r="O34" s="5">
        <v>0</v>
      </c>
      <c r="P34" s="5">
        <f t="shared" si="4"/>
        <v>0</v>
      </c>
      <c r="Q34" s="5">
        <f t="shared" si="8"/>
        <v>0</v>
      </c>
      <c r="R34" s="5">
        <f t="shared" si="6"/>
        <v>0</v>
      </c>
      <c r="S34" s="5">
        <f t="shared" si="7"/>
        <v>95050</v>
      </c>
    </row>
    <row r="35" spans="1:19">
      <c r="A35" s="5">
        <v>30</v>
      </c>
      <c r="B35" s="69">
        <v>160</v>
      </c>
      <c r="C35" s="29" t="s">
        <v>470</v>
      </c>
      <c r="D35" s="67">
        <v>0</v>
      </c>
      <c r="E35" s="68">
        <v>430</v>
      </c>
      <c r="F35" s="67">
        <v>0</v>
      </c>
      <c r="G35" s="5">
        <f t="shared" si="0"/>
        <v>21500</v>
      </c>
      <c r="H35" s="5">
        <v>0</v>
      </c>
      <c r="I35" s="5">
        <f t="shared" si="1"/>
        <v>21500</v>
      </c>
      <c r="J35" s="5">
        <v>0</v>
      </c>
      <c r="K35" s="5">
        <v>0</v>
      </c>
      <c r="L35" s="5">
        <f t="shared" si="2"/>
        <v>0</v>
      </c>
      <c r="M35" s="5">
        <f t="shared" si="3"/>
        <v>21500</v>
      </c>
      <c r="N35" s="5">
        <v>0</v>
      </c>
      <c r="O35" s="5">
        <v>0</v>
      </c>
      <c r="P35" s="5">
        <f t="shared" si="4"/>
        <v>0</v>
      </c>
      <c r="Q35" s="5">
        <f t="shared" si="8"/>
        <v>0</v>
      </c>
      <c r="R35" s="5">
        <f t="shared" si="6"/>
        <v>0</v>
      </c>
      <c r="S35" s="5">
        <f t="shared" si="7"/>
        <v>21500</v>
      </c>
    </row>
    <row r="36" spans="1:19">
      <c r="A36" s="5">
        <v>31</v>
      </c>
      <c r="B36" s="69">
        <v>165</v>
      </c>
      <c r="C36" s="29" t="s">
        <v>505</v>
      </c>
      <c r="D36" s="67">
        <v>0</v>
      </c>
      <c r="E36" s="68">
        <v>818</v>
      </c>
      <c r="F36" s="67">
        <v>0</v>
      </c>
      <c r="G36" s="5">
        <f t="shared" si="0"/>
        <v>40900</v>
      </c>
      <c r="H36" s="5">
        <v>0</v>
      </c>
      <c r="I36" s="5">
        <f t="shared" si="1"/>
        <v>40900</v>
      </c>
      <c r="J36" s="5">
        <v>0</v>
      </c>
      <c r="K36" s="5">
        <v>0</v>
      </c>
      <c r="L36" s="5">
        <f t="shared" si="2"/>
        <v>0</v>
      </c>
      <c r="M36" s="5">
        <f t="shared" si="3"/>
        <v>40900</v>
      </c>
      <c r="N36" s="5">
        <v>0</v>
      </c>
      <c r="O36" s="5">
        <v>0</v>
      </c>
      <c r="P36" s="5">
        <f t="shared" si="4"/>
        <v>0</v>
      </c>
      <c r="Q36" s="5">
        <f t="shared" si="8"/>
        <v>0</v>
      </c>
      <c r="R36" s="5">
        <f t="shared" si="6"/>
        <v>0</v>
      </c>
      <c r="S36" s="5">
        <f t="shared" si="7"/>
        <v>40900</v>
      </c>
    </row>
    <row r="37" spans="1:19">
      <c r="A37" s="5">
        <v>32</v>
      </c>
      <c r="B37" s="69">
        <v>159</v>
      </c>
      <c r="C37" s="29" t="s">
        <v>466</v>
      </c>
      <c r="D37" s="67">
        <v>0</v>
      </c>
      <c r="E37" s="68">
        <v>1141</v>
      </c>
      <c r="F37" s="67">
        <v>0</v>
      </c>
      <c r="G37" s="5">
        <f t="shared" si="0"/>
        <v>57050</v>
      </c>
      <c r="H37" s="5">
        <v>0</v>
      </c>
      <c r="I37" s="5">
        <f t="shared" si="1"/>
        <v>57050</v>
      </c>
      <c r="J37" s="5">
        <v>0</v>
      </c>
      <c r="K37" s="5">
        <v>0</v>
      </c>
      <c r="L37" s="5">
        <f t="shared" si="2"/>
        <v>0</v>
      </c>
      <c r="M37" s="5">
        <f t="shared" si="3"/>
        <v>57050</v>
      </c>
      <c r="N37" s="5">
        <v>0</v>
      </c>
      <c r="O37" s="5">
        <v>0</v>
      </c>
      <c r="P37" s="5">
        <f t="shared" si="4"/>
        <v>0</v>
      </c>
      <c r="Q37" s="5">
        <f t="shared" si="8"/>
        <v>0</v>
      </c>
      <c r="R37" s="5">
        <f t="shared" si="6"/>
        <v>0</v>
      </c>
      <c r="S37" s="5">
        <f t="shared" si="7"/>
        <v>57050</v>
      </c>
    </row>
    <row r="38" spans="1:19">
      <c r="A38" s="5">
        <v>33</v>
      </c>
      <c r="B38" s="69">
        <v>150</v>
      </c>
      <c r="C38" s="29" t="s">
        <v>416</v>
      </c>
      <c r="D38" s="67">
        <v>0</v>
      </c>
      <c r="E38" s="68">
        <v>367</v>
      </c>
      <c r="F38" s="67">
        <v>0</v>
      </c>
      <c r="G38" s="5">
        <f t="shared" si="0"/>
        <v>18350</v>
      </c>
      <c r="H38" s="5">
        <v>0</v>
      </c>
      <c r="I38" s="5">
        <f t="shared" si="1"/>
        <v>18350</v>
      </c>
      <c r="J38" s="5">
        <v>0</v>
      </c>
      <c r="K38" s="5">
        <v>0</v>
      </c>
      <c r="L38" s="5">
        <f t="shared" si="2"/>
        <v>0</v>
      </c>
      <c r="M38" s="5">
        <f t="shared" si="3"/>
        <v>18350</v>
      </c>
      <c r="N38" s="5">
        <v>0</v>
      </c>
      <c r="O38" s="5">
        <v>0</v>
      </c>
      <c r="P38" s="5">
        <f t="shared" si="4"/>
        <v>0</v>
      </c>
      <c r="Q38" s="5">
        <f t="shared" si="8"/>
        <v>0</v>
      </c>
      <c r="R38" s="5">
        <f t="shared" si="6"/>
        <v>0</v>
      </c>
      <c r="S38" s="5">
        <f t="shared" si="7"/>
        <v>18350</v>
      </c>
    </row>
    <row r="39" spans="1:19">
      <c r="A39" s="5">
        <v>34</v>
      </c>
      <c r="B39" s="69">
        <v>162</v>
      </c>
      <c r="C39" s="29" t="s">
        <v>482</v>
      </c>
      <c r="D39" s="67">
        <v>0</v>
      </c>
      <c r="E39" s="68">
        <v>1235</v>
      </c>
      <c r="F39" s="67">
        <v>0</v>
      </c>
      <c r="G39" s="5">
        <f t="shared" si="0"/>
        <v>61750</v>
      </c>
      <c r="H39" s="5">
        <v>0</v>
      </c>
      <c r="I39" s="5">
        <f t="shared" si="1"/>
        <v>61750</v>
      </c>
      <c r="J39" s="5">
        <v>0</v>
      </c>
      <c r="K39" s="5">
        <v>0</v>
      </c>
      <c r="L39" s="5">
        <f t="shared" si="2"/>
        <v>0</v>
      </c>
      <c r="M39" s="5">
        <f t="shared" si="3"/>
        <v>61750</v>
      </c>
      <c r="N39" s="5">
        <v>0</v>
      </c>
      <c r="O39" s="5">
        <v>0</v>
      </c>
      <c r="P39" s="5">
        <f t="shared" si="4"/>
        <v>0</v>
      </c>
      <c r="Q39" s="5">
        <f t="shared" si="8"/>
        <v>0</v>
      </c>
      <c r="R39" s="5">
        <f t="shared" si="6"/>
        <v>0</v>
      </c>
      <c r="S39" s="5">
        <f t="shared" si="7"/>
        <v>61750</v>
      </c>
    </row>
    <row r="40" spans="1:19">
      <c r="A40" s="5">
        <v>35</v>
      </c>
      <c r="B40" s="69">
        <v>148</v>
      </c>
      <c r="C40" s="29" t="s">
        <v>406</v>
      </c>
      <c r="D40" s="67">
        <v>0</v>
      </c>
      <c r="E40" s="68">
        <v>2102</v>
      </c>
      <c r="F40" s="67">
        <v>0</v>
      </c>
      <c r="G40" s="5">
        <f t="shared" si="0"/>
        <v>105100</v>
      </c>
      <c r="H40" s="5">
        <v>0</v>
      </c>
      <c r="I40" s="5">
        <f t="shared" si="1"/>
        <v>105100</v>
      </c>
      <c r="J40" s="5">
        <v>0</v>
      </c>
      <c r="K40" s="5">
        <v>0</v>
      </c>
      <c r="L40" s="5">
        <f t="shared" si="2"/>
        <v>0</v>
      </c>
      <c r="M40" s="5">
        <f t="shared" si="3"/>
        <v>105100</v>
      </c>
      <c r="N40" s="5">
        <v>0</v>
      </c>
      <c r="O40" s="5">
        <v>0</v>
      </c>
      <c r="P40" s="5">
        <f t="shared" si="4"/>
        <v>0</v>
      </c>
      <c r="Q40" s="5">
        <f t="shared" si="8"/>
        <v>0</v>
      </c>
      <c r="R40" s="5">
        <f t="shared" si="6"/>
        <v>0</v>
      </c>
      <c r="S40" s="5">
        <f t="shared" si="7"/>
        <v>105100</v>
      </c>
    </row>
    <row r="41" spans="1:19">
      <c r="A41" s="5">
        <v>36</v>
      </c>
      <c r="B41" s="69">
        <v>155</v>
      </c>
      <c r="C41" s="29" t="s">
        <v>438</v>
      </c>
      <c r="D41" s="67">
        <v>0</v>
      </c>
      <c r="E41" s="68">
        <v>226</v>
      </c>
      <c r="F41" s="67">
        <v>0</v>
      </c>
      <c r="G41" s="5">
        <f t="shared" si="0"/>
        <v>11300</v>
      </c>
      <c r="H41" s="5">
        <v>0</v>
      </c>
      <c r="I41" s="5">
        <f t="shared" si="1"/>
        <v>11300</v>
      </c>
      <c r="J41" s="5">
        <v>0</v>
      </c>
      <c r="K41" s="5">
        <v>0</v>
      </c>
      <c r="L41" s="5">
        <f t="shared" si="2"/>
        <v>0</v>
      </c>
      <c r="M41" s="5">
        <f t="shared" si="3"/>
        <v>11300</v>
      </c>
      <c r="N41" s="5">
        <v>0</v>
      </c>
      <c r="O41" s="5">
        <v>0</v>
      </c>
      <c r="P41" s="5">
        <f t="shared" si="4"/>
        <v>0</v>
      </c>
      <c r="Q41" s="5">
        <f t="shared" si="8"/>
        <v>0</v>
      </c>
      <c r="R41" s="5">
        <f t="shared" si="6"/>
        <v>0</v>
      </c>
      <c r="S41" s="5">
        <f t="shared" si="7"/>
        <v>11300</v>
      </c>
    </row>
    <row r="42" spans="1:19">
      <c r="A42" s="5">
        <v>37</v>
      </c>
      <c r="B42" s="69">
        <v>157</v>
      </c>
      <c r="C42" s="29" t="s">
        <v>458</v>
      </c>
      <c r="D42" s="67">
        <v>0</v>
      </c>
      <c r="E42" s="68">
        <v>1115</v>
      </c>
      <c r="F42" s="67">
        <v>0</v>
      </c>
      <c r="G42" s="5">
        <f t="shared" si="0"/>
        <v>55750</v>
      </c>
      <c r="H42" s="5">
        <v>0</v>
      </c>
      <c r="I42" s="5">
        <f t="shared" si="1"/>
        <v>55750</v>
      </c>
      <c r="J42" s="5">
        <v>0</v>
      </c>
      <c r="K42" s="5">
        <v>0</v>
      </c>
      <c r="L42" s="5">
        <f t="shared" si="2"/>
        <v>0</v>
      </c>
      <c r="M42" s="5">
        <f t="shared" si="3"/>
        <v>55750</v>
      </c>
      <c r="N42" s="5">
        <v>0</v>
      </c>
      <c r="O42" s="5">
        <v>0</v>
      </c>
      <c r="P42" s="5">
        <f t="shared" si="4"/>
        <v>0</v>
      </c>
      <c r="Q42" s="5">
        <f t="shared" si="8"/>
        <v>0</v>
      </c>
      <c r="R42" s="5">
        <f t="shared" si="6"/>
        <v>0</v>
      </c>
      <c r="S42" s="5">
        <f t="shared" si="7"/>
        <v>55750</v>
      </c>
    </row>
    <row r="43" spans="1:19">
      <c r="A43" s="5">
        <v>38</v>
      </c>
      <c r="B43" s="69">
        <v>153</v>
      </c>
      <c r="C43" s="29" t="s">
        <v>428</v>
      </c>
      <c r="D43" s="67">
        <v>0</v>
      </c>
      <c r="E43" s="68">
        <v>446</v>
      </c>
      <c r="F43" s="67">
        <v>0</v>
      </c>
      <c r="G43" s="5">
        <f t="shared" si="0"/>
        <v>22300</v>
      </c>
      <c r="H43" s="5">
        <v>0</v>
      </c>
      <c r="I43" s="5">
        <f t="shared" si="1"/>
        <v>22300</v>
      </c>
      <c r="J43" s="5">
        <v>0</v>
      </c>
      <c r="K43" s="5">
        <v>0</v>
      </c>
      <c r="L43" s="5">
        <f t="shared" si="2"/>
        <v>0</v>
      </c>
      <c r="M43" s="5">
        <f t="shared" si="3"/>
        <v>22300</v>
      </c>
      <c r="N43" s="5">
        <v>0</v>
      </c>
      <c r="O43" s="5">
        <v>0</v>
      </c>
      <c r="P43" s="5">
        <f t="shared" si="4"/>
        <v>0</v>
      </c>
      <c r="Q43" s="5">
        <f t="shared" si="8"/>
        <v>0</v>
      </c>
      <c r="R43" s="5">
        <f t="shared" si="6"/>
        <v>0</v>
      </c>
      <c r="S43" s="5">
        <f t="shared" si="7"/>
        <v>22300</v>
      </c>
    </row>
    <row r="44" spans="1:19">
      <c r="A44" s="5">
        <v>39</v>
      </c>
      <c r="B44" s="69">
        <v>146</v>
      </c>
      <c r="C44" s="29" t="s">
        <v>398</v>
      </c>
      <c r="D44" s="67">
        <v>0</v>
      </c>
      <c r="E44" s="68">
        <v>1104</v>
      </c>
      <c r="F44" s="67">
        <v>0</v>
      </c>
      <c r="G44" s="5">
        <f t="shared" si="0"/>
        <v>55200</v>
      </c>
      <c r="H44" s="5">
        <v>0</v>
      </c>
      <c r="I44" s="5">
        <f t="shared" si="1"/>
        <v>55200</v>
      </c>
      <c r="J44" s="5">
        <v>0</v>
      </c>
      <c r="K44" s="5">
        <v>0</v>
      </c>
      <c r="L44" s="5">
        <f t="shared" si="2"/>
        <v>0</v>
      </c>
      <c r="M44" s="5">
        <f t="shared" si="3"/>
        <v>55200</v>
      </c>
      <c r="N44" s="5">
        <v>0</v>
      </c>
      <c r="O44" s="5">
        <v>0</v>
      </c>
      <c r="P44" s="5">
        <f t="shared" si="4"/>
        <v>0</v>
      </c>
      <c r="Q44" s="5">
        <f t="shared" si="8"/>
        <v>0</v>
      </c>
      <c r="R44" s="5">
        <f t="shared" si="6"/>
        <v>0</v>
      </c>
      <c r="S44" s="5">
        <f t="shared" si="7"/>
        <v>55200</v>
      </c>
    </row>
    <row r="45" spans="1:19">
      <c r="A45" s="5">
        <v>40</v>
      </c>
      <c r="B45" s="69">
        <v>618</v>
      </c>
      <c r="C45" s="29" t="s">
        <v>116</v>
      </c>
      <c r="D45" s="67">
        <v>11</v>
      </c>
      <c r="E45" s="68">
        <v>424671</v>
      </c>
      <c r="F45" s="67">
        <v>100218</v>
      </c>
      <c r="G45" s="5">
        <f t="shared" si="0"/>
        <v>18928976</v>
      </c>
      <c r="H45" s="5">
        <v>0</v>
      </c>
      <c r="I45" s="5">
        <f t="shared" si="1"/>
        <v>18928976</v>
      </c>
      <c r="J45" s="5">
        <v>259155898</v>
      </c>
      <c r="K45" s="5">
        <v>1892898</v>
      </c>
      <c r="L45" s="5">
        <f t="shared" si="2"/>
        <v>257263000</v>
      </c>
      <c r="M45" s="5">
        <f t="shared" si="3"/>
        <v>17036078</v>
      </c>
      <c r="N45" s="5">
        <v>0</v>
      </c>
      <c r="O45" s="5">
        <v>1310000</v>
      </c>
      <c r="P45" s="5">
        <f t="shared" si="4"/>
        <v>1310000</v>
      </c>
      <c r="Q45" s="5">
        <f t="shared" si="8"/>
        <v>1310000</v>
      </c>
      <c r="R45" s="5">
        <f t="shared" si="6"/>
        <v>0</v>
      </c>
      <c r="S45" s="5">
        <f t="shared" si="7"/>
        <v>15726078</v>
      </c>
    </row>
    <row r="46" spans="1:19">
      <c r="A46" s="5">
        <v>41</v>
      </c>
      <c r="B46" s="69">
        <v>664</v>
      </c>
      <c r="C46" s="29" t="s">
        <v>868</v>
      </c>
      <c r="D46" s="67">
        <v>0</v>
      </c>
      <c r="E46" s="68">
        <v>20357</v>
      </c>
      <c r="F46" s="67">
        <v>734</v>
      </c>
      <c r="G46" s="5">
        <f t="shared" si="0"/>
        <v>1000968</v>
      </c>
      <c r="H46" s="5">
        <v>0</v>
      </c>
      <c r="I46" s="5">
        <f t="shared" si="1"/>
        <v>1000968</v>
      </c>
      <c r="J46" s="5">
        <v>0</v>
      </c>
      <c r="K46" s="5">
        <v>0</v>
      </c>
      <c r="L46" s="5">
        <f t="shared" si="2"/>
        <v>0</v>
      </c>
      <c r="M46" s="5">
        <f t="shared" si="3"/>
        <v>1000968</v>
      </c>
      <c r="N46" s="5">
        <v>0</v>
      </c>
      <c r="O46" s="5">
        <v>300000</v>
      </c>
      <c r="P46" s="5">
        <f t="shared" si="4"/>
        <v>300000</v>
      </c>
      <c r="Q46" s="5">
        <f t="shared" si="8"/>
        <v>300000</v>
      </c>
      <c r="R46" s="5">
        <f t="shared" si="6"/>
        <v>0</v>
      </c>
      <c r="S46" s="5">
        <f t="shared" si="7"/>
        <v>700968</v>
      </c>
    </row>
    <row r="47" spans="1:19">
      <c r="A47" s="5">
        <v>42</v>
      </c>
      <c r="B47" s="69">
        <v>815</v>
      </c>
      <c r="C47" s="29" t="s">
        <v>918</v>
      </c>
      <c r="D47" s="67">
        <v>0</v>
      </c>
      <c r="E47" s="68">
        <v>1356</v>
      </c>
      <c r="F47" s="67">
        <v>4</v>
      </c>
      <c r="G47" s="5">
        <f t="shared" si="0"/>
        <v>67708</v>
      </c>
      <c r="H47" s="5">
        <v>0</v>
      </c>
      <c r="I47" s="5">
        <f t="shared" si="1"/>
        <v>67708</v>
      </c>
      <c r="J47" s="5">
        <v>0</v>
      </c>
      <c r="K47" s="5">
        <v>0</v>
      </c>
      <c r="L47" s="5">
        <f t="shared" si="2"/>
        <v>0</v>
      </c>
      <c r="M47" s="5">
        <f t="shared" si="3"/>
        <v>67708</v>
      </c>
      <c r="N47" s="5">
        <v>0</v>
      </c>
      <c r="O47" s="5">
        <v>0</v>
      </c>
      <c r="P47" s="5">
        <f t="shared" si="4"/>
        <v>0</v>
      </c>
      <c r="Q47" s="5">
        <f t="shared" si="8"/>
        <v>0</v>
      </c>
      <c r="R47" s="5">
        <f t="shared" si="6"/>
        <v>0</v>
      </c>
      <c r="S47" s="5">
        <f t="shared" si="7"/>
        <v>67708</v>
      </c>
    </row>
    <row r="48" spans="1:19">
      <c r="A48" s="5">
        <v>43</v>
      </c>
      <c r="B48" s="69">
        <v>842</v>
      </c>
      <c r="C48" s="29" t="s">
        <v>951</v>
      </c>
      <c r="D48" s="67">
        <v>0</v>
      </c>
      <c r="E48" s="68">
        <v>115</v>
      </c>
      <c r="F48" s="67">
        <v>115</v>
      </c>
      <c r="G48" s="5">
        <f t="shared" si="0"/>
        <v>3105</v>
      </c>
      <c r="H48" s="5">
        <v>0</v>
      </c>
      <c r="I48" s="5">
        <f t="shared" si="1"/>
        <v>3105</v>
      </c>
      <c r="J48" s="5">
        <v>0</v>
      </c>
      <c r="K48" s="5">
        <v>0</v>
      </c>
      <c r="L48" s="5">
        <f t="shared" si="2"/>
        <v>0</v>
      </c>
      <c r="M48" s="5">
        <f t="shared" si="3"/>
        <v>3105</v>
      </c>
      <c r="N48" s="5">
        <v>0</v>
      </c>
      <c r="O48" s="5">
        <v>0</v>
      </c>
      <c r="P48" s="5">
        <f t="shared" si="4"/>
        <v>0</v>
      </c>
      <c r="Q48" s="5">
        <f t="shared" si="8"/>
        <v>0</v>
      </c>
      <c r="R48" s="5">
        <f t="shared" si="6"/>
        <v>0</v>
      </c>
      <c r="S48" s="5">
        <f t="shared" si="7"/>
        <v>3105</v>
      </c>
    </row>
    <row r="49" spans="1:19">
      <c r="A49" s="5">
        <v>44</v>
      </c>
      <c r="B49" s="69">
        <v>108</v>
      </c>
      <c r="C49" s="29" t="s">
        <v>233</v>
      </c>
      <c r="D49" s="67">
        <v>0</v>
      </c>
      <c r="E49" s="68">
        <v>188518</v>
      </c>
      <c r="F49" s="67">
        <v>70</v>
      </c>
      <c r="G49" s="5">
        <f t="shared" si="0"/>
        <v>9424290</v>
      </c>
      <c r="H49" s="5">
        <v>0</v>
      </c>
      <c r="I49" s="5">
        <f t="shared" si="1"/>
        <v>9424290</v>
      </c>
      <c r="J49" s="5">
        <v>55380529</v>
      </c>
      <c r="K49" s="5">
        <v>942429</v>
      </c>
      <c r="L49" s="5">
        <f t="shared" si="2"/>
        <v>54438100</v>
      </c>
      <c r="M49" s="5">
        <f t="shared" si="3"/>
        <v>8481861</v>
      </c>
      <c r="N49" s="5">
        <v>0</v>
      </c>
      <c r="O49" s="5">
        <v>620000</v>
      </c>
      <c r="P49" s="5">
        <f t="shared" si="4"/>
        <v>620000</v>
      </c>
      <c r="Q49" s="5">
        <f t="shared" si="8"/>
        <v>620000</v>
      </c>
      <c r="R49" s="5">
        <f t="shared" si="6"/>
        <v>0</v>
      </c>
      <c r="S49" s="5">
        <f t="shared" si="7"/>
        <v>7861861</v>
      </c>
    </row>
    <row r="50" spans="1:19">
      <c r="A50" s="5">
        <v>45</v>
      </c>
      <c r="B50" s="69">
        <v>161</v>
      </c>
      <c r="C50" s="29" t="s">
        <v>478</v>
      </c>
      <c r="D50" s="67">
        <v>0</v>
      </c>
      <c r="E50" s="68">
        <v>419</v>
      </c>
      <c r="F50" s="67">
        <v>0</v>
      </c>
      <c r="G50" s="5">
        <f t="shared" si="0"/>
        <v>20950</v>
      </c>
      <c r="H50" s="5">
        <v>0</v>
      </c>
      <c r="I50" s="5">
        <f t="shared" si="1"/>
        <v>20950</v>
      </c>
      <c r="J50" s="5">
        <v>0</v>
      </c>
      <c r="K50" s="5">
        <v>0</v>
      </c>
      <c r="L50" s="5">
        <f t="shared" si="2"/>
        <v>0</v>
      </c>
      <c r="M50" s="5">
        <f t="shared" si="3"/>
        <v>20950</v>
      </c>
      <c r="N50" s="5">
        <v>0</v>
      </c>
      <c r="O50" s="5">
        <v>0</v>
      </c>
      <c r="P50" s="5">
        <f t="shared" si="4"/>
        <v>0</v>
      </c>
      <c r="Q50" s="5">
        <f t="shared" si="8"/>
        <v>0</v>
      </c>
      <c r="R50" s="5">
        <f t="shared" si="6"/>
        <v>0</v>
      </c>
      <c r="S50" s="5">
        <f t="shared" si="7"/>
        <v>20950</v>
      </c>
    </row>
    <row r="51" spans="1:19">
      <c r="A51" s="5">
        <v>46</v>
      </c>
      <c r="B51" s="69">
        <v>163</v>
      </c>
      <c r="C51" s="29" t="s">
        <v>492</v>
      </c>
      <c r="D51" s="67">
        <v>0</v>
      </c>
      <c r="E51" s="68">
        <v>4018</v>
      </c>
      <c r="F51" s="67">
        <v>0</v>
      </c>
      <c r="G51" s="5">
        <f t="shared" si="0"/>
        <v>200900</v>
      </c>
      <c r="H51" s="5">
        <v>0</v>
      </c>
      <c r="I51" s="5">
        <f t="shared" si="1"/>
        <v>200900</v>
      </c>
      <c r="J51" s="5">
        <v>0</v>
      </c>
      <c r="K51" s="5">
        <v>0</v>
      </c>
      <c r="L51" s="5">
        <f t="shared" si="2"/>
        <v>0</v>
      </c>
      <c r="M51" s="5">
        <f t="shared" si="3"/>
        <v>200900</v>
      </c>
      <c r="N51" s="5">
        <v>0</v>
      </c>
      <c r="O51" s="5">
        <v>0</v>
      </c>
      <c r="P51" s="5">
        <f t="shared" si="4"/>
        <v>0</v>
      </c>
      <c r="Q51" s="5">
        <f t="shared" si="8"/>
        <v>0</v>
      </c>
      <c r="R51" s="5">
        <f t="shared" si="6"/>
        <v>0</v>
      </c>
      <c r="S51" s="5">
        <f t="shared" si="7"/>
        <v>200900</v>
      </c>
    </row>
    <row r="52" spans="1:19">
      <c r="A52" s="5">
        <v>47</v>
      </c>
      <c r="B52" s="69">
        <v>152</v>
      </c>
      <c r="C52" s="29" t="s">
        <v>424</v>
      </c>
      <c r="D52" s="67">
        <v>0</v>
      </c>
      <c r="E52" s="68">
        <v>249</v>
      </c>
      <c r="F52" s="67">
        <v>0</v>
      </c>
      <c r="G52" s="5">
        <f t="shared" si="0"/>
        <v>12450</v>
      </c>
      <c r="H52" s="5">
        <v>0</v>
      </c>
      <c r="I52" s="5">
        <f t="shared" si="1"/>
        <v>12450</v>
      </c>
      <c r="J52" s="5">
        <v>0</v>
      </c>
      <c r="K52" s="5">
        <v>0</v>
      </c>
      <c r="L52" s="5">
        <f t="shared" si="2"/>
        <v>0</v>
      </c>
      <c r="M52" s="5">
        <f t="shared" si="3"/>
        <v>12450</v>
      </c>
      <c r="N52" s="5">
        <v>0</v>
      </c>
      <c r="O52" s="5">
        <v>0</v>
      </c>
      <c r="P52" s="5">
        <f t="shared" si="4"/>
        <v>0</v>
      </c>
      <c r="Q52" s="5">
        <f t="shared" si="8"/>
        <v>0</v>
      </c>
      <c r="R52" s="5">
        <f t="shared" si="6"/>
        <v>0</v>
      </c>
      <c r="S52" s="5">
        <f t="shared" si="7"/>
        <v>12450</v>
      </c>
    </row>
    <row r="53" spans="1:19">
      <c r="A53" s="5">
        <v>48</v>
      </c>
      <c r="B53" s="69">
        <v>145</v>
      </c>
      <c r="C53" s="29" t="s">
        <v>394</v>
      </c>
      <c r="D53" s="67">
        <v>0</v>
      </c>
      <c r="E53" s="68">
        <v>389</v>
      </c>
      <c r="F53" s="67">
        <v>0</v>
      </c>
      <c r="G53" s="5">
        <f t="shared" si="0"/>
        <v>19450</v>
      </c>
      <c r="H53" s="5">
        <v>0</v>
      </c>
      <c r="I53" s="5">
        <f t="shared" si="1"/>
        <v>19450</v>
      </c>
      <c r="J53" s="5">
        <v>0</v>
      </c>
      <c r="K53" s="5">
        <v>0</v>
      </c>
      <c r="L53" s="5">
        <f t="shared" si="2"/>
        <v>0</v>
      </c>
      <c r="M53" s="5">
        <f t="shared" si="3"/>
        <v>19450</v>
      </c>
      <c r="N53" s="5">
        <v>0</v>
      </c>
      <c r="O53" s="5">
        <v>0</v>
      </c>
      <c r="P53" s="5">
        <f t="shared" si="4"/>
        <v>0</v>
      </c>
      <c r="Q53" s="5">
        <f t="shared" si="8"/>
        <v>0</v>
      </c>
      <c r="R53" s="5">
        <f t="shared" si="6"/>
        <v>0</v>
      </c>
      <c r="S53" s="5">
        <f t="shared" si="7"/>
        <v>19450</v>
      </c>
    </row>
    <row r="54" spans="1:19">
      <c r="A54" s="5">
        <v>49</v>
      </c>
      <c r="B54" s="69">
        <v>952</v>
      </c>
      <c r="C54" s="29" t="s">
        <v>981</v>
      </c>
      <c r="D54" s="67">
        <v>0</v>
      </c>
      <c r="E54" s="68">
        <v>15496</v>
      </c>
      <c r="F54" s="67">
        <v>15496</v>
      </c>
      <c r="G54" s="5">
        <f t="shared" si="0"/>
        <v>418392</v>
      </c>
      <c r="H54" s="5">
        <v>0</v>
      </c>
      <c r="I54" s="5">
        <f t="shared" si="1"/>
        <v>418392</v>
      </c>
      <c r="J54" s="5">
        <v>55891</v>
      </c>
      <c r="K54" s="5">
        <v>41839</v>
      </c>
      <c r="L54" s="5">
        <f t="shared" si="2"/>
        <v>14052</v>
      </c>
      <c r="M54" s="5">
        <f t="shared" si="3"/>
        <v>376553</v>
      </c>
      <c r="N54" s="5">
        <v>0</v>
      </c>
      <c r="O54" s="5">
        <v>0</v>
      </c>
      <c r="P54" s="5">
        <f t="shared" si="4"/>
        <v>0</v>
      </c>
      <c r="Q54" s="5">
        <f t="shared" si="8"/>
        <v>0</v>
      </c>
      <c r="R54" s="5">
        <f t="shared" si="6"/>
        <v>0</v>
      </c>
      <c r="S54" s="5">
        <f t="shared" si="7"/>
        <v>376553</v>
      </c>
    </row>
    <row r="55" spans="1:19">
      <c r="A55" s="5">
        <v>50</v>
      </c>
      <c r="B55" s="69">
        <v>955</v>
      </c>
      <c r="C55" s="29" t="s">
        <v>1031</v>
      </c>
      <c r="D55" s="67">
        <v>0</v>
      </c>
      <c r="E55" s="68">
        <v>2240</v>
      </c>
      <c r="F55" s="67">
        <v>2240</v>
      </c>
      <c r="G55" s="5">
        <f t="shared" si="0"/>
        <v>60480</v>
      </c>
      <c r="H55" s="5">
        <v>0</v>
      </c>
      <c r="I55" s="5">
        <f t="shared" si="1"/>
        <v>60480</v>
      </c>
      <c r="J55" s="5">
        <v>0</v>
      </c>
      <c r="K55" s="5">
        <v>0</v>
      </c>
      <c r="L55" s="5">
        <f t="shared" si="2"/>
        <v>0</v>
      </c>
      <c r="M55" s="5">
        <f t="shared" si="3"/>
        <v>60480</v>
      </c>
      <c r="N55" s="5">
        <v>0</v>
      </c>
      <c r="O55" s="5">
        <v>0</v>
      </c>
      <c r="P55" s="5">
        <f t="shared" si="4"/>
        <v>0</v>
      </c>
      <c r="Q55" s="5">
        <f t="shared" si="8"/>
        <v>0</v>
      </c>
      <c r="R55" s="5">
        <f t="shared" si="6"/>
        <v>0</v>
      </c>
      <c r="S55" s="5">
        <f t="shared" si="7"/>
        <v>60480</v>
      </c>
    </row>
    <row r="56" spans="1:19">
      <c r="A56" s="5">
        <v>51</v>
      </c>
      <c r="B56" s="69">
        <v>956</v>
      </c>
      <c r="C56" s="29" t="s">
        <v>1035</v>
      </c>
      <c r="D56" s="67">
        <v>0</v>
      </c>
      <c r="E56" s="68">
        <v>173</v>
      </c>
      <c r="F56" s="67">
        <v>173</v>
      </c>
      <c r="G56" s="5">
        <f t="shared" si="0"/>
        <v>4671</v>
      </c>
      <c r="H56" s="5">
        <v>0</v>
      </c>
      <c r="I56" s="5">
        <f t="shared" si="1"/>
        <v>4671</v>
      </c>
      <c r="J56" s="5">
        <v>0</v>
      </c>
      <c r="K56" s="5">
        <v>0</v>
      </c>
      <c r="L56" s="5">
        <f t="shared" si="2"/>
        <v>0</v>
      </c>
      <c r="M56" s="5">
        <f t="shared" si="3"/>
        <v>4671</v>
      </c>
      <c r="N56" s="5">
        <v>0</v>
      </c>
      <c r="O56" s="5">
        <v>0</v>
      </c>
      <c r="P56" s="5">
        <f t="shared" si="4"/>
        <v>0</v>
      </c>
      <c r="Q56" s="5">
        <f t="shared" si="8"/>
        <v>0</v>
      </c>
      <c r="R56" s="5">
        <f t="shared" si="6"/>
        <v>0</v>
      </c>
      <c r="S56" s="5">
        <f t="shared" si="7"/>
        <v>4671</v>
      </c>
    </row>
    <row r="57" spans="1:19">
      <c r="A57" s="5">
        <v>52</v>
      </c>
      <c r="B57" s="69">
        <v>957</v>
      </c>
      <c r="C57" s="29" t="s">
        <v>1039</v>
      </c>
      <c r="D57" s="67">
        <v>0</v>
      </c>
      <c r="E57" s="68">
        <v>954</v>
      </c>
      <c r="F57" s="67">
        <v>954</v>
      </c>
      <c r="G57" s="5">
        <f t="shared" si="0"/>
        <v>25758</v>
      </c>
      <c r="H57" s="5">
        <v>0</v>
      </c>
      <c r="I57" s="5">
        <f t="shared" si="1"/>
        <v>25758</v>
      </c>
      <c r="J57" s="5">
        <v>0</v>
      </c>
      <c r="K57" s="5">
        <v>0</v>
      </c>
      <c r="L57" s="5">
        <f t="shared" si="2"/>
        <v>0</v>
      </c>
      <c r="M57" s="5">
        <f t="shared" si="3"/>
        <v>25758</v>
      </c>
      <c r="N57" s="5">
        <v>0</v>
      </c>
      <c r="O57" s="5">
        <v>0</v>
      </c>
      <c r="P57" s="5">
        <f t="shared" si="4"/>
        <v>0</v>
      </c>
      <c r="Q57" s="5">
        <f t="shared" si="8"/>
        <v>0</v>
      </c>
      <c r="R57" s="5">
        <f t="shared" si="6"/>
        <v>0</v>
      </c>
      <c r="S57" s="5">
        <f t="shared" si="7"/>
        <v>25758</v>
      </c>
    </row>
    <row r="58" spans="1:19">
      <c r="A58" s="5">
        <v>53</v>
      </c>
      <c r="B58" s="69">
        <v>843</v>
      </c>
      <c r="C58" s="29" t="s">
        <v>954</v>
      </c>
      <c r="D58" s="67">
        <v>0</v>
      </c>
      <c r="E58" s="68">
        <v>14</v>
      </c>
      <c r="F58" s="67">
        <v>0</v>
      </c>
      <c r="G58" s="5">
        <f t="shared" si="0"/>
        <v>700</v>
      </c>
      <c r="H58" s="5">
        <v>0</v>
      </c>
      <c r="I58" s="5">
        <f t="shared" si="1"/>
        <v>700</v>
      </c>
      <c r="J58" s="5">
        <v>0</v>
      </c>
      <c r="K58" s="5">
        <v>0</v>
      </c>
      <c r="L58" s="5">
        <f t="shared" si="2"/>
        <v>0</v>
      </c>
      <c r="M58" s="5">
        <f t="shared" si="3"/>
        <v>700</v>
      </c>
      <c r="N58" s="5">
        <v>0</v>
      </c>
      <c r="O58" s="5">
        <v>0</v>
      </c>
      <c r="P58" s="5">
        <f t="shared" si="4"/>
        <v>0</v>
      </c>
      <c r="Q58" s="5">
        <f t="shared" si="8"/>
        <v>0</v>
      </c>
      <c r="R58" s="5">
        <f t="shared" si="6"/>
        <v>0</v>
      </c>
      <c r="S58" s="5">
        <f t="shared" si="7"/>
        <v>700</v>
      </c>
    </row>
    <row r="59" spans="1:19">
      <c r="A59" s="5">
        <v>54</v>
      </c>
      <c r="B59" s="69">
        <v>844</v>
      </c>
      <c r="C59" s="29" t="s">
        <v>957</v>
      </c>
      <c r="D59" s="67">
        <v>0</v>
      </c>
      <c r="E59" s="68">
        <v>491</v>
      </c>
      <c r="F59" s="67">
        <v>491</v>
      </c>
      <c r="G59" s="5">
        <f t="shared" si="0"/>
        <v>13257</v>
      </c>
      <c r="H59" s="5">
        <v>0</v>
      </c>
      <c r="I59" s="5">
        <f t="shared" si="1"/>
        <v>13257</v>
      </c>
      <c r="J59" s="5">
        <v>0</v>
      </c>
      <c r="K59" s="5">
        <v>0</v>
      </c>
      <c r="L59" s="5">
        <f t="shared" si="2"/>
        <v>0</v>
      </c>
      <c r="M59" s="5">
        <f t="shared" si="3"/>
        <v>13257</v>
      </c>
      <c r="N59" s="5">
        <v>0</v>
      </c>
      <c r="O59" s="5">
        <v>0</v>
      </c>
      <c r="P59" s="5">
        <f t="shared" si="4"/>
        <v>0</v>
      </c>
      <c r="Q59" s="5">
        <f t="shared" si="8"/>
        <v>0</v>
      </c>
      <c r="R59" s="5">
        <f t="shared" si="6"/>
        <v>0</v>
      </c>
      <c r="S59" s="5">
        <f t="shared" si="7"/>
        <v>13257</v>
      </c>
    </row>
    <row r="60" spans="1:19">
      <c r="A60" s="5">
        <v>55</v>
      </c>
      <c r="B60" s="69">
        <v>217</v>
      </c>
      <c r="C60" s="29" t="s">
        <v>689</v>
      </c>
      <c r="D60" s="67">
        <v>0</v>
      </c>
      <c r="E60" s="68">
        <v>713</v>
      </c>
      <c r="F60" s="67">
        <v>0</v>
      </c>
      <c r="G60" s="5">
        <f t="shared" si="0"/>
        <v>35650</v>
      </c>
      <c r="H60" s="5">
        <v>0</v>
      </c>
      <c r="I60" s="5">
        <f t="shared" si="1"/>
        <v>35650</v>
      </c>
      <c r="J60" s="5">
        <v>0</v>
      </c>
      <c r="K60" s="5">
        <v>0</v>
      </c>
      <c r="L60" s="5">
        <f t="shared" si="2"/>
        <v>0</v>
      </c>
      <c r="M60" s="5">
        <f t="shared" si="3"/>
        <v>35650</v>
      </c>
      <c r="N60" s="5">
        <v>0</v>
      </c>
      <c r="O60" s="5">
        <v>0</v>
      </c>
      <c r="P60" s="5">
        <f t="shared" si="4"/>
        <v>0</v>
      </c>
      <c r="Q60" s="5">
        <f t="shared" si="8"/>
        <v>0</v>
      </c>
      <c r="R60" s="5">
        <f t="shared" si="6"/>
        <v>0</v>
      </c>
      <c r="S60" s="5">
        <f t="shared" si="7"/>
        <v>35650</v>
      </c>
    </row>
    <row r="61" spans="1:19">
      <c r="A61" s="5">
        <v>56</v>
      </c>
      <c r="B61" s="69">
        <v>841</v>
      </c>
      <c r="C61" s="29" t="s">
        <v>945</v>
      </c>
      <c r="D61" s="67">
        <v>0</v>
      </c>
      <c r="E61" s="68">
        <v>26948</v>
      </c>
      <c r="F61" s="67">
        <v>0</v>
      </c>
      <c r="G61" s="5">
        <f t="shared" si="0"/>
        <v>1347400</v>
      </c>
      <c r="H61" s="5">
        <v>0</v>
      </c>
      <c r="I61" s="5">
        <f t="shared" si="1"/>
        <v>1347400</v>
      </c>
      <c r="J61" s="5">
        <v>0</v>
      </c>
      <c r="K61" s="5">
        <v>0</v>
      </c>
      <c r="L61" s="5">
        <f t="shared" si="2"/>
        <v>0</v>
      </c>
      <c r="M61" s="5">
        <f t="shared" si="3"/>
        <v>1347400</v>
      </c>
      <c r="N61" s="5">
        <v>0</v>
      </c>
      <c r="O61" s="5">
        <v>100000</v>
      </c>
      <c r="P61" s="5">
        <f t="shared" si="4"/>
        <v>100000</v>
      </c>
      <c r="Q61" s="5">
        <f t="shared" si="8"/>
        <v>100000</v>
      </c>
      <c r="R61" s="5">
        <f t="shared" si="6"/>
        <v>0</v>
      </c>
      <c r="S61" s="5">
        <f t="shared" si="7"/>
        <v>1247400</v>
      </c>
    </row>
    <row r="62" spans="1:19">
      <c r="A62" s="5">
        <v>57</v>
      </c>
      <c r="B62" s="69">
        <v>986</v>
      </c>
      <c r="C62" s="29" t="s">
        <v>1068</v>
      </c>
      <c r="D62" s="67">
        <v>0</v>
      </c>
      <c r="E62" s="68">
        <v>52833</v>
      </c>
      <c r="F62" s="67">
        <v>12639</v>
      </c>
      <c r="G62" s="5">
        <f t="shared" si="0"/>
        <v>2350953</v>
      </c>
      <c r="H62" s="5">
        <v>0</v>
      </c>
      <c r="I62" s="5">
        <f t="shared" si="1"/>
        <v>2350953</v>
      </c>
      <c r="J62" s="5">
        <v>0</v>
      </c>
      <c r="K62" s="5">
        <v>0</v>
      </c>
      <c r="L62" s="5">
        <f t="shared" si="2"/>
        <v>0</v>
      </c>
      <c r="M62" s="5">
        <f t="shared" si="3"/>
        <v>2350953</v>
      </c>
      <c r="N62" s="5">
        <v>0</v>
      </c>
      <c r="O62" s="5">
        <v>100000</v>
      </c>
      <c r="P62" s="5">
        <f t="shared" si="4"/>
        <v>100000</v>
      </c>
      <c r="Q62" s="5">
        <f t="shared" si="8"/>
        <v>100000</v>
      </c>
      <c r="R62" s="5">
        <f t="shared" si="6"/>
        <v>0</v>
      </c>
      <c r="S62" s="5">
        <f t="shared" si="7"/>
        <v>2250953</v>
      </c>
    </row>
    <row r="63" spans="1:19">
      <c r="A63" s="5">
        <v>58</v>
      </c>
      <c r="B63" s="69">
        <v>921</v>
      </c>
      <c r="C63" s="29" t="s">
        <v>1101</v>
      </c>
      <c r="D63" s="67">
        <v>0</v>
      </c>
      <c r="E63" s="68">
        <v>0</v>
      </c>
      <c r="F63" s="67">
        <v>0</v>
      </c>
      <c r="G63" s="5">
        <v>0</v>
      </c>
      <c r="H63" s="5">
        <v>0</v>
      </c>
      <c r="I63" s="5">
        <v>0</v>
      </c>
      <c r="J63" s="5">
        <v>946888</v>
      </c>
      <c r="K63" s="5">
        <v>0</v>
      </c>
      <c r="L63" s="5">
        <f t="shared" si="2"/>
        <v>946888</v>
      </c>
      <c r="M63" s="5">
        <f t="shared" si="3"/>
        <v>0</v>
      </c>
      <c r="N63" s="5">
        <v>0</v>
      </c>
      <c r="O63" s="5">
        <v>0</v>
      </c>
      <c r="P63" s="5">
        <f t="shared" si="4"/>
        <v>0</v>
      </c>
      <c r="Q63" s="5">
        <f t="shared" si="8"/>
        <v>0</v>
      </c>
      <c r="R63" s="5">
        <f t="shared" si="6"/>
        <v>0</v>
      </c>
      <c r="S63" s="5">
        <f t="shared" si="7"/>
        <v>0</v>
      </c>
    </row>
    <row r="64" spans="1:19">
      <c r="A64" s="5">
        <v>59</v>
      </c>
      <c r="B64" s="69">
        <v>106</v>
      </c>
      <c r="C64" s="29" t="s">
        <v>10</v>
      </c>
      <c r="D64" s="67">
        <v>1</v>
      </c>
      <c r="E64" s="68">
        <v>20318</v>
      </c>
      <c r="F64" s="67">
        <v>3226</v>
      </c>
      <c r="G64" s="5">
        <f t="shared" si="0"/>
        <v>941742</v>
      </c>
      <c r="H64" s="5">
        <v>0</v>
      </c>
      <c r="I64" s="5">
        <f t="shared" si="1"/>
        <v>941742</v>
      </c>
      <c r="J64" s="5">
        <v>22275982</v>
      </c>
      <c r="K64" s="5">
        <v>94174</v>
      </c>
      <c r="L64" s="5">
        <f t="shared" si="2"/>
        <v>22181808</v>
      </c>
      <c r="M64" s="5">
        <f t="shared" si="3"/>
        <v>847568</v>
      </c>
      <c r="N64" s="5">
        <v>0</v>
      </c>
      <c r="O64" s="5">
        <v>150000</v>
      </c>
      <c r="P64" s="5">
        <f t="shared" si="4"/>
        <v>150000</v>
      </c>
      <c r="Q64" s="5">
        <f t="shared" si="8"/>
        <v>150000</v>
      </c>
      <c r="R64" s="5">
        <f t="shared" si="6"/>
        <v>0</v>
      </c>
      <c r="S64" s="5">
        <f t="shared" si="7"/>
        <v>697568</v>
      </c>
    </row>
    <row r="65" spans="1:19">
      <c r="A65" s="5">
        <v>60</v>
      </c>
      <c r="B65" s="69">
        <v>103</v>
      </c>
      <c r="C65" s="29" t="s">
        <v>169</v>
      </c>
      <c r="D65" s="67">
        <v>0</v>
      </c>
      <c r="E65" s="68">
        <v>36529</v>
      </c>
      <c r="F65" s="67">
        <v>15916</v>
      </c>
      <c r="G65" s="5">
        <f t="shared" si="0"/>
        <v>1460382</v>
      </c>
      <c r="H65" s="5">
        <v>0</v>
      </c>
      <c r="I65" s="5">
        <f t="shared" si="1"/>
        <v>1460382</v>
      </c>
      <c r="J65" s="5">
        <v>12539530</v>
      </c>
      <c r="K65" s="5">
        <v>146038</v>
      </c>
      <c r="L65" s="5">
        <f t="shared" si="2"/>
        <v>12393492</v>
      </c>
      <c r="M65" s="5">
        <f t="shared" si="3"/>
        <v>1314344</v>
      </c>
      <c r="N65" s="5">
        <v>0</v>
      </c>
      <c r="O65" s="5">
        <v>50000</v>
      </c>
      <c r="P65" s="5">
        <f t="shared" si="4"/>
        <v>50000</v>
      </c>
      <c r="Q65" s="5">
        <f t="shared" si="8"/>
        <v>50000</v>
      </c>
      <c r="R65" s="5">
        <f t="shared" si="6"/>
        <v>0</v>
      </c>
      <c r="S65" s="5">
        <f t="shared" si="7"/>
        <v>1264344</v>
      </c>
    </row>
    <row r="66" spans="1:19">
      <c r="A66" s="5">
        <v>61</v>
      </c>
      <c r="B66" s="69">
        <v>218</v>
      </c>
      <c r="C66" s="29" t="s">
        <v>692</v>
      </c>
      <c r="D66" s="67">
        <v>0</v>
      </c>
      <c r="E66" s="68">
        <v>56984</v>
      </c>
      <c r="F66" s="67">
        <v>0</v>
      </c>
      <c r="G66" s="5">
        <f t="shared" si="0"/>
        <v>2849200</v>
      </c>
      <c r="H66" s="5">
        <v>0</v>
      </c>
      <c r="I66" s="5">
        <f t="shared" si="1"/>
        <v>2849200</v>
      </c>
      <c r="J66" s="5">
        <v>0</v>
      </c>
      <c r="K66" s="5">
        <v>0</v>
      </c>
      <c r="L66" s="5">
        <f t="shared" si="2"/>
        <v>0</v>
      </c>
      <c r="M66" s="5">
        <f t="shared" si="3"/>
        <v>2849200</v>
      </c>
      <c r="N66" s="5">
        <v>0</v>
      </c>
      <c r="O66" s="5">
        <v>0</v>
      </c>
      <c r="P66" s="5">
        <f t="shared" si="4"/>
        <v>0</v>
      </c>
      <c r="Q66" s="5">
        <f t="shared" si="8"/>
        <v>0</v>
      </c>
      <c r="R66" s="5">
        <f t="shared" si="6"/>
        <v>0</v>
      </c>
      <c r="S66" s="5">
        <f t="shared" si="7"/>
        <v>2849200</v>
      </c>
    </row>
    <row r="67" spans="1:19">
      <c r="A67" s="5">
        <v>62</v>
      </c>
      <c r="B67" s="69">
        <v>130</v>
      </c>
      <c r="C67" s="29" t="s">
        <v>371</v>
      </c>
      <c r="D67" s="67">
        <v>0</v>
      </c>
      <c r="E67" s="68">
        <v>3000</v>
      </c>
      <c r="F67" s="67">
        <v>771</v>
      </c>
      <c r="G67" s="5">
        <f t="shared" si="0"/>
        <v>132267</v>
      </c>
      <c r="H67" s="5">
        <v>0</v>
      </c>
      <c r="I67" s="5">
        <f t="shared" si="1"/>
        <v>132267</v>
      </c>
      <c r="J67" s="5">
        <v>0</v>
      </c>
      <c r="K67" s="5">
        <v>0</v>
      </c>
      <c r="L67" s="5">
        <f t="shared" si="2"/>
        <v>0</v>
      </c>
      <c r="M67" s="5">
        <f t="shared" si="3"/>
        <v>132267</v>
      </c>
      <c r="N67" s="5">
        <v>0</v>
      </c>
      <c r="O67" s="5">
        <v>0</v>
      </c>
      <c r="P67" s="5">
        <f t="shared" si="4"/>
        <v>0</v>
      </c>
      <c r="Q67" s="5">
        <f t="shared" si="8"/>
        <v>0</v>
      </c>
      <c r="R67" s="5">
        <f t="shared" si="6"/>
        <v>0</v>
      </c>
      <c r="S67" s="5">
        <f t="shared" si="7"/>
        <v>132267</v>
      </c>
    </row>
    <row r="68" spans="1:19">
      <c r="A68" s="5">
        <v>63</v>
      </c>
      <c r="B68" s="69">
        <v>124</v>
      </c>
      <c r="C68" s="29" t="s">
        <v>14</v>
      </c>
      <c r="D68" s="67">
        <v>3</v>
      </c>
      <c r="E68" s="68">
        <v>108632</v>
      </c>
      <c r="F68" s="67">
        <v>167</v>
      </c>
      <c r="G68" s="5">
        <f t="shared" si="0"/>
        <v>5427879</v>
      </c>
      <c r="H68" s="5">
        <v>0</v>
      </c>
      <c r="I68" s="5">
        <f t="shared" si="1"/>
        <v>5427879</v>
      </c>
      <c r="J68" s="5">
        <v>110366469</v>
      </c>
      <c r="K68" s="5">
        <v>542788</v>
      </c>
      <c r="L68" s="5">
        <f t="shared" si="2"/>
        <v>109823681</v>
      </c>
      <c r="M68" s="5">
        <f t="shared" si="3"/>
        <v>4885091</v>
      </c>
      <c r="N68" s="5">
        <v>0</v>
      </c>
      <c r="O68" s="5">
        <v>50000</v>
      </c>
      <c r="P68" s="5">
        <f t="shared" si="4"/>
        <v>50000</v>
      </c>
      <c r="Q68" s="5">
        <f t="shared" si="8"/>
        <v>50000</v>
      </c>
      <c r="R68" s="5">
        <f t="shared" si="6"/>
        <v>0</v>
      </c>
      <c r="S68" s="5">
        <f t="shared" si="7"/>
        <v>4835091</v>
      </c>
    </row>
    <row r="69" spans="1:19">
      <c r="A69" s="5">
        <v>64</v>
      </c>
      <c r="B69" s="69">
        <v>102</v>
      </c>
      <c r="C69" s="29" t="s">
        <v>165</v>
      </c>
      <c r="D69" s="67">
        <v>0</v>
      </c>
      <c r="E69" s="68">
        <v>3921</v>
      </c>
      <c r="F69" s="67">
        <v>1942</v>
      </c>
      <c r="G69" s="5">
        <f t="shared" si="0"/>
        <v>151384</v>
      </c>
      <c r="H69" s="5">
        <v>0</v>
      </c>
      <c r="I69" s="5">
        <f t="shared" si="1"/>
        <v>151384</v>
      </c>
      <c r="J69" s="5">
        <v>2013009</v>
      </c>
      <c r="K69" s="5">
        <v>15138</v>
      </c>
      <c r="L69" s="5">
        <f t="shared" si="2"/>
        <v>1997871</v>
      </c>
      <c r="M69" s="5">
        <f t="shared" si="3"/>
        <v>136246</v>
      </c>
      <c r="N69" s="5">
        <v>0</v>
      </c>
      <c r="O69" s="5">
        <v>0</v>
      </c>
      <c r="P69" s="5">
        <f t="shared" si="4"/>
        <v>0</v>
      </c>
      <c r="Q69" s="5">
        <f t="shared" si="8"/>
        <v>0</v>
      </c>
      <c r="R69" s="5">
        <f t="shared" si="6"/>
        <v>0</v>
      </c>
      <c r="S69" s="5">
        <f t="shared" si="7"/>
        <v>136246</v>
      </c>
    </row>
    <row r="70" spans="1:19">
      <c r="A70" s="5">
        <v>65</v>
      </c>
      <c r="B70" s="69">
        <v>129</v>
      </c>
      <c r="C70" s="29" t="s">
        <v>25</v>
      </c>
      <c r="D70" s="67">
        <v>2</v>
      </c>
      <c r="E70" s="68">
        <v>27038</v>
      </c>
      <c r="F70" s="67">
        <v>1116</v>
      </c>
      <c r="G70" s="5">
        <f t="shared" si="0"/>
        <v>1326312</v>
      </c>
      <c r="H70" s="5">
        <v>0</v>
      </c>
      <c r="I70" s="5">
        <f t="shared" si="1"/>
        <v>1326312</v>
      </c>
      <c r="J70" s="5">
        <v>51312608</v>
      </c>
      <c r="K70" s="5">
        <v>132631</v>
      </c>
      <c r="L70" s="5">
        <f t="shared" si="2"/>
        <v>51179977</v>
      </c>
      <c r="M70" s="5">
        <f t="shared" si="3"/>
        <v>1193681</v>
      </c>
      <c r="N70" s="5">
        <v>0</v>
      </c>
      <c r="O70" s="5">
        <v>0</v>
      </c>
      <c r="P70" s="5">
        <f t="shared" si="4"/>
        <v>0</v>
      </c>
      <c r="Q70" s="5">
        <f t="shared" si="8"/>
        <v>0</v>
      </c>
      <c r="R70" s="5">
        <f t="shared" si="6"/>
        <v>0</v>
      </c>
      <c r="S70" s="5">
        <f t="shared" si="7"/>
        <v>1193681</v>
      </c>
    </row>
    <row r="71" spans="1:19">
      <c r="A71" s="5">
        <v>66</v>
      </c>
      <c r="B71" s="69">
        <v>132</v>
      </c>
      <c r="C71" s="29" t="s">
        <v>29</v>
      </c>
      <c r="D71" s="67">
        <v>1</v>
      </c>
      <c r="E71" s="68">
        <v>105830</v>
      </c>
      <c r="F71" s="67">
        <v>4275</v>
      </c>
      <c r="G71" s="5">
        <f t="shared" si="0"/>
        <v>5193215</v>
      </c>
      <c r="H71" s="5">
        <v>0</v>
      </c>
      <c r="I71" s="5">
        <f t="shared" si="1"/>
        <v>5193215</v>
      </c>
      <c r="J71" s="5">
        <v>37339631</v>
      </c>
      <c r="K71" s="5">
        <v>519322</v>
      </c>
      <c r="L71" s="5">
        <f t="shared" ref="L71:L132" si="9">+J71-K71</f>
        <v>36820309</v>
      </c>
      <c r="M71" s="5">
        <f t="shared" ref="M71:M132" si="10">+I71-K71</f>
        <v>4673893</v>
      </c>
      <c r="N71" s="5">
        <v>0</v>
      </c>
      <c r="O71" s="5">
        <v>0</v>
      </c>
      <c r="P71" s="5">
        <f t="shared" ref="P71:P132" si="11">+N71+O71</f>
        <v>0</v>
      </c>
      <c r="Q71" s="5">
        <f t="shared" si="8"/>
        <v>0</v>
      </c>
      <c r="R71" s="5">
        <f t="shared" ref="R71:R132" si="12">+P71-Q71</f>
        <v>0</v>
      </c>
      <c r="S71" s="5">
        <f t="shared" ref="S71:S132" si="13">+M71-Q71</f>
        <v>4673893</v>
      </c>
    </row>
    <row r="72" spans="1:19">
      <c r="A72" s="5">
        <v>67</v>
      </c>
      <c r="B72" s="69">
        <v>127</v>
      </c>
      <c r="C72" s="29" t="s">
        <v>21</v>
      </c>
      <c r="D72" s="67">
        <v>1</v>
      </c>
      <c r="E72" s="68">
        <v>90337</v>
      </c>
      <c r="F72" s="67">
        <v>0</v>
      </c>
      <c r="G72" s="5">
        <f t="shared" ref="G72:G132" si="14">+D72*40+E72*50-F72*23</f>
        <v>4516890</v>
      </c>
      <c r="H72" s="5">
        <v>0</v>
      </c>
      <c r="I72" s="5">
        <f t="shared" ref="I72:I132" si="15">+G72+H72</f>
        <v>4516890</v>
      </c>
      <c r="J72" s="5">
        <v>5632067</v>
      </c>
      <c r="K72" s="5">
        <v>451690</v>
      </c>
      <c r="L72" s="5">
        <f t="shared" si="9"/>
        <v>5180377</v>
      </c>
      <c r="M72" s="5">
        <f t="shared" si="10"/>
        <v>4065200</v>
      </c>
      <c r="N72" s="5">
        <v>0</v>
      </c>
      <c r="O72" s="5">
        <v>1350000</v>
      </c>
      <c r="P72" s="5">
        <f t="shared" si="11"/>
        <v>1350000</v>
      </c>
      <c r="Q72" s="5">
        <f t="shared" si="8"/>
        <v>1350000</v>
      </c>
      <c r="R72" s="5">
        <f t="shared" si="12"/>
        <v>0</v>
      </c>
      <c r="S72" s="5">
        <f t="shared" si="13"/>
        <v>2715200</v>
      </c>
    </row>
    <row r="73" spans="1:19">
      <c r="A73" s="5">
        <v>68</v>
      </c>
      <c r="B73" s="69">
        <v>111</v>
      </c>
      <c r="C73" s="29" t="s">
        <v>275</v>
      </c>
      <c r="D73" s="67">
        <v>0</v>
      </c>
      <c r="E73" s="68">
        <v>947</v>
      </c>
      <c r="F73" s="67">
        <v>218</v>
      </c>
      <c r="G73" s="5">
        <f t="shared" si="14"/>
        <v>42336</v>
      </c>
      <c r="H73" s="5">
        <v>0</v>
      </c>
      <c r="I73" s="5">
        <f t="shared" si="15"/>
        <v>42336</v>
      </c>
      <c r="J73" s="5">
        <v>299643</v>
      </c>
      <c r="K73" s="5">
        <v>4234</v>
      </c>
      <c r="L73" s="5">
        <f t="shared" si="9"/>
        <v>295409</v>
      </c>
      <c r="M73" s="5">
        <f t="shared" si="10"/>
        <v>38102</v>
      </c>
      <c r="N73" s="5">
        <v>0</v>
      </c>
      <c r="O73" s="5">
        <v>0</v>
      </c>
      <c r="P73" s="5">
        <f t="shared" si="11"/>
        <v>0</v>
      </c>
      <c r="Q73" s="5">
        <f t="shared" si="8"/>
        <v>0</v>
      </c>
      <c r="R73" s="5">
        <f t="shared" si="12"/>
        <v>0</v>
      </c>
      <c r="S73" s="5">
        <f t="shared" si="13"/>
        <v>38102</v>
      </c>
    </row>
    <row r="74" spans="1:19">
      <c r="A74" s="5">
        <v>69</v>
      </c>
      <c r="B74" s="69">
        <v>138</v>
      </c>
      <c r="C74" s="29" t="s">
        <v>385</v>
      </c>
      <c r="D74" s="67">
        <v>0</v>
      </c>
      <c r="E74" s="68">
        <v>1471</v>
      </c>
      <c r="F74" s="67">
        <v>0</v>
      </c>
      <c r="G74" s="5">
        <f t="shared" si="14"/>
        <v>73550</v>
      </c>
      <c r="H74" s="5">
        <v>0</v>
      </c>
      <c r="I74" s="5">
        <f t="shared" si="15"/>
        <v>73550</v>
      </c>
      <c r="J74" s="5">
        <v>727228</v>
      </c>
      <c r="K74" s="5">
        <v>7355</v>
      </c>
      <c r="L74" s="5">
        <f t="shared" si="9"/>
        <v>719873</v>
      </c>
      <c r="M74" s="5">
        <f t="shared" si="10"/>
        <v>66195</v>
      </c>
      <c r="N74" s="5">
        <v>0</v>
      </c>
      <c r="O74" s="5">
        <v>0</v>
      </c>
      <c r="P74" s="5">
        <f t="shared" si="11"/>
        <v>0</v>
      </c>
      <c r="Q74" s="5">
        <f t="shared" si="8"/>
        <v>0</v>
      </c>
      <c r="R74" s="5">
        <f t="shared" si="12"/>
        <v>0</v>
      </c>
      <c r="S74" s="5">
        <f t="shared" si="13"/>
        <v>66195</v>
      </c>
    </row>
    <row r="75" spans="1:19">
      <c r="A75" s="5">
        <v>70</v>
      </c>
      <c r="B75" s="69">
        <v>214</v>
      </c>
      <c r="C75" s="29" t="s">
        <v>674</v>
      </c>
      <c r="D75" s="67">
        <v>0</v>
      </c>
      <c r="E75" s="68">
        <v>24584</v>
      </c>
      <c r="F75" s="67">
        <v>0</v>
      </c>
      <c r="G75" s="5">
        <f t="shared" si="14"/>
        <v>1229200</v>
      </c>
      <c r="H75" s="5">
        <v>0</v>
      </c>
      <c r="I75" s="5">
        <f t="shared" si="15"/>
        <v>1229200</v>
      </c>
      <c r="J75" s="5">
        <v>0</v>
      </c>
      <c r="K75" s="5">
        <v>0</v>
      </c>
      <c r="L75" s="5">
        <f t="shared" si="9"/>
        <v>0</v>
      </c>
      <c r="M75" s="5">
        <f t="shared" si="10"/>
        <v>1229200</v>
      </c>
      <c r="N75" s="5">
        <v>0</v>
      </c>
      <c r="O75" s="5">
        <v>0</v>
      </c>
      <c r="P75" s="5">
        <f t="shared" si="11"/>
        <v>0</v>
      </c>
      <c r="Q75" s="5">
        <f t="shared" si="8"/>
        <v>0</v>
      </c>
      <c r="R75" s="5">
        <f t="shared" si="12"/>
        <v>0</v>
      </c>
      <c r="S75" s="5">
        <f t="shared" si="13"/>
        <v>1229200</v>
      </c>
    </row>
    <row r="76" spans="1:19">
      <c r="A76" s="5">
        <v>71</v>
      </c>
      <c r="B76" s="69">
        <v>105</v>
      </c>
      <c r="C76" s="29" t="s">
        <v>6</v>
      </c>
      <c r="D76" s="67">
        <v>1</v>
      </c>
      <c r="E76" s="68">
        <v>20</v>
      </c>
      <c r="F76" s="67">
        <v>6</v>
      </c>
      <c r="G76" s="5">
        <f t="shared" si="14"/>
        <v>902</v>
      </c>
      <c r="H76" s="5">
        <v>0</v>
      </c>
      <c r="I76" s="5">
        <f t="shared" si="15"/>
        <v>902</v>
      </c>
      <c r="J76" s="5">
        <v>0</v>
      </c>
      <c r="K76" s="5">
        <v>0</v>
      </c>
      <c r="L76" s="5">
        <f t="shared" si="9"/>
        <v>0</v>
      </c>
      <c r="M76" s="5">
        <f t="shared" si="10"/>
        <v>902</v>
      </c>
      <c r="N76" s="5">
        <v>0</v>
      </c>
      <c r="O76" s="5">
        <v>0</v>
      </c>
      <c r="P76" s="5">
        <f t="shared" si="11"/>
        <v>0</v>
      </c>
      <c r="Q76" s="5">
        <f t="shared" si="8"/>
        <v>0</v>
      </c>
      <c r="R76" s="5">
        <f t="shared" si="12"/>
        <v>0</v>
      </c>
      <c r="S76" s="5">
        <f t="shared" si="13"/>
        <v>902</v>
      </c>
    </row>
    <row r="77" spans="1:19">
      <c r="A77" s="5">
        <v>72</v>
      </c>
      <c r="B77" s="69">
        <v>635</v>
      </c>
      <c r="C77" s="29" t="s">
        <v>797</v>
      </c>
      <c r="D77" s="67">
        <v>0</v>
      </c>
      <c r="E77" s="68">
        <v>4594</v>
      </c>
      <c r="F77" s="67">
        <v>16</v>
      </c>
      <c r="G77" s="5">
        <f t="shared" si="14"/>
        <v>229332</v>
      </c>
      <c r="H77" s="5">
        <v>0</v>
      </c>
      <c r="I77" s="5">
        <f t="shared" si="15"/>
        <v>229332</v>
      </c>
      <c r="J77" s="5">
        <v>0</v>
      </c>
      <c r="K77" s="5">
        <v>0</v>
      </c>
      <c r="L77" s="5">
        <f t="shared" si="9"/>
        <v>0</v>
      </c>
      <c r="M77" s="5">
        <f t="shared" si="10"/>
        <v>229332</v>
      </c>
      <c r="N77" s="5">
        <v>0</v>
      </c>
      <c r="O77" s="5">
        <v>200000</v>
      </c>
      <c r="P77" s="5">
        <f t="shared" si="11"/>
        <v>200000</v>
      </c>
      <c r="Q77" s="5">
        <f t="shared" si="8"/>
        <v>200000</v>
      </c>
      <c r="R77" s="5">
        <f t="shared" si="12"/>
        <v>0</v>
      </c>
      <c r="S77" s="5">
        <f t="shared" si="13"/>
        <v>29332</v>
      </c>
    </row>
    <row r="78" spans="1:19">
      <c r="A78" s="5">
        <v>73</v>
      </c>
      <c r="B78" s="69">
        <v>636</v>
      </c>
      <c r="C78" s="29" t="s">
        <v>799</v>
      </c>
      <c r="D78" s="67">
        <v>0</v>
      </c>
      <c r="E78" s="68">
        <v>681</v>
      </c>
      <c r="F78" s="67">
        <v>0</v>
      </c>
      <c r="G78" s="5">
        <f t="shared" si="14"/>
        <v>34050</v>
      </c>
      <c r="H78" s="5">
        <v>0</v>
      </c>
      <c r="I78" s="5">
        <f t="shared" si="15"/>
        <v>34050</v>
      </c>
      <c r="J78" s="5">
        <v>0</v>
      </c>
      <c r="K78" s="5">
        <v>0</v>
      </c>
      <c r="L78" s="5">
        <f t="shared" si="9"/>
        <v>0</v>
      </c>
      <c r="M78" s="5">
        <f t="shared" si="10"/>
        <v>34050</v>
      </c>
      <c r="N78" s="5">
        <v>0</v>
      </c>
      <c r="O78" s="5">
        <v>0</v>
      </c>
      <c r="P78" s="5">
        <f t="shared" si="11"/>
        <v>0</v>
      </c>
      <c r="Q78" s="5">
        <f t="shared" si="8"/>
        <v>0</v>
      </c>
      <c r="R78" s="5">
        <f t="shared" si="12"/>
        <v>0</v>
      </c>
      <c r="S78" s="5">
        <f t="shared" si="13"/>
        <v>34050</v>
      </c>
    </row>
    <row r="79" spans="1:19">
      <c r="A79" s="5">
        <v>74</v>
      </c>
      <c r="B79" s="69">
        <v>624</v>
      </c>
      <c r="C79" s="29" t="s">
        <v>778</v>
      </c>
      <c r="D79" s="67">
        <v>0</v>
      </c>
      <c r="E79" s="68">
        <v>216</v>
      </c>
      <c r="F79" s="67">
        <v>0</v>
      </c>
      <c r="G79" s="5">
        <f t="shared" si="14"/>
        <v>10800</v>
      </c>
      <c r="H79" s="5">
        <v>0</v>
      </c>
      <c r="I79" s="5">
        <f t="shared" si="15"/>
        <v>10800</v>
      </c>
      <c r="J79" s="5">
        <v>4014298</v>
      </c>
      <c r="K79" s="5">
        <v>1080</v>
      </c>
      <c r="L79" s="5">
        <f t="shared" si="9"/>
        <v>4013218</v>
      </c>
      <c r="M79" s="5">
        <f t="shared" si="10"/>
        <v>9720</v>
      </c>
      <c r="N79" s="5">
        <v>87630</v>
      </c>
      <c r="O79" s="5">
        <v>0</v>
      </c>
      <c r="P79" s="5">
        <f t="shared" si="11"/>
        <v>87630</v>
      </c>
      <c r="Q79" s="5">
        <f t="shared" si="8"/>
        <v>9720</v>
      </c>
      <c r="R79" s="5">
        <f t="shared" si="12"/>
        <v>77910</v>
      </c>
      <c r="S79" s="5">
        <f t="shared" si="13"/>
        <v>0</v>
      </c>
    </row>
    <row r="80" spans="1:19">
      <c r="A80" s="5">
        <v>75</v>
      </c>
      <c r="B80" s="69">
        <v>667</v>
      </c>
      <c r="C80" s="29" t="s">
        <v>870</v>
      </c>
      <c r="D80" s="67">
        <v>0</v>
      </c>
      <c r="E80" s="68">
        <v>3647</v>
      </c>
      <c r="F80" s="67">
        <v>0</v>
      </c>
      <c r="G80" s="5">
        <f t="shared" si="14"/>
        <v>182350</v>
      </c>
      <c r="H80" s="5">
        <v>0</v>
      </c>
      <c r="I80" s="5">
        <f t="shared" si="15"/>
        <v>182350</v>
      </c>
      <c r="J80" s="5">
        <v>0</v>
      </c>
      <c r="K80" s="5">
        <v>0</v>
      </c>
      <c r="L80" s="5">
        <f t="shared" si="9"/>
        <v>0</v>
      </c>
      <c r="M80" s="5">
        <f t="shared" si="10"/>
        <v>182350</v>
      </c>
      <c r="N80" s="5">
        <v>0</v>
      </c>
      <c r="O80" s="5">
        <v>0</v>
      </c>
      <c r="P80" s="5">
        <f t="shared" si="11"/>
        <v>0</v>
      </c>
      <c r="Q80" s="5">
        <f t="shared" si="8"/>
        <v>0</v>
      </c>
      <c r="R80" s="5">
        <f t="shared" si="12"/>
        <v>0</v>
      </c>
      <c r="S80" s="5">
        <f t="shared" si="13"/>
        <v>182350</v>
      </c>
    </row>
    <row r="81" spans="1:19">
      <c r="A81" s="5">
        <v>76</v>
      </c>
      <c r="B81" s="69">
        <v>637</v>
      </c>
      <c r="C81" s="29" t="s">
        <v>801</v>
      </c>
      <c r="D81" s="67">
        <v>0</v>
      </c>
      <c r="E81" s="68">
        <v>505</v>
      </c>
      <c r="F81" s="67">
        <v>0</v>
      </c>
      <c r="G81" s="5">
        <f t="shared" si="14"/>
        <v>25250</v>
      </c>
      <c r="H81" s="5">
        <v>0</v>
      </c>
      <c r="I81" s="5">
        <f t="shared" si="15"/>
        <v>25250</v>
      </c>
      <c r="J81" s="5">
        <v>0</v>
      </c>
      <c r="K81" s="5">
        <v>0</v>
      </c>
      <c r="L81" s="5">
        <f t="shared" si="9"/>
        <v>0</v>
      </c>
      <c r="M81" s="5">
        <f t="shared" si="10"/>
        <v>25250</v>
      </c>
      <c r="N81" s="5">
        <v>0</v>
      </c>
      <c r="O81" s="5">
        <v>0</v>
      </c>
      <c r="P81" s="5">
        <f t="shared" si="11"/>
        <v>0</v>
      </c>
      <c r="Q81" s="5">
        <f t="shared" si="8"/>
        <v>0</v>
      </c>
      <c r="R81" s="5">
        <f t="shared" si="12"/>
        <v>0</v>
      </c>
      <c r="S81" s="5">
        <f t="shared" si="13"/>
        <v>25250</v>
      </c>
    </row>
    <row r="82" spans="1:19">
      <c r="A82" s="5">
        <v>77</v>
      </c>
      <c r="B82" s="69">
        <v>651</v>
      </c>
      <c r="C82" s="29" t="s">
        <v>834</v>
      </c>
      <c r="D82" s="67">
        <v>0</v>
      </c>
      <c r="E82" s="68">
        <v>1280</v>
      </c>
      <c r="F82" s="67">
        <v>0</v>
      </c>
      <c r="G82" s="5">
        <f t="shared" si="14"/>
        <v>64000</v>
      </c>
      <c r="H82" s="5">
        <v>0</v>
      </c>
      <c r="I82" s="5">
        <f t="shared" si="15"/>
        <v>64000</v>
      </c>
      <c r="J82" s="5">
        <v>0</v>
      </c>
      <c r="K82" s="5">
        <v>0</v>
      </c>
      <c r="L82" s="5">
        <f t="shared" si="9"/>
        <v>0</v>
      </c>
      <c r="M82" s="5">
        <f t="shared" si="10"/>
        <v>64000</v>
      </c>
      <c r="N82" s="5">
        <v>0</v>
      </c>
      <c r="O82" s="5">
        <v>0</v>
      </c>
      <c r="P82" s="5">
        <f t="shared" si="11"/>
        <v>0</v>
      </c>
      <c r="Q82" s="5">
        <f t="shared" si="8"/>
        <v>0</v>
      </c>
      <c r="R82" s="5">
        <f t="shared" si="12"/>
        <v>0</v>
      </c>
      <c r="S82" s="5">
        <f t="shared" si="13"/>
        <v>64000</v>
      </c>
    </row>
    <row r="83" spans="1:19">
      <c r="A83" s="5">
        <v>78</v>
      </c>
      <c r="B83" s="69">
        <v>659</v>
      </c>
      <c r="C83" s="29" t="s">
        <v>854</v>
      </c>
      <c r="D83" s="67">
        <v>0</v>
      </c>
      <c r="E83" s="68">
        <v>527</v>
      </c>
      <c r="F83" s="67">
        <v>0</v>
      </c>
      <c r="G83" s="5">
        <f t="shared" si="14"/>
        <v>26350</v>
      </c>
      <c r="H83" s="5">
        <v>0</v>
      </c>
      <c r="I83" s="5">
        <f t="shared" si="15"/>
        <v>26350</v>
      </c>
      <c r="J83" s="5">
        <v>0</v>
      </c>
      <c r="K83" s="5">
        <v>0</v>
      </c>
      <c r="L83" s="5">
        <f t="shared" si="9"/>
        <v>0</v>
      </c>
      <c r="M83" s="5">
        <f t="shared" si="10"/>
        <v>26350</v>
      </c>
      <c r="N83" s="5">
        <v>0</v>
      </c>
      <c r="O83" s="5">
        <v>0</v>
      </c>
      <c r="P83" s="5">
        <f t="shared" si="11"/>
        <v>0</v>
      </c>
      <c r="Q83" s="5">
        <f t="shared" si="8"/>
        <v>0</v>
      </c>
      <c r="R83" s="5">
        <f t="shared" si="12"/>
        <v>0</v>
      </c>
      <c r="S83" s="5">
        <f t="shared" si="13"/>
        <v>26350</v>
      </c>
    </row>
    <row r="84" spans="1:19">
      <c r="A84" s="5">
        <v>79</v>
      </c>
      <c r="B84" s="69">
        <v>804</v>
      </c>
      <c r="C84" s="29" t="s">
        <v>874</v>
      </c>
      <c r="D84" s="67">
        <v>0</v>
      </c>
      <c r="E84" s="68">
        <v>74</v>
      </c>
      <c r="F84" s="67">
        <v>0</v>
      </c>
      <c r="G84" s="5">
        <f t="shared" si="14"/>
        <v>3700</v>
      </c>
      <c r="H84" s="5">
        <v>0</v>
      </c>
      <c r="I84" s="5">
        <f t="shared" si="15"/>
        <v>3700</v>
      </c>
      <c r="J84" s="5">
        <v>0</v>
      </c>
      <c r="K84" s="5">
        <v>0</v>
      </c>
      <c r="L84" s="5">
        <f t="shared" si="9"/>
        <v>0</v>
      </c>
      <c r="M84" s="5">
        <f t="shared" si="10"/>
        <v>3700</v>
      </c>
      <c r="N84" s="5">
        <v>157020</v>
      </c>
      <c r="O84" s="5">
        <v>0</v>
      </c>
      <c r="P84" s="5">
        <f t="shared" si="11"/>
        <v>157020</v>
      </c>
      <c r="Q84" s="5">
        <f t="shared" si="8"/>
        <v>3700</v>
      </c>
      <c r="R84" s="5">
        <f t="shared" si="12"/>
        <v>153320</v>
      </c>
      <c r="S84" s="5">
        <f t="shared" si="13"/>
        <v>0</v>
      </c>
    </row>
    <row r="85" spans="1:19">
      <c r="A85" s="5">
        <v>80</v>
      </c>
      <c r="B85" s="69">
        <v>638</v>
      </c>
      <c r="C85" s="29" t="s">
        <v>803</v>
      </c>
      <c r="D85" s="67">
        <v>0</v>
      </c>
      <c r="E85" s="68">
        <v>4246</v>
      </c>
      <c r="F85" s="67">
        <v>0</v>
      </c>
      <c r="G85" s="5">
        <f t="shared" si="14"/>
        <v>212300</v>
      </c>
      <c r="H85" s="5">
        <v>0</v>
      </c>
      <c r="I85" s="5">
        <f t="shared" si="15"/>
        <v>212300</v>
      </c>
      <c r="J85" s="5">
        <v>0</v>
      </c>
      <c r="K85" s="5">
        <v>0</v>
      </c>
      <c r="L85" s="5">
        <f t="shared" si="9"/>
        <v>0</v>
      </c>
      <c r="M85" s="5">
        <f t="shared" si="10"/>
        <v>212300</v>
      </c>
      <c r="N85" s="5">
        <v>0</v>
      </c>
      <c r="O85" s="5">
        <v>10000</v>
      </c>
      <c r="P85" s="5">
        <f t="shared" si="11"/>
        <v>10000</v>
      </c>
      <c r="Q85" s="5">
        <f t="shared" si="8"/>
        <v>10000</v>
      </c>
      <c r="R85" s="5">
        <f t="shared" si="12"/>
        <v>0</v>
      </c>
      <c r="S85" s="5">
        <f t="shared" si="13"/>
        <v>202300</v>
      </c>
    </row>
    <row r="86" spans="1:19">
      <c r="A86" s="5">
        <v>81</v>
      </c>
      <c r="B86" s="69">
        <v>816</v>
      </c>
      <c r="C86" s="29" t="s">
        <v>922</v>
      </c>
      <c r="D86" s="67">
        <v>0</v>
      </c>
      <c r="E86" s="68">
        <v>28216</v>
      </c>
      <c r="F86" s="67">
        <v>62</v>
      </c>
      <c r="G86" s="5">
        <f t="shared" si="14"/>
        <v>1409374</v>
      </c>
      <c r="H86" s="5">
        <v>0</v>
      </c>
      <c r="I86" s="5">
        <f t="shared" si="15"/>
        <v>1409374</v>
      </c>
      <c r="J86" s="5">
        <v>50334044</v>
      </c>
      <c r="K86" s="5">
        <v>140937</v>
      </c>
      <c r="L86" s="5">
        <f t="shared" si="9"/>
        <v>50193107</v>
      </c>
      <c r="M86" s="5">
        <f t="shared" si="10"/>
        <v>1268437</v>
      </c>
      <c r="N86" s="5">
        <v>0</v>
      </c>
      <c r="O86" s="5">
        <v>50000</v>
      </c>
      <c r="P86" s="5">
        <f t="shared" si="11"/>
        <v>50000</v>
      </c>
      <c r="Q86" s="5">
        <f t="shared" si="8"/>
        <v>50000</v>
      </c>
      <c r="R86" s="5">
        <f t="shared" si="12"/>
        <v>0</v>
      </c>
      <c r="S86" s="5">
        <f t="shared" si="13"/>
        <v>1218437</v>
      </c>
    </row>
    <row r="87" spans="1:19">
      <c r="A87" s="5">
        <v>82</v>
      </c>
      <c r="B87" s="69">
        <v>818</v>
      </c>
      <c r="C87" s="29" t="s">
        <v>926</v>
      </c>
      <c r="D87" s="67">
        <v>0</v>
      </c>
      <c r="E87" s="68">
        <v>16601</v>
      </c>
      <c r="F87" s="67">
        <v>0</v>
      </c>
      <c r="G87" s="5">
        <f t="shared" si="14"/>
        <v>830050</v>
      </c>
      <c r="H87" s="5">
        <v>0</v>
      </c>
      <c r="I87" s="5">
        <f t="shared" si="15"/>
        <v>830050</v>
      </c>
      <c r="J87" s="5">
        <v>0</v>
      </c>
      <c r="K87" s="5">
        <v>0</v>
      </c>
      <c r="L87" s="5">
        <f t="shared" si="9"/>
        <v>0</v>
      </c>
      <c r="M87" s="5">
        <f t="shared" si="10"/>
        <v>830050</v>
      </c>
      <c r="N87" s="5">
        <v>0</v>
      </c>
      <c r="O87" s="5">
        <v>0</v>
      </c>
      <c r="P87" s="5">
        <f t="shared" si="11"/>
        <v>0</v>
      </c>
      <c r="Q87" s="5">
        <f t="shared" si="8"/>
        <v>0</v>
      </c>
      <c r="R87" s="5">
        <f t="shared" si="12"/>
        <v>0</v>
      </c>
      <c r="S87" s="5">
        <f t="shared" si="13"/>
        <v>830050</v>
      </c>
    </row>
    <row r="88" spans="1:19">
      <c r="A88" s="5">
        <v>83</v>
      </c>
      <c r="B88" s="69">
        <v>101</v>
      </c>
      <c r="C88" s="29" t="s">
        <v>161</v>
      </c>
      <c r="D88" s="67">
        <v>0</v>
      </c>
      <c r="E88" s="68">
        <v>1303</v>
      </c>
      <c r="F88" s="67">
        <v>0</v>
      </c>
      <c r="G88" s="5">
        <f t="shared" si="14"/>
        <v>65150</v>
      </c>
      <c r="H88" s="5">
        <v>0</v>
      </c>
      <c r="I88" s="5">
        <f t="shared" si="15"/>
        <v>65150</v>
      </c>
      <c r="J88" s="5">
        <v>0</v>
      </c>
      <c r="K88" s="5">
        <v>0</v>
      </c>
      <c r="L88" s="5">
        <f t="shared" si="9"/>
        <v>0</v>
      </c>
      <c r="M88" s="5">
        <f t="shared" si="10"/>
        <v>65150</v>
      </c>
      <c r="N88" s="5">
        <v>0</v>
      </c>
      <c r="O88" s="5">
        <v>0</v>
      </c>
      <c r="P88" s="5">
        <f t="shared" si="11"/>
        <v>0</v>
      </c>
      <c r="Q88" s="5">
        <f t="shared" si="8"/>
        <v>0</v>
      </c>
      <c r="R88" s="5">
        <f t="shared" si="12"/>
        <v>0</v>
      </c>
      <c r="S88" s="5">
        <f t="shared" si="13"/>
        <v>65150</v>
      </c>
    </row>
    <row r="89" spans="1:19">
      <c r="A89" s="5">
        <v>84</v>
      </c>
      <c r="B89" s="69">
        <v>639</v>
      </c>
      <c r="C89" s="29" t="s">
        <v>805</v>
      </c>
      <c r="D89" s="67">
        <v>0</v>
      </c>
      <c r="E89" s="68">
        <v>434</v>
      </c>
      <c r="F89" s="67">
        <v>0</v>
      </c>
      <c r="G89" s="5">
        <f t="shared" si="14"/>
        <v>21700</v>
      </c>
      <c r="H89" s="5">
        <v>0</v>
      </c>
      <c r="I89" s="5">
        <f t="shared" si="15"/>
        <v>21700</v>
      </c>
      <c r="J89" s="5">
        <v>0</v>
      </c>
      <c r="K89" s="5">
        <v>0</v>
      </c>
      <c r="L89" s="5">
        <f t="shared" si="9"/>
        <v>0</v>
      </c>
      <c r="M89" s="5">
        <f t="shared" si="10"/>
        <v>21700</v>
      </c>
      <c r="N89" s="5">
        <v>0</v>
      </c>
      <c r="O89" s="5">
        <v>0</v>
      </c>
      <c r="P89" s="5">
        <f t="shared" si="11"/>
        <v>0</v>
      </c>
      <c r="Q89" s="5">
        <f t="shared" si="8"/>
        <v>0</v>
      </c>
      <c r="R89" s="5">
        <f t="shared" si="12"/>
        <v>0</v>
      </c>
      <c r="S89" s="5">
        <f t="shared" si="13"/>
        <v>21700</v>
      </c>
    </row>
    <row r="90" spans="1:19">
      <c r="A90" s="5">
        <v>85</v>
      </c>
      <c r="B90" s="69">
        <v>640</v>
      </c>
      <c r="C90" s="29" t="s">
        <v>807</v>
      </c>
      <c r="D90" s="67">
        <v>0</v>
      </c>
      <c r="E90" s="68">
        <v>3858</v>
      </c>
      <c r="F90" s="67">
        <v>1253</v>
      </c>
      <c r="G90" s="5">
        <f t="shared" si="14"/>
        <v>164081</v>
      </c>
      <c r="H90" s="5">
        <v>0</v>
      </c>
      <c r="I90" s="5">
        <f t="shared" si="15"/>
        <v>164081</v>
      </c>
      <c r="J90" s="5">
        <v>0</v>
      </c>
      <c r="K90" s="5">
        <v>0</v>
      </c>
      <c r="L90" s="5">
        <f t="shared" si="9"/>
        <v>0</v>
      </c>
      <c r="M90" s="5">
        <f t="shared" si="10"/>
        <v>164081</v>
      </c>
      <c r="N90" s="5">
        <v>0</v>
      </c>
      <c r="O90" s="5">
        <v>50000</v>
      </c>
      <c r="P90" s="5">
        <f t="shared" si="11"/>
        <v>50000</v>
      </c>
      <c r="Q90" s="5">
        <f t="shared" si="8"/>
        <v>50000</v>
      </c>
      <c r="R90" s="5">
        <f t="shared" si="12"/>
        <v>0</v>
      </c>
      <c r="S90" s="5">
        <f t="shared" si="13"/>
        <v>114081</v>
      </c>
    </row>
    <row r="91" spans="1:19">
      <c r="A91" s="5">
        <v>86</v>
      </c>
      <c r="B91" s="69">
        <v>628</v>
      </c>
      <c r="C91" s="29" t="s">
        <v>782</v>
      </c>
      <c r="D91" s="67">
        <v>0</v>
      </c>
      <c r="E91" s="68">
        <v>3510</v>
      </c>
      <c r="F91" s="67">
        <v>0</v>
      </c>
      <c r="G91" s="5">
        <f t="shared" si="14"/>
        <v>175500</v>
      </c>
      <c r="H91" s="5">
        <v>0</v>
      </c>
      <c r="I91" s="5">
        <f t="shared" si="15"/>
        <v>175500</v>
      </c>
      <c r="J91" s="5">
        <v>0</v>
      </c>
      <c r="K91" s="5">
        <v>0</v>
      </c>
      <c r="L91" s="5">
        <f t="shared" si="9"/>
        <v>0</v>
      </c>
      <c r="M91" s="5">
        <f t="shared" si="10"/>
        <v>175500</v>
      </c>
      <c r="N91" s="5">
        <v>0</v>
      </c>
      <c r="O91" s="5">
        <v>0</v>
      </c>
      <c r="P91" s="5">
        <f t="shared" si="11"/>
        <v>0</v>
      </c>
      <c r="Q91" s="5">
        <f t="shared" si="8"/>
        <v>0</v>
      </c>
      <c r="R91" s="5">
        <f t="shared" si="12"/>
        <v>0</v>
      </c>
      <c r="S91" s="5">
        <f t="shared" si="13"/>
        <v>175500</v>
      </c>
    </row>
    <row r="92" spans="1:19">
      <c r="A92" s="5">
        <v>87</v>
      </c>
      <c r="B92" s="69">
        <v>629</v>
      </c>
      <c r="C92" s="29" t="s">
        <v>784</v>
      </c>
      <c r="D92" s="67">
        <v>0</v>
      </c>
      <c r="E92" s="68">
        <v>344</v>
      </c>
      <c r="F92" s="67">
        <v>0</v>
      </c>
      <c r="G92" s="5">
        <f t="shared" si="14"/>
        <v>17200</v>
      </c>
      <c r="H92" s="5">
        <v>0</v>
      </c>
      <c r="I92" s="5">
        <f t="shared" si="15"/>
        <v>17200</v>
      </c>
      <c r="J92" s="5">
        <v>0</v>
      </c>
      <c r="K92" s="5">
        <v>0</v>
      </c>
      <c r="L92" s="5">
        <f t="shared" si="9"/>
        <v>0</v>
      </c>
      <c r="M92" s="5">
        <f t="shared" si="10"/>
        <v>17200</v>
      </c>
      <c r="N92" s="5">
        <v>0</v>
      </c>
      <c r="O92" s="5">
        <v>0</v>
      </c>
      <c r="P92" s="5">
        <f t="shared" si="11"/>
        <v>0</v>
      </c>
      <c r="Q92" s="5">
        <f t="shared" si="8"/>
        <v>0</v>
      </c>
      <c r="R92" s="5">
        <f t="shared" si="12"/>
        <v>0</v>
      </c>
      <c r="S92" s="5">
        <f t="shared" si="13"/>
        <v>17200</v>
      </c>
    </row>
    <row r="93" spans="1:19">
      <c r="A93" s="5">
        <v>88</v>
      </c>
      <c r="B93" s="69">
        <v>820</v>
      </c>
      <c r="C93" s="29" t="s">
        <v>146</v>
      </c>
      <c r="D93" s="67">
        <v>6</v>
      </c>
      <c r="E93" s="68">
        <v>86816</v>
      </c>
      <c r="F93" s="67">
        <v>987</v>
      </c>
      <c r="G93" s="5">
        <f t="shared" si="14"/>
        <v>4318339</v>
      </c>
      <c r="H93" s="5">
        <v>0</v>
      </c>
      <c r="I93" s="5">
        <f t="shared" si="15"/>
        <v>4318339</v>
      </c>
      <c r="J93" s="5">
        <v>81856237</v>
      </c>
      <c r="K93" s="5">
        <v>431834</v>
      </c>
      <c r="L93" s="5">
        <f t="shared" si="9"/>
        <v>81424403</v>
      </c>
      <c r="M93" s="5">
        <f t="shared" si="10"/>
        <v>3886505</v>
      </c>
      <c r="N93" s="5">
        <v>0</v>
      </c>
      <c r="O93" s="5">
        <v>250000</v>
      </c>
      <c r="P93" s="5">
        <f t="shared" si="11"/>
        <v>250000</v>
      </c>
      <c r="Q93" s="5">
        <f t="shared" si="8"/>
        <v>250000</v>
      </c>
      <c r="R93" s="5">
        <f t="shared" si="12"/>
        <v>0</v>
      </c>
      <c r="S93" s="5">
        <f t="shared" si="13"/>
        <v>3636505</v>
      </c>
    </row>
    <row r="94" spans="1:19">
      <c r="A94" s="5">
        <v>89</v>
      </c>
      <c r="B94" s="69">
        <v>954</v>
      </c>
      <c r="C94" s="29" t="s">
        <v>1027</v>
      </c>
      <c r="D94" s="67">
        <v>0</v>
      </c>
      <c r="E94" s="68">
        <v>23518</v>
      </c>
      <c r="F94" s="67">
        <v>1</v>
      </c>
      <c r="G94" s="5">
        <f t="shared" si="14"/>
        <v>1175877</v>
      </c>
      <c r="H94" s="5">
        <v>0</v>
      </c>
      <c r="I94" s="5">
        <f t="shared" si="15"/>
        <v>1175877</v>
      </c>
      <c r="J94" s="5">
        <v>0</v>
      </c>
      <c r="K94" s="5">
        <v>0</v>
      </c>
      <c r="L94" s="5">
        <f t="shared" si="9"/>
        <v>0</v>
      </c>
      <c r="M94" s="5">
        <f t="shared" si="10"/>
        <v>1175877</v>
      </c>
      <c r="N94" s="5">
        <v>0</v>
      </c>
      <c r="O94" s="5">
        <v>400000</v>
      </c>
      <c r="P94" s="5">
        <f t="shared" si="11"/>
        <v>400000</v>
      </c>
      <c r="Q94" s="5">
        <f t="shared" si="8"/>
        <v>400000</v>
      </c>
      <c r="R94" s="5">
        <f t="shared" si="12"/>
        <v>0</v>
      </c>
      <c r="S94" s="5">
        <f t="shared" si="13"/>
        <v>775877</v>
      </c>
    </row>
    <row r="95" spans="1:19">
      <c r="A95" s="5">
        <v>90</v>
      </c>
      <c r="B95" s="69">
        <v>823</v>
      </c>
      <c r="C95" s="29" t="s">
        <v>934</v>
      </c>
      <c r="D95" s="67">
        <v>0</v>
      </c>
      <c r="E95" s="68">
        <v>35</v>
      </c>
      <c r="F95" s="67">
        <v>0</v>
      </c>
      <c r="G95" s="5">
        <f t="shared" si="14"/>
        <v>1750</v>
      </c>
      <c r="H95" s="5">
        <v>0</v>
      </c>
      <c r="I95" s="5">
        <f t="shared" si="15"/>
        <v>1750</v>
      </c>
      <c r="J95" s="5">
        <v>23274</v>
      </c>
      <c r="K95" s="5">
        <v>175</v>
      </c>
      <c r="L95" s="5">
        <f t="shared" si="9"/>
        <v>23099</v>
      </c>
      <c r="M95" s="5">
        <f t="shared" si="10"/>
        <v>1575</v>
      </c>
      <c r="N95" s="5">
        <v>2206</v>
      </c>
      <c r="O95" s="5">
        <v>0</v>
      </c>
      <c r="P95" s="5">
        <f t="shared" si="11"/>
        <v>2206</v>
      </c>
      <c r="Q95" s="5">
        <f t="shared" ref="Q95:Q116" si="16">IF(P95&gt;M95,M95,P95)</f>
        <v>1575</v>
      </c>
      <c r="R95" s="5">
        <f t="shared" si="12"/>
        <v>631</v>
      </c>
      <c r="S95" s="5">
        <f t="shared" si="13"/>
        <v>0</v>
      </c>
    </row>
    <row r="96" spans="1:19">
      <c r="A96" s="5">
        <v>91</v>
      </c>
      <c r="B96" s="69">
        <v>814</v>
      </c>
      <c r="C96" s="29" t="s">
        <v>134</v>
      </c>
      <c r="D96" s="67">
        <v>28</v>
      </c>
      <c r="E96" s="68">
        <v>418902</v>
      </c>
      <c r="F96" s="67">
        <v>25617</v>
      </c>
      <c r="G96" s="5">
        <f t="shared" si="14"/>
        <v>20357029</v>
      </c>
      <c r="H96" s="5">
        <v>0</v>
      </c>
      <c r="I96" s="5">
        <f t="shared" si="15"/>
        <v>20357029</v>
      </c>
      <c r="J96" s="5">
        <v>158937273</v>
      </c>
      <c r="K96" s="5">
        <v>2035703</v>
      </c>
      <c r="L96" s="5">
        <f t="shared" si="9"/>
        <v>156901570</v>
      </c>
      <c r="M96" s="5">
        <f t="shared" si="10"/>
        <v>18321326</v>
      </c>
      <c r="N96" s="5">
        <v>0</v>
      </c>
      <c r="O96" s="5">
        <v>3160000</v>
      </c>
      <c r="P96" s="5">
        <f t="shared" si="11"/>
        <v>3160000</v>
      </c>
      <c r="Q96" s="5">
        <f t="shared" si="16"/>
        <v>3160000</v>
      </c>
      <c r="R96" s="5">
        <f t="shared" si="12"/>
        <v>0</v>
      </c>
      <c r="S96" s="5">
        <f t="shared" si="13"/>
        <v>15161326</v>
      </c>
    </row>
    <row r="97" spans="1:19">
      <c r="A97" s="5">
        <v>92</v>
      </c>
      <c r="B97" s="69">
        <v>143</v>
      </c>
      <c r="C97" s="29" t="s">
        <v>392</v>
      </c>
      <c r="D97" s="67">
        <v>0</v>
      </c>
      <c r="E97" s="68">
        <v>66120</v>
      </c>
      <c r="F97" s="67">
        <v>3356</v>
      </c>
      <c r="G97" s="5">
        <f t="shared" si="14"/>
        <v>3228812</v>
      </c>
      <c r="H97" s="5">
        <v>0</v>
      </c>
      <c r="I97" s="5">
        <f t="shared" si="15"/>
        <v>3228812</v>
      </c>
      <c r="J97" s="5">
        <v>0</v>
      </c>
      <c r="K97" s="5">
        <v>0</v>
      </c>
      <c r="L97" s="5">
        <f t="shared" si="9"/>
        <v>0</v>
      </c>
      <c r="M97" s="5">
        <f t="shared" si="10"/>
        <v>3228812</v>
      </c>
      <c r="N97" s="5">
        <v>0</v>
      </c>
      <c r="O97" s="5">
        <v>0</v>
      </c>
      <c r="P97" s="5">
        <f t="shared" si="11"/>
        <v>0</v>
      </c>
      <c r="Q97" s="5">
        <f t="shared" si="16"/>
        <v>0</v>
      </c>
      <c r="R97" s="5">
        <f t="shared" si="12"/>
        <v>0</v>
      </c>
      <c r="S97" s="5">
        <f t="shared" si="13"/>
        <v>3228812</v>
      </c>
    </row>
    <row r="98" spans="1:19">
      <c r="A98" s="5">
        <v>93</v>
      </c>
      <c r="B98" s="69">
        <v>652</v>
      </c>
      <c r="C98" s="29" t="s">
        <v>836</v>
      </c>
      <c r="D98" s="67">
        <v>0</v>
      </c>
      <c r="E98" s="68">
        <v>5456</v>
      </c>
      <c r="F98" s="67">
        <v>69</v>
      </c>
      <c r="G98" s="5">
        <f t="shared" si="14"/>
        <v>271213</v>
      </c>
      <c r="H98" s="5">
        <v>-1050</v>
      </c>
      <c r="I98" s="5">
        <f t="shared" si="15"/>
        <v>270163</v>
      </c>
      <c r="J98" s="5">
        <v>0</v>
      </c>
      <c r="K98" s="5">
        <v>0</v>
      </c>
      <c r="L98" s="5">
        <f t="shared" si="9"/>
        <v>0</v>
      </c>
      <c r="M98" s="5">
        <f t="shared" si="10"/>
        <v>270163</v>
      </c>
      <c r="N98" s="5">
        <v>0</v>
      </c>
      <c r="O98" s="5">
        <v>100000</v>
      </c>
      <c r="P98" s="5">
        <f t="shared" si="11"/>
        <v>100000</v>
      </c>
      <c r="Q98" s="5">
        <f t="shared" si="16"/>
        <v>100000</v>
      </c>
      <c r="R98" s="5">
        <f t="shared" si="12"/>
        <v>0</v>
      </c>
      <c r="S98" s="5">
        <f t="shared" si="13"/>
        <v>170163</v>
      </c>
    </row>
    <row r="99" spans="1:19">
      <c r="A99" s="5">
        <v>94</v>
      </c>
      <c r="B99" s="69">
        <v>660</v>
      </c>
      <c r="C99" s="29" t="s">
        <v>856</v>
      </c>
      <c r="D99" s="67">
        <v>0</v>
      </c>
      <c r="E99" s="68">
        <v>2900</v>
      </c>
      <c r="F99" s="67">
        <v>0</v>
      </c>
      <c r="G99" s="5">
        <f t="shared" si="14"/>
        <v>145000</v>
      </c>
      <c r="H99" s="5">
        <v>0</v>
      </c>
      <c r="I99" s="5">
        <f t="shared" si="15"/>
        <v>145000</v>
      </c>
      <c r="J99" s="5">
        <v>0</v>
      </c>
      <c r="K99" s="5">
        <v>0</v>
      </c>
      <c r="L99" s="5">
        <f t="shared" si="9"/>
        <v>0</v>
      </c>
      <c r="M99" s="5">
        <f t="shared" si="10"/>
        <v>145000</v>
      </c>
      <c r="N99" s="5">
        <v>0</v>
      </c>
      <c r="O99" s="5">
        <v>0</v>
      </c>
      <c r="P99" s="5">
        <f t="shared" si="11"/>
        <v>0</v>
      </c>
      <c r="Q99" s="5">
        <f t="shared" si="16"/>
        <v>0</v>
      </c>
      <c r="R99" s="5">
        <f t="shared" si="12"/>
        <v>0</v>
      </c>
      <c r="S99" s="5">
        <f t="shared" si="13"/>
        <v>145000</v>
      </c>
    </row>
    <row r="100" spans="1:19">
      <c r="A100" s="5">
        <v>95</v>
      </c>
      <c r="B100" s="69">
        <v>614</v>
      </c>
      <c r="C100" s="29" t="s">
        <v>726</v>
      </c>
      <c r="D100" s="67">
        <v>0</v>
      </c>
      <c r="E100" s="68">
        <v>21298</v>
      </c>
      <c r="F100" s="67">
        <v>98</v>
      </c>
      <c r="G100" s="5">
        <f t="shared" si="14"/>
        <v>1062646</v>
      </c>
      <c r="H100" s="5">
        <v>0</v>
      </c>
      <c r="I100" s="5">
        <f t="shared" si="15"/>
        <v>1062646</v>
      </c>
      <c r="J100" s="5">
        <v>6609283</v>
      </c>
      <c r="K100" s="5">
        <v>106265</v>
      </c>
      <c r="L100" s="5">
        <f t="shared" si="9"/>
        <v>6503018</v>
      </c>
      <c r="M100" s="5">
        <f t="shared" si="10"/>
        <v>956381</v>
      </c>
      <c r="N100" s="5">
        <v>0</v>
      </c>
      <c r="O100" s="5">
        <v>2350000</v>
      </c>
      <c r="P100" s="5">
        <f t="shared" si="11"/>
        <v>2350000</v>
      </c>
      <c r="Q100" s="5">
        <f t="shared" si="16"/>
        <v>956381</v>
      </c>
      <c r="R100" s="5">
        <f t="shared" si="12"/>
        <v>1393619</v>
      </c>
      <c r="S100" s="5">
        <f t="shared" si="13"/>
        <v>0</v>
      </c>
    </row>
    <row r="101" spans="1:19">
      <c r="A101" s="5">
        <v>96</v>
      </c>
      <c r="B101" s="69">
        <v>607</v>
      </c>
      <c r="C101" s="29" t="s">
        <v>100</v>
      </c>
      <c r="D101" s="67">
        <v>2</v>
      </c>
      <c r="E101" s="68">
        <v>28866</v>
      </c>
      <c r="F101" s="67">
        <v>527</v>
      </c>
      <c r="G101" s="5">
        <f t="shared" si="14"/>
        <v>1431259</v>
      </c>
      <c r="H101" s="5">
        <v>0</v>
      </c>
      <c r="I101" s="5">
        <f t="shared" si="15"/>
        <v>1431259</v>
      </c>
      <c r="J101" s="5">
        <v>48273487</v>
      </c>
      <c r="K101" s="5">
        <v>143126</v>
      </c>
      <c r="L101" s="5">
        <f t="shared" si="9"/>
        <v>48130361</v>
      </c>
      <c r="M101" s="5">
        <f t="shared" si="10"/>
        <v>1288133</v>
      </c>
      <c r="N101" s="5">
        <v>0</v>
      </c>
      <c r="O101" s="5">
        <v>150000</v>
      </c>
      <c r="P101" s="5">
        <f t="shared" si="11"/>
        <v>150000</v>
      </c>
      <c r="Q101" s="5">
        <f t="shared" si="16"/>
        <v>150000</v>
      </c>
      <c r="R101" s="5">
        <f t="shared" si="12"/>
        <v>0</v>
      </c>
      <c r="S101" s="5">
        <f t="shared" si="13"/>
        <v>1138133</v>
      </c>
    </row>
    <row r="102" spans="1:19">
      <c r="A102" s="5">
        <v>97</v>
      </c>
      <c r="B102" s="69">
        <v>642</v>
      </c>
      <c r="C102" s="29" t="s">
        <v>815</v>
      </c>
      <c r="D102" s="67">
        <v>0</v>
      </c>
      <c r="E102" s="68">
        <v>13</v>
      </c>
      <c r="F102" s="67">
        <v>0</v>
      </c>
      <c r="G102" s="5">
        <f t="shared" si="14"/>
        <v>650</v>
      </c>
      <c r="H102" s="5">
        <v>0</v>
      </c>
      <c r="I102" s="5">
        <f t="shared" si="15"/>
        <v>650</v>
      </c>
      <c r="J102" s="5">
        <v>0</v>
      </c>
      <c r="K102" s="5">
        <v>0</v>
      </c>
      <c r="L102" s="5">
        <f t="shared" si="9"/>
        <v>0</v>
      </c>
      <c r="M102" s="5">
        <f t="shared" si="10"/>
        <v>650</v>
      </c>
      <c r="N102" s="5">
        <v>0</v>
      </c>
      <c r="O102" s="5">
        <v>0</v>
      </c>
      <c r="P102" s="5">
        <f t="shared" si="11"/>
        <v>0</v>
      </c>
      <c r="Q102" s="5">
        <f t="shared" si="16"/>
        <v>0</v>
      </c>
      <c r="R102" s="5">
        <f t="shared" si="12"/>
        <v>0</v>
      </c>
      <c r="S102" s="5">
        <f t="shared" si="13"/>
        <v>650</v>
      </c>
    </row>
    <row r="103" spans="1:19">
      <c r="A103" s="5">
        <v>98</v>
      </c>
      <c r="B103" s="69">
        <v>116</v>
      </c>
      <c r="C103" s="29" t="s">
        <v>279</v>
      </c>
      <c r="D103" s="67">
        <v>0</v>
      </c>
      <c r="E103" s="68">
        <v>5155</v>
      </c>
      <c r="F103" s="67">
        <v>0</v>
      </c>
      <c r="G103" s="5">
        <f t="shared" si="14"/>
        <v>257750</v>
      </c>
      <c r="H103" s="5">
        <v>0</v>
      </c>
      <c r="I103" s="5">
        <f t="shared" si="15"/>
        <v>257750</v>
      </c>
      <c r="J103" s="5">
        <v>0</v>
      </c>
      <c r="K103" s="5">
        <v>0</v>
      </c>
      <c r="L103" s="5">
        <f t="shared" si="9"/>
        <v>0</v>
      </c>
      <c r="M103" s="5">
        <f t="shared" si="10"/>
        <v>257750</v>
      </c>
      <c r="N103" s="5">
        <v>0</v>
      </c>
      <c r="O103" s="5">
        <v>0</v>
      </c>
      <c r="P103" s="5">
        <f t="shared" si="11"/>
        <v>0</v>
      </c>
      <c r="Q103" s="5">
        <f t="shared" si="16"/>
        <v>0</v>
      </c>
      <c r="R103" s="5">
        <f t="shared" si="12"/>
        <v>0</v>
      </c>
      <c r="S103" s="5">
        <f t="shared" si="13"/>
        <v>257750</v>
      </c>
    </row>
    <row r="104" spans="1:19">
      <c r="A104" s="5">
        <v>99</v>
      </c>
      <c r="B104" s="69">
        <v>169</v>
      </c>
      <c r="C104" s="29" t="s">
        <v>508</v>
      </c>
      <c r="D104" s="67">
        <v>0</v>
      </c>
      <c r="E104" s="68">
        <v>65522</v>
      </c>
      <c r="F104" s="67">
        <v>0</v>
      </c>
      <c r="G104" s="5">
        <f t="shared" si="14"/>
        <v>3276100</v>
      </c>
      <c r="H104" s="5">
        <v>0</v>
      </c>
      <c r="I104" s="5">
        <f t="shared" si="15"/>
        <v>3276100</v>
      </c>
      <c r="J104" s="5">
        <v>0</v>
      </c>
      <c r="K104" s="5">
        <v>0</v>
      </c>
      <c r="L104" s="5">
        <f t="shared" si="9"/>
        <v>0</v>
      </c>
      <c r="M104" s="5">
        <f t="shared" si="10"/>
        <v>3276100</v>
      </c>
      <c r="N104" s="5">
        <v>0</v>
      </c>
      <c r="O104" s="5">
        <v>200000</v>
      </c>
      <c r="P104" s="5">
        <f t="shared" si="11"/>
        <v>200000</v>
      </c>
      <c r="Q104" s="5">
        <f t="shared" si="16"/>
        <v>200000</v>
      </c>
      <c r="R104" s="5">
        <f t="shared" si="12"/>
        <v>0</v>
      </c>
      <c r="S104" s="5">
        <f t="shared" si="13"/>
        <v>3076100</v>
      </c>
    </row>
    <row r="105" spans="1:19">
      <c r="A105" s="5">
        <v>100</v>
      </c>
      <c r="B105" s="69">
        <v>110</v>
      </c>
      <c r="C105" s="29" t="s">
        <v>261</v>
      </c>
      <c r="D105" s="67">
        <v>0</v>
      </c>
      <c r="E105" s="68">
        <v>17439</v>
      </c>
      <c r="F105" s="67">
        <v>895</v>
      </c>
      <c r="G105" s="5">
        <f t="shared" si="14"/>
        <v>851365</v>
      </c>
      <c r="H105" s="5">
        <v>0</v>
      </c>
      <c r="I105" s="5">
        <f t="shared" si="15"/>
        <v>851365</v>
      </c>
      <c r="J105" s="5">
        <v>11661172</v>
      </c>
      <c r="K105" s="5">
        <v>85137</v>
      </c>
      <c r="L105" s="5">
        <f t="shared" si="9"/>
        <v>11576035</v>
      </c>
      <c r="M105" s="5">
        <f t="shared" si="10"/>
        <v>766228</v>
      </c>
      <c r="N105" s="5">
        <v>0</v>
      </c>
      <c r="O105" s="5">
        <v>50000</v>
      </c>
      <c r="P105" s="5">
        <f t="shared" si="11"/>
        <v>50000</v>
      </c>
      <c r="Q105" s="5">
        <f t="shared" si="16"/>
        <v>50000</v>
      </c>
      <c r="R105" s="5">
        <f t="shared" si="12"/>
        <v>0</v>
      </c>
      <c r="S105" s="5">
        <f t="shared" si="13"/>
        <v>716228</v>
      </c>
    </row>
    <row r="106" spans="1:19">
      <c r="A106" s="5">
        <v>101</v>
      </c>
      <c r="B106" s="69">
        <v>141</v>
      </c>
      <c r="C106" s="29" t="s">
        <v>388</v>
      </c>
      <c r="D106" s="67">
        <v>0</v>
      </c>
      <c r="E106" s="68">
        <v>107070</v>
      </c>
      <c r="F106" s="67">
        <v>0</v>
      </c>
      <c r="G106" s="5">
        <f t="shared" si="14"/>
        <v>5353500</v>
      </c>
      <c r="H106" s="5">
        <v>0</v>
      </c>
      <c r="I106" s="5">
        <f t="shared" si="15"/>
        <v>5353500</v>
      </c>
      <c r="J106" s="5">
        <v>0</v>
      </c>
      <c r="K106" s="5">
        <v>0</v>
      </c>
      <c r="L106" s="5">
        <f t="shared" si="9"/>
        <v>0</v>
      </c>
      <c r="M106" s="5">
        <f t="shared" si="10"/>
        <v>5353500</v>
      </c>
      <c r="N106" s="5">
        <v>0</v>
      </c>
      <c r="O106" s="5">
        <v>0</v>
      </c>
      <c r="P106" s="5">
        <f t="shared" si="11"/>
        <v>0</v>
      </c>
      <c r="Q106" s="5">
        <f t="shared" si="16"/>
        <v>0</v>
      </c>
      <c r="R106" s="5">
        <f t="shared" si="12"/>
        <v>0</v>
      </c>
      <c r="S106" s="5">
        <f t="shared" si="13"/>
        <v>5353500</v>
      </c>
    </row>
    <row r="107" spans="1:19">
      <c r="A107" s="5">
        <v>102</v>
      </c>
      <c r="B107" s="69">
        <v>830</v>
      </c>
      <c r="C107" s="29" t="s">
        <v>938</v>
      </c>
      <c r="D107" s="67">
        <v>0</v>
      </c>
      <c r="E107" s="68">
        <v>802</v>
      </c>
      <c r="F107" s="67">
        <v>802</v>
      </c>
      <c r="G107" s="5">
        <f t="shared" si="14"/>
        <v>21654</v>
      </c>
      <c r="H107" s="5">
        <v>0</v>
      </c>
      <c r="I107" s="5">
        <f t="shared" si="15"/>
        <v>21654</v>
      </c>
      <c r="J107" s="5">
        <v>0</v>
      </c>
      <c r="K107" s="5">
        <v>0</v>
      </c>
      <c r="L107" s="5">
        <f t="shared" si="9"/>
        <v>0</v>
      </c>
      <c r="M107" s="5">
        <f t="shared" si="10"/>
        <v>21654</v>
      </c>
      <c r="N107" s="5">
        <v>0</v>
      </c>
      <c r="O107" s="5">
        <v>0</v>
      </c>
      <c r="P107" s="5">
        <f t="shared" si="11"/>
        <v>0</v>
      </c>
      <c r="Q107" s="5">
        <f t="shared" si="16"/>
        <v>0</v>
      </c>
      <c r="R107" s="5">
        <f t="shared" si="12"/>
        <v>0</v>
      </c>
      <c r="S107" s="5">
        <f t="shared" si="13"/>
        <v>21654</v>
      </c>
    </row>
    <row r="108" spans="1:19">
      <c r="A108" s="5">
        <v>103</v>
      </c>
      <c r="B108" s="69">
        <v>928</v>
      </c>
      <c r="C108" s="29" t="s">
        <v>1102</v>
      </c>
      <c r="D108" s="67">
        <v>0</v>
      </c>
      <c r="E108" s="68">
        <v>0</v>
      </c>
      <c r="F108" s="67">
        <v>0</v>
      </c>
      <c r="G108" s="5">
        <v>0</v>
      </c>
      <c r="H108" s="5">
        <v>0</v>
      </c>
      <c r="I108" s="5">
        <v>0</v>
      </c>
      <c r="J108" s="5">
        <v>125900</v>
      </c>
      <c r="K108" s="5">
        <v>0</v>
      </c>
      <c r="L108" s="5">
        <f t="shared" si="9"/>
        <v>125900</v>
      </c>
      <c r="M108" s="5">
        <f t="shared" si="10"/>
        <v>0</v>
      </c>
      <c r="N108" s="5">
        <v>0</v>
      </c>
      <c r="O108" s="5">
        <v>0</v>
      </c>
      <c r="P108" s="5">
        <f t="shared" si="11"/>
        <v>0</v>
      </c>
      <c r="Q108" s="5">
        <f t="shared" si="16"/>
        <v>0</v>
      </c>
      <c r="R108" s="5">
        <f t="shared" si="12"/>
        <v>0</v>
      </c>
      <c r="S108" s="5">
        <f t="shared" si="13"/>
        <v>0</v>
      </c>
    </row>
    <row r="109" spans="1:19">
      <c r="A109" s="5">
        <v>104</v>
      </c>
      <c r="B109" s="69">
        <v>643</v>
      </c>
      <c r="C109" s="29" t="s">
        <v>817</v>
      </c>
      <c r="D109" s="67">
        <v>0</v>
      </c>
      <c r="E109" s="68">
        <v>396</v>
      </c>
      <c r="F109" s="67">
        <v>0</v>
      </c>
      <c r="G109" s="5">
        <f t="shared" si="14"/>
        <v>19800</v>
      </c>
      <c r="H109" s="5">
        <v>0</v>
      </c>
      <c r="I109" s="5">
        <f t="shared" si="15"/>
        <v>19800</v>
      </c>
      <c r="J109" s="5">
        <v>0</v>
      </c>
      <c r="K109" s="5">
        <v>0</v>
      </c>
      <c r="L109" s="5">
        <f t="shared" si="9"/>
        <v>0</v>
      </c>
      <c r="M109" s="5">
        <f t="shared" si="10"/>
        <v>19800</v>
      </c>
      <c r="N109" s="5">
        <v>0</v>
      </c>
      <c r="O109" s="5">
        <v>0</v>
      </c>
      <c r="P109" s="5">
        <f t="shared" si="11"/>
        <v>0</v>
      </c>
      <c r="Q109" s="5">
        <f t="shared" si="16"/>
        <v>0</v>
      </c>
      <c r="R109" s="5">
        <f t="shared" si="12"/>
        <v>0</v>
      </c>
      <c r="S109" s="5">
        <f t="shared" si="13"/>
        <v>19800</v>
      </c>
    </row>
    <row r="110" spans="1:19">
      <c r="A110" s="5">
        <v>105</v>
      </c>
      <c r="B110" s="69">
        <v>213</v>
      </c>
      <c r="C110" s="29" t="s">
        <v>668</v>
      </c>
      <c r="D110" s="67">
        <v>0</v>
      </c>
      <c r="E110" s="68">
        <v>19332</v>
      </c>
      <c r="F110" s="67">
        <v>326</v>
      </c>
      <c r="G110" s="5">
        <f t="shared" si="14"/>
        <v>959102</v>
      </c>
      <c r="H110" s="5">
        <v>0</v>
      </c>
      <c r="I110" s="5">
        <f t="shared" si="15"/>
        <v>959102</v>
      </c>
      <c r="J110" s="5">
        <v>0</v>
      </c>
      <c r="K110" s="5">
        <v>0</v>
      </c>
      <c r="L110" s="5">
        <f t="shared" si="9"/>
        <v>0</v>
      </c>
      <c r="M110" s="5">
        <f t="shared" si="10"/>
        <v>959102</v>
      </c>
      <c r="N110" s="5">
        <v>0</v>
      </c>
      <c r="O110" s="5">
        <v>0</v>
      </c>
      <c r="P110" s="5">
        <f t="shared" si="11"/>
        <v>0</v>
      </c>
      <c r="Q110" s="5">
        <f t="shared" si="16"/>
        <v>0</v>
      </c>
      <c r="R110" s="5">
        <f t="shared" si="12"/>
        <v>0</v>
      </c>
      <c r="S110" s="5">
        <f t="shared" si="13"/>
        <v>959102</v>
      </c>
    </row>
    <row r="111" spans="1:19">
      <c r="A111" s="70">
        <v>106</v>
      </c>
      <c r="B111" s="71">
        <v>608</v>
      </c>
      <c r="C111" s="72" t="s">
        <v>1291</v>
      </c>
      <c r="D111" s="73">
        <v>1</v>
      </c>
      <c r="E111" s="74">
        <v>13542</v>
      </c>
      <c r="F111" s="73">
        <v>783</v>
      </c>
      <c r="G111" s="70">
        <f t="shared" si="14"/>
        <v>659131</v>
      </c>
      <c r="H111" s="70">
        <v>-200</v>
      </c>
      <c r="I111" s="70">
        <f t="shared" si="15"/>
        <v>658931</v>
      </c>
      <c r="J111" s="70">
        <v>18494310</v>
      </c>
      <c r="K111" s="70">
        <v>65893</v>
      </c>
      <c r="L111" s="70">
        <f t="shared" si="9"/>
        <v>18428417</v>
      </c>
      <c r="M111" s="70">
        <f t="shared" si="10"/>
        <v>593038</v>
      </c>
      <c r="N111" s="70">
        <v>0</v>
      </c>
      <c r="O111" s="70">
        <v>150000</v>
      </c>
      <c r="P111" s="70">
        <f t="shared" si="11"/>
        <v>150000</v>
      </c>
      <c r="Q111" s="70">
        <f t="shared" si="16"/>
        <v>150000</v>
      </c>
      <c r="R111" s="70">
        <f t="shared" si="12"/>
        <v>0</v>
      </c>
      <c r="S111" s="70">
        <f t="shared" si="13"/>
        <v>443038</v>
      </c>
    </row>
    <row r="112" spans="1:19">
      <c r="A112" s="70">
        <v>107</v>
      </c>
      <c r="B112" s="71">
        <v>654</v>
      </c>
      <c r="C112" s="72" t="s">
        <v>1292</v>
      </c>
      <c r="D112" s="73">
        <v>0</v>
      </c>
      <c r="E112" s="74">
        <v>23910</v>
      </c>
      <c r="F112" s="73">
        <v>55</v>
      </c>
      <c r="G112" s="70">
        <f t="shared" si="14"/>
        <v>1194235</v>
      </c>
      <c r="H112" s="70">
        <v>0</v>
      </c>
      <c r="I112" s="70">
        <f t="shared" si="15"/>
        <v>1194235</v>
      </c>
      <c r="J112" s="70">
        <v>0</v>
      </c>
      <c r="K112" s="70">
        <v>0</v>
      </c>
      <c r="L112" s="70">
        <f t="shared" si="9"/>
        <v>0</v>
      </c>
      <c r="M112" s="70">
        <f t="shared" si="10"/>
        <v>1194235</v>
      </c>
      <c r="N112" s="70">
        <v>0</v>
      </c>
      <c r="O112" s="70">
        <v>450000</v>
      </c>
      <c r="P112" s="70">
        <f t="shared" si="11"/>
        <v>450000</v>
      </c>
      <c r="Q112" s="70">
        <f t="shared" si="16"/>
        <v>450000</v>
      </c>
      <c r="R112" s="70">
        <f t="shared" si="12"/>
        <v>0</v>
      </c>
      <c r="S112" s="70">
        <f t="shared" si="13"/>
        <v>744235</v>
      </c>
    </row>
    <row r="113" spans="1:20">
      <c r="A113" s="70">
        <v>108</v>
      </c>
      <c r="B113" s="71">
        <v>625</v>
      </c>
      <c r="C113" s="72" t="s">
        <v>1293</v>
      </c>
      <c r="D113" s="73">
        <v>0</v>
      </c>
      <c r="E113" s="74">
        <v>0</v>
      </c>
      <c r="F113" s="73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30895451</v>
      </c>
      <c r="O113" s="70">
        <v>0</v>
      </c>
      <c r="P113" s="70">
        <f t="shared" si="11"/>
        <v>30895451</v>
      </c>
      <c r="Q113" s="70">
        <f t="shared" si="16"/>
        <v>0</v>
      </c>
      <c r="R113" s="70">
        <f t="shared" si="12"/>
        <v>30895451</v>
      </c>
      <c r="S113" s="70">
        <f t="shared" si="13"/>
        <v>0</v>
      </c>
      <c r="T113">
        <v>1187273</v>
      </c>
    </row>
    <row r="114" spans="1:20">
      <c r="A114" s="5">
        <v>109</v>
      </c>
      <c r="B114" s="69">
        <v>984</v>
      </c>
      <c r="C114" s="29" t="s">
        <v>1064</v>
      </c>
      <c r="D114" s="67">
        <v>0</v>
      </c>
      <c r="E114" s="68">
        <v>24</v>
      </c>
      <c r="F114" s="67">
        <v>0</v>
      </c>
      <c r="G114" s="5">
        <f t="shared" si="14"/>
        <v>1200</v>
      </c>
      <c r="H114" s="5">
        <v>0</v>
      </c>
      <c r="I114" s="5">
        <f t="shared" si="15"/>
        <v>1200</v>
      </c>
      <c r="J114" s="5">
        <v>0</v>
      </c>
      <c r="K114" s="5">
        <v>0</v>
      </c>
      <c r="L114" s="5">
        <f t="shared" si="9"/>
        <v>0</v>
      </c>
      <c r="M114" s="5">
        <f t="shared" si="10"/>
        <v>1200</v>
      </c>
      <c r="N114" s="5">
        <v>0</v>
      </c>
      <c r="O114" s="5">
        <v>0</v>
      </c>
      <c r="P114" s="5">
        <f t="shared" si="11"/>
        <v>0</v>
      </c>
      <c r="Q114" s="5">
        <f t="shared" si="16"/>
        <v>0</v>
      </c>
      <c r="R114" s="5">
        <f t="shared" si="12"/>
        <v>0</v>
      </c>
      <c r="S114" s="5">
        <f t="shared" si="13"/>
        <v>1200</v>
      </c>
    </row>
    <row r="115" spans="1:20">
      <c r="A115" s="5">
        <v>110</v>
      </c>
      <c r="B115" s="69">
        <v>658</v>
      </c>
      <c r="C115" s="29" t="s">
        <v>852</v>
      </c>
      <c r="D115" s="67">
        <v>0</v>
      </c>
      <c r="E115" s="68">
        <v>7894</v>
      </c>
      <c r="F115" s="67">
        <v>0</v>
      </c>
      <c r="G115" s="5">
        <f t="shared" si="14"/>
        <v>394700</v>
      </c>
      <c r="H115" s="5">
        <v>-50</v>
      </c>
      <c r="I115" s="5">
        <f t="shared" si="15"/>
        <v>394650</v>
      </c>
      <c r="J115" s="5">
        <v>0</v>
      </c>
      <c r="K115" s="5">
        <v>0</v>
      </c>
      <c r="L115" s="5">
        <f t="shared" si="9"/>
        <v>0</v>
      </c>
      <c r="M115" s="5">
        <f t="shared" si="10"/>
        <v>394650</v>
      </c>
      <c r="N115" s="5">
        <v>0</v>
      </c>
      <c r="O115" s="5">
        <v>0</v>
      </c>
      <c r="P115" s="5">
        <f t="shared" si="11"/>
        <v>0</v>
      </c>
      <c r="Q115" s="5">
        <f t="shared" si="16"/>
        <v>0</v>
      </c>
      <c r="R115" s="5">
        <f t="shared" si="12"/>
        <v>0</v>
      </c>
      <c r="S115" s="5">
        <f t="shared" si="13"/>
        <v>394650</v>
      </c>
    </row>
    <row r="116" spans="1:20">
      <c r="A116" s="5">
        <v>111</v>
      </c>
      <c r="B116" s="69">
        <v>208</v>
      </c>
      <c r="C116" s="29" t="s">
        <v>92</v>
      </c>
      <c r="D116" s="67">
        <v>1</v>
      </c>
      <c r="E116" s="68">
        <v>106676</v>
      </c>
      <c r="F116" s="67">
        <v>15215</v>
      </c>
      <c r="G116" s="5">
        <f t="shared" si="14"/>
        <v>4983895</v>
      </c>
      <c r="H116" s="5">
        <v>0</v>
      </c>
      <c r="I116" s="5">
        <f t="shared" si="15"/>
        <v>4983895</v>
      </c>
      <c r="J116" s="5">
        <v>0</v>
      </c>
      <c r="K116" s="5">
        <v>0</v>
      </c>
      <c r="L116" s="5">
        <f t="shared" si="9"/>
        <v>0</v>
      </c>
      <c r="M116" s="5">
        <f t="shared" si="10"/>
        <v>4983895</v>
      </c>
      <c r="N116" s="5">
        <v>0</v>
      </c>
      <c r="O116" s="5">
        <v>0</v>
      </c>
      <c r="P116" s="5">
        <f t="shared" si="11"/>
        <v>0</v>
      </c>
      <c r="Q116" s="5">
        <f t="shared" si="16"/>
        <v>0</v>
      </c>
      <c r="R116" s="5">
        <f t="shared" si="12"/>
        <v>0</v>
      </c>
      <c r="S116" s="5">
        <f t="shared" si="13"/>
        <v>4983895</v>
      </c>
    </row>
    <row r="117" spans="1:20">
      <c r="A117" s="5">
        <v>112</v>
      </c>
      <c r="B117" s="69">
        <v>644</v>
      </c>
      <c r="C117" s="29" t="s">
        <v>819</v>
      </c>
      <c r="D117" s="67">
        <v>0</v>
      </c>
      <c r="E117" s="68">
        <v>38</v>
      </c>
      <c r="F117" s="67">
        <v>0</v>
      </c>
      <c r="G117" s="5">
        <f t="shared" si="14"/>
        <v>1900</v>
      </c>
      <c r="H117" s="5">
        <v>0</v>
      </c>
      <c r="I117" s="5">
        <f t="shared" si="15"/>
        <v>1900</v>
      </c>
      <c r="J117" s="5">
        <v>0</v>
      </c>
      <c r="K117" s="5">
        <v>0</v>
      </c>
      <c r="L117" s="5">
        <f t="shared" si="9"/>
        <v>0</v>
      </c>
      <c r="M117" s="5">
        <f t="shared" si="10"/>
        <v>1900</v>
      </c>
      <c r="N117" s="5">
        <v>0</v>
      </c>
      <c r="O117" s="5">
        <v>0</v>
      </c>
      <c r="P117" s="5">
        <f t="shared" si="11"/>
        <v>0</v>
      </c>
      <c r="Q117" s="5">
        <f t="shared" ref="Q117:Q132" si="17">IF(P117&gt;M117,M117,P117)</f>
        <v>0</v>
      </c>
      <c r="R117" s="5">
        <f t="shared" si="12"/>
        <v>0</v>
      </c>
      <c r="S117" s="5">
        <f t="shared" si="13"/>
        <v>1900</v>
      </c>
    </row>
    <row r="118" spans="1:20">
      <c r="A118" s="5">
        <v>113</v>
      </c>
      <c r="B118" s="69">
        <v>641</v>
      </c>
      <c r="C118" s="29" t="s">
        <v>811</v>
      </c>
      <c r="D118" s="67">
        <v>0</v>
      </c>
      <c r="E118" s="68">
        <v>1874</v>
      </c>
      <c r="F118" s="67">
        <v>0</v>
      </c>
      <c r="G118" s="5">
        <f t="shared" si="14"/>
        <v>93700</v>
      </c>
      <c r="H118" s="5">
        <v>0</v>
      </c>
      <c r="I118" s="5">
        <f t="shared" si="15"/>
        <v>93700</v>
      </c>
      <c r="J118" s="5">
        <v>0</v>
      </c>
      <c r="K118" s="5">
        <v>0</v>
      </c>
      <c r="L118" s="5">
        <f t="shared" si="9"/>
        <v>0</v>
      </c>
      <c r="M118" s="5">
        <f t="shared" si="10"/>
        <v>93700</v>
      </c>
      <c r="N118" s="5">
        <v>0</v>
      </c>
      <c r="O118" s="5">
        <v>0</v>
      </c>
      <c r="P118" s="5">
        <f t="shared" si="11"/>
        <v>0</v>
      </c>
      <c r="Q118" s="5">
        <f t="shared" si="17"/>
        <v>0</v>
      </c>
      <c r="R118" s="5">
        <f t="shared" si="12"/>
        <v>0</v>
      </c>
      <c r="S118" s="5">
        <f t="shared" si="13"/>
        <v>93700</v>
      </c>
    </row>
    <row r="119" spans="1:20">
      <c r="A119" s="5">
        <v>114</v>
      </c>
      <c r="B119" s="69">
        <v>953</v>
      </c>
      <c r="C119" s="29" t="s">
        <v>1021</v>
      </c>
      <c r="D119" s="67">
        <v>0</v>
      </c>
      <c r="E119" s="68">
        <v>22866</v>
      </c>
      <c r="F119" s="67">
        <v>342</v>
      </c>
      <c r="G119" s="5">
        <f t="shared" si="14"/>
        <v>1135434</v>
      </c>
      <c r="H119" s="5">
        <v>0</v>
      </c>
      <c r="I119" s="5">
        <f t="shared" si="15"/>
        <v>1135434</v>
      </c>
      <c r="J119" s="5">
        <v>0</v>
      </c>
      <c r="K119" s="5">
        <v>0</v>
      </c>
      <c r="L119" s="5">
        <f t="shared" si="9"/>
        <v>0</v>
      </c>
      <c r="M119" s="5">
        <f t="shared" si="10"/>
        <v>1135434</v>
      </c>
      <c r="N119" s="5">
        <v>0</v>
      </c>
      <c r="O119" s="5">
        <v>50000</v>
      </c>
      <c r="P119" s="5">
        <f t="shared" si="11"/>
        <v>50000</v>
      </c>
      <c r="Q119" s="5">
        <f t="shared" si="17"/>
        <v>50000</v>
      </c>
      <c r="R119" s="5">
        <f t="shared" si="12"/>
        <v>0</v>
      </c>
      <c r="S119" s="5">
        <f t="shared" si="13"/>
        <v>1085434</v>
      </c>
    </row>
    <row r="120" spans="1:20">
      <c r="A120" s="5">
        <v>115</v>
      </c>
      <c r="B120" s="69">
        <v>951</v>
      </c>
      <c r="C120" s="29" t="s">
        <v>153</v>
      </c>
      <c r="D120" s="67">
        <v>1</v>
      </c>
      <c r="E120" s="68">
        <v>137894</v>
      </c>
      <c r="F120" s="67">
        <v>8557</v>
      </c>
      <c r="G120" s="5">
        <f t="shared" si="14"/>
        <v>6697929</v>
      </c>
      <c r="H120" s="5">
        <v>0</v>
      </c>
      <c r="I120" s="5">
        <f t="shared" si="15"/>
        <v>6697929</v>
      </c>
      <c r="J120" s="5">
        <v>5966173</v>
      </c>
      <c r="K120" s="5">
        <v>669793</v>
      </c>
      <c r="L120" s="5">
        <f t="shared" si="9"/>
        <v>5296380</v>
      </c>
      <c r="M120" s="5">
        <f t="shared" si="10"/>
        <v>6028136</v>
      </c>
      <c r="N120" s="5">
        <v>0</v>
      </c>
      <c r="O120" s="5">
        <v>300000</v>
      </c>
      <c r="P120" s="5">
        <f t="shared" si="11"/>
        <v>300000</v>
      </c>
      <c r="Q120" s="5">
        <f t="shared" si="17"/>
        <v>300000</v>
      </c>
      <c r="R120" s="5">
        <f t="shared" si="12"/>
        <v>0</v>
      </c>
      <c r="S120" s="5">
        <f t="shared" si="13"/>
        <v>5728136</v>
      </c>
    </row>
    <row r="121" spans="1:20">
      <c r="A121" s="5">
        <v>116</v>
      </c>
      <c r="B121" s="69">
        <v>620</v>
      </c>
      <c r="C121" s="29" t="s">
        <v>774</v>
      </c>
      <c r="D121" s="67">
        <v>0</v>
      </c>
      <c r="E121" s="68">
        <v>654</v>
      </c>
      <c r="F121" s="67">
        <v>0</v>
      </c>
      <c r="G121" s="5">
        <f t="shared" si="14"/>
        <v>32700</v>
      </c>
      <c r="H121" s="5">
        <v>0</v>
      </c>
      <c r="I121" s="5">
        <f t="shared" si="15"/>
        <v>32700</v>
      </c>
      <c r="J121" s="5">
        <v>0</v>
      </c>
      <c r="K121" s="5">
        <v>0</v>
      </c>
      <c r="L121" s="5">
        <f t="shared" si="9"/>
        <v>0</v>
      </c>
      <c r="M121" s="5">
        <f t="shared" si="10"/>
        <v>32700</v>
      </c>
      <c r="N121" s="5">
        <v>0</v>
      </c>
      <c r="O121" s="5">
        <v>0</v>
      </c>
      <c r="P121" s="5">
        <f t="shared" si="11"/>
        <v>0</v>
      </c>
      <c r="Q121" s="5">
        <f t="shared" si="17"/>
        <v>0</v>
      </c>
      <c r="R121" s="5">
        <f t="shared" si="12"/>
        <v>0</v>
      </c>
      <c r="S121" s="5">
        <f t="shared" si="13"/>
        <v>32700</v>
      </c>
    </row>
    <row r="122" spans="1:20">
      <c r="A122" s="5">
        <v>117</v>
      </c>
      <c r="B122" s="69">
        <v>610</v>
      </c>
      <c r="C122" s="29" t="s">
        <v>108</v>
      </c>
      <c r="D122" s="67">
        <v>2</v>
      </c>
      <c r="E122" s="68">
        <v>11878</v>
      </c>
      <c r="F122" s="67">
        <v>0</v>
      </c>
      <c r="G122" s="5">
        <f t="shared" si="14"/>
        <v>593980</v>
      </c>
      <c r="H122" s="5">
        <v>0</v>
      </c>
      <c r="I122" s="5">
        <f t="shared" si="15"/>
        <v>593980</v>
      </c>
      <c r="J122" s="5">
        <v>55678504</v>
      </c>
      <c r="K122" s="5">
        <v>59398</v>
      </c>
      <c r="L122" s="5">
        <f t="shared" si="9"/>
        <v>55619106</v>
      </c>
      <c r="M122" s="5">
        <f t="shared" si="10"/>
        <v>534582</v>
      </c>
      <c r="N122" s="5">
        <v>0</v>
      </c>
      <c r="O122" s="5">
        <v>470000</v>
      </c>
      <c r="P122" s="5">
        <f t="shared" si="11"/>
        <v>470000</v>
      </c>
      <c r="Q122" s="5">
        <f t="shared" si="17"/>
        <v>470000</v>
      </c>
      <c r="R122" s="5">
        <f t="shared" si="12"/>
        <v>0</v>
      </c>
      <c r="S122" s="5">
        <f t="shared" si="13"/>
        <v>64582</v>
      </c>
    </row>
    <row r="123" spans="1:20">
      <c r="A123" s="5">
        <v>118</v>
      </c>
      <c r="B123" s="69">
        <v>656</v>
      </c>
      <c r="C123" s="29" t="s">
        <v>846</v>
      </c>
      <c r="D123" s="67">
        <v>0</v>
      </c>
      <c r="E123" s="68">
        <v>4156</v>
      </c>
      <c r="F123" s="67">
        <v>0</v>
      </c>
      <c r="G123" s="5">
        <f t="shared" si="14"/>
        <v>207800</v>
      </c>
      <c r="H123" s="5">
        <v>0</v>
      </c>
      <c r="I123" s="5">
        <f t="shared" si="15"/>
        <v>207800</v>
      </c>
      <c r="J123" s="5">
        <v>0</v>
      </c>
      <c r="K123" s="5">
        <v>0</v>
      </c>
      <c r="L123" s="5">
        <f t="shared" si="9"/>
        <v>0</v>
      </c>
      <c r="M123" s="5">
        <f t="shared" si="10"/>
        <v>207800</v>
      </c>
      <c r="N123" s="5">
        <v>0</v>
      </c>
      <c r="O123" s="5">
        <v>0</v>
      </c>
      <c r="P123" s="5">
        <f t="shared" si="11"/>
        <v>0</v>
      </c>
      <c r="Q123" s="5">
        <f t="shared" si="17"/>
        <v>0</v>
      </c>
      <c r="R123" s="5">
        <f t="shared" si="12"/>
        <v>0</v>
      </c>
      <c r="S123" s="5">
        <f t="shared" si="13"/>
        <v>207800</v>
      </c>
    </row>
    <row r="124" spans="1:20">
      <c r="A124" s="5">
        <v>119</v>
      </c>
      <c r="B124" s="69">
        <v>655</v>
      </c>
      <c r="C124" s="29" t="s">
        <v>844</v>
      </c>
      <c r="D124" s="67">
        <v>0</v>
      </c>
      <c r="E124" s="68">
        <v>3260</v>
      </c>
      <c r="F124" s="67">
        <v>172</v>
      </c>
      <c r="G124" s="5">
        <f t="shared" si="14"/>
        <v>159044</v>
      </c>
      <c r="H124" s="5">
        <v>0</v>
      </c>
      <c r="I124" s="5">
        <f t="shared" si="15"/>
        <v>159044</v>
      </c>
      <c r="J124" s="5">
        <v>0</v>
      </c>
      <c r="K124" s="5">
        <v>0</v>
      </c>
      <c r="L124" s="5">
        <f t="shared" si="9"/>
        <v>0</v>
      </c>
      <c r="M124" s="5">
        <f t="shared" si="10"/>
        <v>159044</v>
      </c>
      <c r="N124" s="5">
        <v>0</v>
      </c>
      <c r="O124" s="5">
        <v>0</v>
      </c>
      <c r="P124" s="5">
        <f t="shared" si="11"/>
        <v>0</v>
      </c>
      <c r="Q124" s="5">
        <f t="shared" si="17"/>
        <v>0</v>
      </c>
      <c r="R124" s="5">
        <f t="shared" si="12"/>
        <v>0</v>
      </c>
      <c r="S124" s="5">
        <f t="shared" si="13"/>
        <v>159044</v>
      </c>
    </row>
    <row r="125" spans="1:20">
      <c r="A125" s="5">
        <v>120</v>
      </c>
      <c r="B125" s="69">
        <v>126</v>
      </c>
      <c r="C125" s="29" t="s">
        <v>359</v>
      </c>
      <c r="D125" s="67">
        <v>0</v>
      </c>
      <c r="E125" s="68">
        <v>849</v>
      </c>
      <c r="F125" s="67">
        <v>527</v>
      </c>
      <c r="G125" s="5">
        <f t="shared" si="14"/>
        <v>30329</v>
      </c>
      <c r="H125" s="5">
        <v>0</v>
      </c>
      <c r="I125" s="5">
        <f t="shared" si="15"/>
        <v>30329</v>
      </c>
      <c r="J125" s="5">
        <v>0</v>
      </c>
      <c r="K125" s="5">
        <v>0</v>
      </c>
      <c r="L125" s="5">
        <f t="shared" si="9"/>
        <v>0</v>
      </c>
      <c r="M125" s="5">
        <f t="shared" si="10"/>
        <v>30329</v>
      </c>
      <c r="N125" s="5">
        <v>0</v>
      </c>
      <c r="O125" s="5">
        <v>0</v>
      </c>
      <c r="P125" s="5">
        <f t="shared" si="11"/>
        <v>0</v>
      </c>
      <c r="Q125" s="5">
        <f t="shared" si="17"/>
        <v>0</v>
      </c>
      <c r="R125" s="5">
        <f t="shared" si="12"/>
        <v>0</v>
      </c>
      <c r="S125" s="5">
        <f t="shared" si="13"/>
        <v>30329</v>
      </c>
    </row>
    <row r="126" spans="1:20">
      <c r="A126" s="5">
        <v>121</v>
      </c>
      <c r="B126" s="69">
        <v>125</v>
      </c>
      <c r="C126" s="29" t="s">
        <v>355</v>
      </c>
      <c r="D126" s="67">
        <v>0</v>
      </c>
      <c r="E126" s="68">
        <v>546</v>
      </c>
      <c r="F126" s="67">
        <v>86</v>
      </c>
      <c r="G126" s="5">
        <f t="shared" si="14"/>
        <v>25322</v>
      </c>
      <c r="H126" s="5">
        <v>0</v>
      </c>
      <c r="I126" s="5">
        <f t="shared" si="15"/>
        <v>25322</v>
      </c>
      <c r="J126" s="5">
        <v>281483</v>
      </c>
      <c r="K126" s="5">
        <v>2532</v>
      </c>
      <c r="L126" s="5">
        <f t="shared" si="9"/>
        <v>278951</v>
      </c>
      <c r="M126" s="5">
        <f t="shared" si="10"/>
        <v>22790</v>
      </c>
      <c r="N126" s="5">
        <v>0</v>
      </c>
      <c r="O126" s="5">
        <v>0</v>
      </c>
      <c r="P126" s="5">
        <f t="shared" si="11"/>
        <v>0</v>
      </c>
      <c r="Q126" s="5">
        <f t="shared" si="17"/>
        <v>0</v>
      </c>
      <c r="R126" s="5">
        <f t="shared" si="12"/>
        <v>0</v>
      </c>
      <c r="S126" s="5">
        <f t="shared" si="13"/>
        <v>22790</v>
      </c>
    </row>
    <row r="127" spans="1:20">
      <c r="A127" s="5">
        <v>122</v>
      </c>
      <c r="B127" s="69">
        <v>134</v>
      </c>
      <c r="C127" s="29" t="s">
        <v>379</v>
      </c>
      <c r="D127" s="67">
        <v>0</v>
      </c>
      <c r="E127" s="68">
        <v>1657</v>
      </c>
      <c r="F127" s="67">
        <v>547</v>
      </c>
      <c r="G127" s="5">
        <f t="shared" si="14"/>
        <v>70269</v>
      </c>
      <c r="H127" s="5">
        <v>0</v>
      </c>
      <c r="I127" s="5">
        <f t="shared" si="15"/>
        <v>70269</v>
      </c>
      <c r="J127" s="5">
        <v>0</v>
      </c>
      <c r="K127" s="5">
        <v>0</v>
      </c>
      <c r="L127" s="5">
        <f t="shared" si="9"/>
        <v>0</v>
      </c>
      <c r="M127" s="5">
        <f t="shared" si="10"/>
        <v>70269</v>
      </c>
      <c r="N127" s="5">
        <v>0</v>
      </c>
      <c r="O127" s="5">
        <v>0</v>
      </c>
      <c r="P127" s="5">
        <f t="shared" si="11"/>
        <v>0</v>
      </c>
      <c r="Q127" s="5">
        <f t="shared" si="17"/>
        <v>0</v>
      </c>
      <c r="R127" s="5">
        <f t="shared" si="12"/>
        <v>0</v>
      </c>
      <c r="S127" s="5">
        <f t="shared" si="13"/>
        <v>70269</v>
      </c>
    </row>
    <row r="128" spans="1:20">
      <c r="A128" s="5">
        <v>123</v>
      </c>
      <c r="B128" s="69">
        <v>207</v>
      </c>
      <c r="C128" s="29" t="s">
        <v>84</v>
      </c>
      <c r="D128" s="67">
        <v>3</v>
      </c>
      <c r="E128" s="68">
        <v>18218</v>
      </c>
      <c r="F128" s="67">
        <v>1250</v>
      </c>
      <c r="G128" s="5">
        <f t="shared" si="14"/>
        <v>882270</v>
      </c>
      <c r="H128" s="5">
        <v>0</v>
      </c>
      <c r="I128" s="5">
        <f t="shared" si="15"/>
        <v>882270</v>
      </c>
      <c r="J128" s="5">
        <v>32036082</v>
      </c>
      <c r="K128" s="5">
        <v>88227</v>
      </c>
      <c r="L128" s="5">
        <f t="shared" si="9"/>
        <v>31947855</v>
      </c>
      <c r="M128" s="5">
        <f t="shared" si="10"/>
        <v>794043</v>
      </c>
      <c r="N128" s="5">
        <v>0</v>
      </c>
      <c r="O128" s="5">
        <v>100000</v>
      </c>
      <c r="P128" s="5">
        <f t="shared" si="11"/>
        <v>100000</v>
      </c>
      <c r="Q128" s="5">
        <f t="shared" si="17"/>
        <v>100000</v>
      </c>
      <c r="R128" s="5">
        <f t="shared" si="12"/>
        <v>0</v>
      </c>
      <c r="S128" s="5">
        <f t="shared" si="13"/>
        <v>694043</v>
      </c>
    </row>
    <row r="129" spans="1:22">
      <c r="A129" s="5">
        <v>124</v>
      </c>
      <c r="B129" s="69">
        <v>619</v>
      </c>
      <c r="C129" s="29" t="s">
        <v>772</v>
      </c>
      <c r="D129" s="67">
        <v>0</v>
      </c>
      <c r="E129" s="68">
        <v>961</v>
      </c>
      <c r="F129" s="67">
        <v>0</v>
      </c>
      <c r="G129" s="5">
        <f t="shared" si="14"/>
        <v>48050</v>
      </c>
      <c r="H129" s="5">
        <v>0</v>
      </c>
      <c r="I129" s="5">
        <f t="shared" si="15"/>
        <v>48050</v>
      </c>
      <c r="J129" s="5">
        <v>0</v>
      </c>
      <c r="K129" s="5">
        <v>0</v>
      </c>
      <c r="L129" s="5">
        <f t="shared" si="9"/>
        <v>0</v>
      </c>
      <c r="M129" s="5">
        <f t="shared" si="10"/>
        <v>48050</v>
      </c>
      <c r="N129" s="5">
        <v>0</v>
      </c>
      <c r="O129" s="5">
        <v>0</v>
      </c>
      <c r="P129" s="5">
        <f t="shared" si="11"/>
        <v>0</v>
      </c>
      <c r="Q129" s="5">
        <f t="shared" si="17"/>
        <v>0</v>
      </c>
      <c r="R129" s="5">
        <f t="shared" si="12"/>
        <v>0</v>
      </c>
      <c r="S129" s="5">
        <f t="shared" si="13"/>
        <v>48050</v>
      </c>
    </row>
    <row r="130" spans="1:22">
      <c r="A130" s="5">
        <v>125</v>
      </c>
      <c r="B130" s="69">
        <v>840</v>
      </c>
      <c r="C130" s="29" t="s">
        <v>941</v>
      </c>
      <c r="D130" s="67">
        <v>0</v>
      </c>
      <c r="E130" s="68">
        <v>17552</v>
      </c>
      <c r="F130" s="67">
        <v>17552</v>
      </c>
      <c r="G130" s="5">
        <f t="shared" si="14"/>
        <v>473904</v>
      </c>
      <c r="H130" s="5">
        <v>0</v>
      </c>
      <c r="I130" s="5">
        <f t="shared" si="15"/>
        <v>473904</v>
      </c>
      <c r="J130" s="5">
        <v>0</v>
      </c>
      <c r="K130" s="5">
        <v>0</v>
      </c>
      <c r="L130" s="5">
        <f t="shared" si="9"/>
        <v>0</v>
      </c>
      <c r="M130" s="5">
        <f t="shared" si="10"/>
        <v>473904</v>
      </c>
      <c r="N130" s="5">
        <v>0</v>
      </c>
      <c r="O130" s="5">
        <v>0</v>
      </c>
      <c r="P130" s="5">
        <f t="shared" si="11"/>
        <v>0</v>
      </c>
      <c r="Q130" s="5">
        <f t="shared" si="17"/>
        <v>0</v>
      </c>
      <c r="R130" s="5">
        <f t="shared" si="12"/>
        <v>0</v>
      </c>
      <c r="S130" s="5">
        <f t="shared" si="13"/>
        <v>473904</v>
      </c>
    </row>
    <row r="131" spans="1:22">
      <c r="A131" s="5">
        <v>126</v>
      </c>
      <c r="B131" s="69">
        <v>846</v>
      </c>
      <c r="C131" s="29" t="s">
        <v>961</v>
      </c>
      <c r="D131" s="67">
        <v>0</v>
      </c>
      <c r="E131" s="68">
        <v>5674</v>
      </c>
      <c r="F131" s="67">
        <v>5674</v>
      </c>
      <c r="G131" s="5">
        <f t="shared" si="14"/>
        <v>153198</v>
      </c>
      <c r="H131" s="5">
        <v>0</v>
      </c>
      <c r="I131" s="5">
        <f t="shared" si="15"/>
        <v>153198</v>
      </c>
      <c r="J131" s="5">
        <v>0</v>
      </c>
      <c r="K131" s="5">
        <v>0</v>
      </c>
      <c r="L131" s="5">
        <f t="shared" si="9"/>
        <v>0</v>
      </c>
      <c r="M131" s="5">
        <f t="shared" si="10"/>
        <v>153198</v>
      </c>
      <c r="N131" s="5">
        <v>0</v>
      </c>
      <c r="O131" s="5">
        <v>0</v>
      </c>
      <c r="P131" s="5">
        <f t="shared" si="11"/>
        <v>0</v>
      </c>
      <c r="Q131" s="5">
        <f t="shared" si="17"/>
        <v>0</v>
      </c>
      <c r="R131" s="5">
        <f t="shared" si="12"/>
        <v>0</v>
      </c>
      <c r="S131" s="5">
        <f t="shared" si="13"/>
        <v>153198</v>
      </c>
    </row>
    <row r="132" spans="1:22">
      <c r="A132" s="5">
        <v>127</v>
      </c>
      <c r="B132" s="69">
        <v>646</v>
      </c>
      <c r="C132" s="29" t="s">
        <v>821</v>
      </c>
      <c r="D132" s="67">
        <v>0</v>
      </c>
      <c r="E132" s="68">
        <v>2054</v>
      </c>
      <c r="F132" s="67">
        <v>0</v>
      </c>
      <c r="G132" s="5">
        <f t="shared" si="14"/>
        <v>102700</v>
      </c>
      <c r="H132" s="5">
        <v>0</v>
      </c>
      <c r="I132" s="5">
        <f t="shared" si="15"/>
        <v>102700</v>
      </c>
      <c r="J132" s="5">
        <v>0</v>
      </c>
      <c r="K132" s="5">
        <v>0</v>
      </c>
      <c r="L132" s="5">
        <f t="shared" si="9"/>
        <v>0</v>
      </c>
      <c r="M132" s="5">
        <f t="shared" si="10"/>
        <v>102700</v>
      </c>
      <c r="N132" s="5">
        <v>0</v>
      </c>
      <c r="O132" s="5">
        <v>0</v>
      </c>
      <c r="P132" s="5">
        <f t="shared" si="11"/>
        <v>0</v>
      </c>
      <c r="Q132" s="5">
        <f t="shared" si="17"/>
        <v>0</v>
      </c>
      <c r="R132" s="5">
        <f t="shared" si="12"/>
        <v>0</v>
      </c>
      <c r="S132" s="5">
        <f t="shared" si="13"/>
        <v>102700</v>
      </c>
    </row>
    <row r="133" spans="1:22" ht="15.75" thickBot="1">
      <c r="A133" s="5"/>
      <c r="B133" s="5"/>
      <c r="C133" s="63" t="s">
        <v>154</v>
      </c>
      <c r="D133" s="27">
        <f>SUM(D6:D132)</f>
        <v>141</v>
      </c>
      <c r="E133" s="27">
        <f>SUM(E6:E132)</f>
        <v>4077900</v>
      </c>
      <c r="F133" s="27">
        <f>SUM(F6:F132)</f>
        <v>423586</v>
      </c>
      <c r="G133" s="27">
        <f>SUM(G6:G132)</f>
        <v>194158162</v>
      </c>
      <c r="H133" s="27">
        <f>SUBTOTAL(9,H17:H115)</f>
        <v>-2850</v>
      </c>
      <c r="I133" s="27">
        <f t="shared" ref="I133:S133" si="18">SUM(I6:I132)</f>
        <v>194155312</v>
      </c>
      <c r="J133" s="27">
        <f t="shared" si="18"/>
        <v>2261272255</v>
      </c>
      <c r="K133" s="27">
        <f t="shared" si="18"/>
        <v>15547506</v>
      </c>
      <c r="L133" s="27">
        <f t="shared" si="18"/>
        <v>2245724749</v>
      </c>
      <c r="M133" s="27">
        <f t="shared" si="18"/>
        <v>178607806</v>
      </c>
      <c r="N133" s="27">
        <f t="shared" si="18"/>
        <v>31142307</v>
      </c>
      <c r="O133" s="27">
        <f t="shared" si="18"/>
        <v>18830000</v>
      </c>
      <c r="P133" s="27">
        <f t="shared" si="18"/>
        <v>49972307</v>
      </c>
      <c r="Q133" s="27">
        <f t="shared" si="18"/>
        <v>17447975</v>
      </c>
      <c r="R133" s="27">
        <f t="shared" si="18"/>
        <v>32524332</v>
      </c>
      <c r="S133" s="27">
        <f t="shared" si="18"/>
        <v>161159831</v>
      </c>
      <c r="T133" s="14"/>
      <c r="U133" s="14"/>
      <c r="V133" s="14"/>
    </row>
    <row r="134" spans="1:22" ht="15.75" thickTop="1"/>
    <row r="135" spans="1:22">
      <c r="A135" s="65" t="s">
        <v>1614</v>
      </c>
    </row>
  </sheetData>
  <pageMargins left="0.7" right="0.28999999999999998" top="0.63" bottom="0.47" header="0.3" footer="0.3"/>
  <pageSetup paperSize="5" scale="7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196"/>
  <sheetViews>
    <sheetView workbookViewId="0"/>
  </sheetViews>
  <sheetFormatPr defaultRowHeight="15"/>
  <cols>
    <col min="2" max="2" width="44.28515625" bestFit="1" customWidth="1"/>
    <col min="3" max="3" width="40.85546875" bestFit="1" customWidth="1"/>
    <col min="4" max="4" width="13.42578125" customWidth="1"/>
    <col min="5" max="5" width="14.28515625" customWidth="1"/>
    <col min="6" max="6" width="14" customWidth="1"/>
    <col min="7" max="7" width="10.7109375" bestFit="1" customWidth="1"/>
  </cols>
  <sheetData>
    <row r="3" spans="1:6">
      <c r="A3">
        <v>1</v>
      </c>
      <c r="B3" t="s">
        <v>1106</v>
      </c>
    </row>
    <row r="5" spans="1:6" ht="51">
      <c r="A5" s="19" t="s">
        <v>1070</v>
      </c>
      <c r="B5" s="19" t="s">
        <v>1107</v>
      </c>
      <c r="C5" s="19" t="s">
        <v>1108</v>
      </c>
      <c r="D5" s="20" t="s">
        <v>1109</v>
      </c>
      <c r="E5" s="20" t="s">
        <v>1110</v>
      </c>
      <c r="F5" s="21" t="s">
        <v>1111</v>
      </c>
    </row>
    <row r="6" spans="1:6">
      <c r="A6" s="5">
        <v>602</v>
      </c>
      <c r="B6" s="22" t="s">
        <v>1112</v>
      </c>
      <c r="C6" s="22" t="s">
        <v>1113</v>
      </c>
      <c r="D6" s="23">
        <v>0</v>
      </c>
      <c r="E6" s="23">
        <v>2</v>
      </c>
      <c r="F6" s="23">
        <f t="shared" ref="F6:F23" si="0">+D6*10000+E6*50000</f>
        <v>100000</v>
      </c>
    </row>
    <row r="7" spans="1:6">
      <c r="A7" s="5">
        <v>206</v>
      </c>
      <c r="B7" s="22" t="s">
        <v>1114</v>
      </c>
      <c r="C7" s="22" t="s">
        <v>1115</v>
      </c>
      <c r="D7" s="23">
        <v>0</v>
      </c>
      <c r="E7" s="23">
        <v>19</v>
      </c>
      <c r="F7" s="23">
        <f t="shared" si="0"/>
        <v>950000</v>
      </c>
    </row>
    <row r="8" spans="1:6">
      <c r="A8" s="5">
        <v>206</v>
      </c>
      <c r="B8" s="22" t="s">
        <v>1114</v>
      </c>
      <c r="C8" s="22" t="s">
        <v>1116</v>
      </c>
      <c r="D8" s="23">
        <v>0</v>
      </c>
      <c r="E8" s="23">
        <v>2</v>
      </c>
      <c r="F8" s="23">
        <f t="shared" si="0"/>
        <v>100000</v>
      </c>
    </row>
    <row r="9" spans="1:6">
      <c r="A9" s="5">
        <v>618</v>
      </c>
      <c r="B9" s="22" t="s">
        <v>1117</v>
      </c>
      <c r="C9" s="22" t="s">
        <v>1118</v>
      </c>
      <c r="D9" s="23">
        <v>0</v>
      </c>
      <c r="E9" s="23">
        <v>1</v>
      </c>
      <c r="F9" s="23">
        <f t="shared" si="0"/>
        <v>50000</v>
      </c>
    </row>
    <row r="10" spans="1:6">
      <c r="A10" s="5">
        <v>618</v>
      </c>
      <c r="B10" s="22" t="s">
        <v>1117</v>
      </c>
      <c r="C10" s="22" t="s">
        <v>1119</v>
      </c>
      <c r="D10" s="23">
        <v>0</v>
      </c>
      <c r="E10" s="23">
        <v>1</v>
      </c>
      <c r="F10" s="23">
        <f t="shared" si="0"/>
        <v>50000</v>
      </c>
    </row>
    <row r="11" spans="1:6">
      <c r="A11" s="5">
        <v>618</v>
      </c>
      <c r="B11" s="22" t="s">
        <v>1117</v>
      </c>
      <c r="C11" s="22" t="s">
        <v>1120</v>
      </c>
      <c r="D11" s="23">
        <v>0</v>
      </c>
      <c r="E11" s="23">
        <v>2</v>
      </c>
      <c r="F11" s="23">
        <f t="shared" si="0"/>
        <v>100000</v>
      </c>
    </row>
    <row r="12" spans="1:6">
      <c r="A12" s="5">
        <v>618</v>
      </c>
      <c r="B12" s="22" t="s">
        <v>1117</v>
      </c>
      <c r="C12" s="22" t="s">
        <v>1121</v>
      </c>
      <c r="D12" s="23">
        <v>0</v>
      </c>
      <c r="E12" s="23">
        <v>1</v>
      </c>
      <c r="F12" s="23">
        <f t="shared" si="0"/>
        <v>50000</v>
      </c>
    </row>
    <row r="13" spans="1:6">
      <c r="A13" s="5">
        <v>618</v>
      </c>
      <c r="B13" s="22" t="s">
        <v>1117</v>
      </c>
      <c r="C13" s="22" t="s">
        <v>1122</v>
      </c>
      <c r="D13" s="23">
        <v>0</v>
      </c>
      <c r="E13" s="23">
        <v>1</v>
      </c>
      <c r="F13" s="23">
        <f t="shared" si="0"/>
        <v>50000</v>
      </c>
    </row>
    <row r="14" spans="1:6">
      <c r="A14" s="5">
        <v>814</v>
      </c>
      <c r="B14" s="22" t="s">
        <v>1123</v>
      </c>
      <c r="C14" s="22" t="s">
        <v>1124</v>
      </c>
      <c r="D14" s="23">
        <v>0</v>
      </c>
      <c r="E14" s="23">
        <v>1</v>
      </c>
      <c r="F14" s="23">
        <f t="shared" si="0"/>
        <v>50000</v>
      </c>
    </row>
    <row r="15" spans="1:6">
      <c r="A15" s="5">
        <v>814</v>
      </c>
      <c r="B15" s="22" t="s">
        <v>1123</v>
      </c>
      <c r="C15" s="22" t="s">
        <v>1125</v>
      </c>
      <c r="D15" s="23">
        <v>0</v>
      </c>
      <c r="E15" s="23">
        <v>1</v>
      </c>
      <c r="F15" s="23">
        <f t="shared" si="0"/>
        <v>50000</v>
      </c>
    </row>
    <row r="16" spans="1:6">
      <c r="A16" s="5">
        <v>814</v>
      </c>
      <c r="B16" s="22" t="s">
        <v>1123</v>
      </c>
      <c r="C16" s="22" t="s">
        <v>1126</v>
      </c>
      <c r="D16" s="23">
        <v>0</v>
      </c>
      <c r="E16" s="23">
        <v>1</v>
      </c>
      <c r="F16" s="23">
        <f t="shared" si="0"/>
        <v>50000</v>
      </c>
    </row>
    <row r="17" spans="1:7">
      <c r="A17" s="5">
        <v>814</v>
      </c>
      <c r="B17" s="22" t="s">
        <v>1123</v>
      </c>
      <c r="C17" s="22" t="s">
        <v>1127</v>
      </c>
      <c r="D17" s="23">
        <v>0</v>
      </c>
      <c r="E17" s="23">
        <v>1</v>
      </c>
      <c r="F17" s="23">
        <f t="shared" si="0"/>
        <v>50000</v>
      </c>
    </row>
    <row r="18" spans="1:7">
      <c r="A18" s="5">
        <v>814</v>
      </c>
      <c r="B18" s="22" t="s">
        <v>1123</v>
      </c>
      <c r="C18" s="22" t="s">
        <v>1128</v>
      </c>
      <c r="D18" s="23">
        <v>0</v>
      </c>
      <c r="E18" s="23">
        <v>1</v>
      </c>
      <c r="F18" s="23">
        <f t="shared" si="0"/>
        <v>50000</v>
      </c>
    </row>
    <row r="19" spans="1:7">
      <c r="A19" s="5">
        <v>607</v>
      </c>
      <c r="B19" s="22" t="s">
        <v>1129</v>
      </c>
      <c r="C19" s="22" t="s">
        <v>1130</v>
      </c>
      <c r="D19" s="23">
        <v>0</v>
      </c>
      <c r="E19" s="23">
        <v>1</v>
      </c>
      <c r="F19" s="23">
        <f t="shared" si="0"/>
        <v>50000</v>
      </c>
    </row>
    <row r="20" spans="1:7">
      <c r="A20" s="5">
        <v>953</v>
      </c>
      <c r="B20" s="22" t="s">
        <v>1131</v>
      </c>
      <c r="C20" s="22" t="s">
        <v>1132</v>
      </c>
      <c r="D20" s="23">
        <v>0</v>
      </c>
      <c r="E20" s="23">
        <v>1</v>
      </c>
      <c r="F20" s="23">
        <f t="shared" si="0"/>
        <v>50000</v>
      </c>
    </row>
    <row r="21" spans="1:7">
      <c r="A21" s="5">
        <v>951</v>
      </c>
      <c r="B21" s="22" t="s">
        <v>1133</v>
      </c>
      <c r="C21" s="22" t="s">
        <v>1134</v>
      </c>
      <c r="D21" s="23">
        <v>0</v>
      </c>
      <c r="E21" s="23">
        <v>1</v>
      </c>
      <c r="F21" s="23">
        <f t="shared" si="0"/>
        <v>50000</v>
      </c>
    </row>
    <row r="22" spans="1:7">
      <c r="A22" s="5">
        <v>951</v>
      </c>
      <c r="B22" s="22" t="s">
        <v>1133</v>
      </c>
      <c r="C22" s="22" t="s">
        <v>1135</v>
      </c>
      <c r="D22" s="23">
        <v>0</v>
      </c>
      <c r="E22" s="23">
        <v>2</v>
      </c>
      <c r="F22" s="23">
        <f t="shared" si="0"/>
        <v>100000</v>
      </c>
    </row>
    <row r="23" spans="1:7">
      <c r="A23" s="5">
        <v>951</v>
      </c>
      <c r="B23" s="22" t="s">
        <v>1133</v>
      </c>
      <c r="C23" s="22" t="s">
        <v>1136</v>
      </c>
      <c r="D23" s="23">
        <v>0</v>
      </c>
      <c r="E23" s="23">
        <v>1</v>
      </c>
      <c r="F23" s="23">
        <f t="shared" si="0"/>
        <v>50000</v>
      </c>
    </row>
    <row r="24" spans="1:7">
      <c r="A24" s="24">
        <v>951</v>
      </c>
      <c r="B24" s="24" t="s">
        <v>1137</v>
      </c>
      <c r="C24" s="24" t="s">
        <v>1138</v>
      </c>
      <c r="D24" s="25">
        <v>0</v>
      </c>
      <c r="E24" s="25">
        <v>1</v>
      </c>
      <c r="F24" s="25">
        <v>0</v>
      </c>
      <c r="G24" t="s">
        <v>1139</v>
      </c>
    </row>
    <row r="25" spans="1:7" ht="15.75" thickBot="1">
      <c r="A25" s="5"/>
      <c r="B25" s="101" t="s">
        <v>1140</v>
      </c>
      <c r="C25" s="101"/>
      <c r="D25" s="26">
        <f>SUM(D6:D24)</f>
        <v>0</v>
      </c>
      <c r="E25" s="27">
        <f>SUM(E6:E24)</f>
        <v>41</v>
      </c>
      <c r="F25" s="27">
        <f>SUM(F6:F24)</f>
        <v>2000000</v>
      </c>
    </row>
    <row r="26" spans="1:7" ht="15.75" thickTop="1"/>
    <row r="28" spans="1:7">
      <c r="A28">
        <v>2</v>
      </c>
      <c r="B28" t="s">
        <v>1141</v>
      </c>
    </row>
    <row r="30" spans="1:7" ht="51">
      <c r="A30" s="19" t="s">
        <v>1070</v>
      </c>
      <c r="B30" s="19" t="s">
        <v>1107</v>
      </c>
      <c r="C30" s="19" t="s">
        <v>1108</v>
      </c>
      <c r="D30" s="20" t="s">
        <v>1109</v>
      </c>
      <c r="E30" s="20" t="s">
        <v>1110</v>
      </c>
      <c r="F30" s="21" t="s">
        <v>1111</v>
      </c>
    </row>
    <row r="31" spans="1:7">
      <c r="A31" s="5">
        <v>206</v>
      </c>
      <c r="B31" s="22" t="s">
        <v>1114</v>
      </c>
      <c r="C31" s="22" t="s">
        <v>1115</v>
      </c>
      <c r="D31" s="5">
        <v>6</v>
      </c>
      <c r="E31" s="5">
        <v>0</v>
      </c>
      <c r="F31" s="5">
        <f>+D31*10000+E31*50000</f>
        <v>60000</v>
      </c>
    </row>
    <row r="32" spans="1:7">
      <c r="A32" s="5">
        <v>816</v>
      </c>
      <c r="B32" s="28" t="s">
        <v>1142</v>
      </c>
      <c r="C32" s="5" t="s">
        <v>1143</v>
      </c>
      <c r="D32" s="5">
        <v>0</v>
      </c>
      <c r="E32" s="5">
        <v>1</v>
      </c>
      <c r="F32" s="5">
        <f>+D32*10000+E32*50000</f>
        <v>50000</v>
      </c>
    </row>
    <row r="33" spans="1:6" ht="15.75" thickBot="1">
      <c r="B33" s="101" t="s">
        <v>1140</v>
      </c>
      <c r="C33" s="101"/>
      <c r="D33" s="26">
        <f>SUM(D31:D32)</f>
        <v>6</v>
      </c>
      <c r="E33" s="26">
        <f>SUM(E31:E32)</f>
        <v>1</v>
      </c>
      <c r="F33" s="26">
        <f>SUM(F31:F32)</f>
        <v>110000</v>
      </c>
    </row>
    <row r="34" spans="1:6" ht="15.75" thickTop="1"/>
    <row r="36" spans="1:6">
      <c r="A36">
        <v>3</v>
      </c>
      <c r="B36" s="4" t="s">
        <v>1144</v>
      </c>
    </row>
    <row r="38" spans="1:6" ht="51">
      <c r="A38" s="19" t="s">
        <v>1070</v>
      </c>
      <c r="B38" s="19" t="s">
        <v>1107</v>
      </c>
      <c r="C38" s="19" t="s">
        <v>1108</v>
      </c>
      <c r="D38" s="20" t="s">
        <v>1109</v>
      </c>
      <c r="E38" s="20" t="s">
        <v>1110</v>
      </c>
      <c r="F38" s="21" t="s">
        <v>1111</v>
      </c>
    </row>
    <row r="39" spans="1:6">
      <c r="A39" s="5">
        <v>206</v>
      </c>
      <c r="B39" s="29" t="s">
        <v>53</v>
      </c>
      <c r="C39" s="30" t="s">
        <v>1145</v>
      </c>
      <c r="D39" s="12">
        <v>0</v>
      </c>
      <c r="E39" s="12">
        <v>37</v>
      </c>
      <c r="F39" s="5">
        <f>+D39*10000+E39*50000</f>
        <v>1850000</v>
      </c>
    </row>
    <row r="40" spans="1:6">
      <c r="A40" s="5">
        <v>664</v>
      </c>
      <c r="B40" s="29" t="s">
        <v>868</v>
      </c>
      <c r="C40" s="30" t="s">
        <v>1146</v>
      </c>
      <c r="D40" s="12">
        <v>0</v>
      </c>
      <c r="E40" s="12">
        <v>1</v>
      </c>
      <c r="F40" s="5">
        <f>+D40*10000+E40*50000</f>
        <v>50000</v>
      </c>
    </row>
    <row r="41" spans="1:6">
      <c r="A41" s="5">
        <v>108</v>
      </c>
      <c r="B41" s="29" t="s">
        <v>1147</v>
      </c>
      <c r="C41" s="30" t="s">
        <v>1148</v>
      </c>
      <c r="D41" s="12">
        <v>0</v>
      </c>
      <c r="E41" s="12">
        <v>1</v>
      </c>
      <c r="F41" s="5">
        <f t="shared" ref="F41:F59" si="1">+D41*10000+E41*50000</f>
        <v>50000</v>
      </c>
    </row>
    <row r="42" spans="1:6">
      <c r="A42" s="5">
        <v>106</v>
      </c>
      <c r="B42" s="29" t="s">
        <v>1149</v>
      </c>
      <c r="C42" s="30" t="s">
        <v>1150</v>
      </c>
      <c r="D42" s="12">
        <v>0</v>
      </c>
      <c r="E42" s="12">
        <v>1</v>
      </c>
      <c r="F42" s="5">
        <f t="shared" si="1"/>
        <v>50000</v>
      </c>
    </row>
    <row r="43" spans="1:6">
      <c r="A43" s="5">
        <v>106</v>
      </c>
      <c r="B43" s="29" t="s">
        <v>1149</v>
      </c>
      <c r="C43" s="30" t="s">
        <v>1151</v>
      </c>
      <c r="D43" s="12">
        <v>0</v>
      </c>
      <c r="E43" s="12">
        <v>1</v>
      </c>
      <c r="F43" s="5">
        <f t="shared" si="1"/>
        <v>50000</v>
      </c>
    </row>
    <row r="44" spans="1:6">
      <c r="A44" s="5">
        <v>106</v>
      </c>
      <c r="B44" s="29" t="s">
        <v>1149</v>
      </c>
      <c r="C44" s="30" t="s">
        <v>1152</v>
      </c>
      <c r="D44" s="12">
        <v>0</v>
      </c>
      <c r="E44" s="12">
        <v>1</v>
      </c>
      <c r="F44" s="5">
        <f t="shared" si="1"/>
        <v>50000</v>
      </c>
    </row>
    <row r="45" spans="1:6">
      <c r="A45" s="5">
        <v>103</v>
      </c>
      <c r="B45" s="29" t="s">
        <v>1153</v>
      </c>
      <c r="C45" s="30" t="s">
        <v>1154</v>
      </c>
      <c r="D45" s="12">
        <v>0</v>
      </c>
      <c r="E45" s="12">
        <v>1</v>
      </c>
      <c r="F45" s="5">
        <f t="shared" si="1"/>
        <v>50000</v>
      </c>
    </row>
    <row r="46" spans="1:6">
      <c r="A46" s="5">
        <v>635</v>
      </c>
      <c r="B46" s="29" t="s">
        <v>1155</v>
      </c>
      <c r="C46" s="30" t="s">
        <v>1156</v>
      </c>
      <c r="D46" s="12">
        <v>0</v>
      </c>
      <c r="E46" s="12">
        <v>3</v>
      </c>
      <c r="F46" s="5">
        <f t="shared" si="1"/>
        <v>150000</v>
      </c>
    </row>
    <row r="47" spans="1:6">
      <c r="A47" s="5">
        <v>954</v>
      </c>
      <c r="B47" s="29" t="s">
        <v>1157</v>
      </c>
      <c r="C47" s="30" t="s">
        <v>1158</v>
      </c>
      <c r="D47" s="12">
        <v>0</v>
      </c>
      <c r="E47" s="12">
        <v>1</v>
      </c>
      <c r="F47" s="5">
        <f t="shared" si="1"/>
        <v>50000</v>
      </c>
    </row>
    <row r="48" spans="1:6">
      <c r="A48" s="5">
        <v>814</v>
      </c>
      <c r="B48" s="29" t="s">
        <v>1159</v>
      </c>
      <c r="C48" s="30" t="s">
        <v>1160</v>
      </c>
      <c r="D48" s="12">
        <v>0</v>
      </c>
      <c r="E48" s="12">
        <v>1</v>
      </c>
      <c r="F48" s="5">
        <f t="shared" si="1"/>
        <v>50000</v>
      </c>
    </row>
    <row r="49" spans="1:6">
      <c r="A49" s="5">
        <v>814</v>
      </c>
      <c r="B49" s="29" t="s">
        <v>1159</v>
      </c>
      <c r="C49" s="30" t="s">
        <v>1161</v>
      </c>
      <c r="D49" s="12">
        <v>0</v>
      </c>
      <c r="E49" s="12">
        <v>1</v>
      </c>
      <c r="F49" s="5">
        <f t="shared" si="1"/>
        <v>50000</v>
      </c>
    </row>
    <row r="50" spans="1:6">
      <c r="A50" s="5">
        <v>814</v>
      </c>
      <c r="B50" s="29" t="s">
        <v>1159</v>
      </c>
      <c r="C50" s="30" t="s">
        <v>1162</v>
      </c>
      <c r="D50" s="12">
        <v>0</v>
      </c>
      <c r="E50" s="12">
        <v>1</v>
      </c>
      <c r="F50" s="5">
        <f t="shared" si="1"/>
        <v>50000</v>
      </c>
    </row>
    <row r="51" spans="1:6">
      <c r="A51" s="5">
        <v>814</v>
      </c>
      <c r="B51" s="29" t="s">
        <v>1159</v>
      </c>
      <c r="C51" s="30" t="s">
        <v>1163</v>
      </c>
      <c r="D51" s="12">
        <v>0</v>
      </c>
      <c r="E51" s="12">
        <v>2</v>
      </c>
      <c r="F51" s="5">
        <f t="shared" si="1"/>
        <v>100000</v>
      </c>
    </row>
    <row r="52" spans="1:6">
      <c r="A52" s="5">
        <v>814</v>
      </c>
      <c r="B52" s="29" t="s">
        <v>1159</v>
      </c>
      <c r="C52" s="30" t="s">
        <v>1164</v>
      </c>
      <c r="D52" s="12">
        <v>0</v>
      </c>
      <c r="E52" s="12">
        <v>1</v>
      </c>
      <c r="F52" s="5">
        <f t="shared" si="1"/>
        <v>50000</v>
      </c>
    </row>
    <row r="53" spans="1:6">
      <c r="A53" s="5">
        <v>814</v>
      </c>
      <c r="B53" s="29" t="s">
        <v>1159</v>
      </c>
      <c r="C53" s="30" t="s">
        <v>1165</v>
      </c>
      <c r="D53" s="12">
        <v>0</v>
      </c>
      <c r="E53" s="12">
        <v>4</v>
      </c>
      <c r="F53" s="5">
        <f t="shared" si="1"/>
        <v>200000</v>
      </c>
    </row>
    <row r="54" spans="1:6">
      <c r="A54" s="5">
        <v>814</v>
      </c>
      <c r="B54" s="29" t="s">
        <v>1159</v>
      </c>
      <c r="C54" s="30" t="s">
        <v>1166</v>
      </c>
      <c r="D54" s="12">
        <v>0</v>
      </c>
      <c r="E54" s="12">
        <v>1</v>
      </c>
      <c r="F54" s="5">
        <f t="shared" si="1"/>
        <v>50000</v>
      </c>
    </row>
    <row r="55" spans="1:6">
      <c r="A55" s="5">
        <v>814</v>
      </c>
      <c r="B55" s="29" t="s">
        <v>1159</v>
      </c>
      <c r="C55" s="30" t="s">
        <v>1167</v>
      </c>
      <c r="D55" s="12">
        <v>0</v>
      </c>
      <c r="E55" s="12">
        <v>1</v>
      </c>
      <c r="F55" s="5">
        <f t="shared" si="1"/>
        <v>50000</v>
      </c>
    </row>
    <row r="56" spans="1:6">
      <c r="A56" s="5">
        <v>652</v>
      </c>
      <c r="B56" s="29" t="s">
        <v>836</v>
      </c>
      <c r="C56" s="30" t="s">
        <v>1168</v>
      </c>
      <c r="D56" s="12">
        <v>0</v>
      </c>
      <c r="E56" s="12">
        <v>1</v>
      </c>
      <c r="F56" s="5">
        <f t="shared" si="1"/>
        <v>50000</v>
      </c>
    </row>
    <row r="57" spans="1:6">
      <c r="A57" s="5">
        <v>614</v>
      </c>
      <c r="B57" s="29" t="s">
        <v>1169</v>
      </c>
      <c r="C57" s="30" t="s">
        <v>1170</v>
      </c>
      <c r="D57" s="12">
        <v>0</v>
      </c>
      <c r="E57" s="12">
        <v>32</v>
      </c>
      <c r="F57" s="5">
        <f t="shared" si="1"/>
        <v>1600000</v>
      </c>
    </row>
    <row r="58" spans="1:6">
      <c r="A58" s="5">
        <v>654</v>
      </c>
      <c r="B58" s="29" t="s">
        <v>842</v>
      </c>
      <c r="C58" s="30" t="s">
        <v>1171</v>
      </c>
      <c r="D58" s="12">
        <v>0</v>
      </c>
      <c r="E58" s="12">
        <v>8</v>
      </c>
      <c r="F58" s="5">
        <f t="shared" si="1"/>
        <v>400000</v>
      </c>
    </row>
    <row r="59" spans="1:6">
      <c r="A59" s="5">
        <v>610</v>
      </c>
      <c r="B59" s="29" t="s">
        <v>1172</v>
      </c>
      <c r="C59" s="30" t="s">
        <v>1173</v>
      </c>
      <c r="D59" s="12">
        <v>0</v>
      </c>
      <c r="E59" s="12">
        <v>4</v>
      </c>
      <c r="F59" s="5">
        <f t="shared" si="1"/>
        <v>200000</v>
      </c>
    </row>
    <row r="60" spans="1:6" ht="15.75" thickBot="1">
      <c r="B60" s="102" t="s">
        <v>1140</v>
      </c>
      <c r="C60" s="102"/>
      <c r="D60" s="31">
        <f>SUM(D39:D59)</f>
        <v>0</v>
      </c>
      <c r="E60" s="31">
        <f>SUM(E39:E59)</f>
        <v>104</v>
      </c>
      <c r="F60" s="31">
        <f>SUM(F39:F59)</f>
        <v>5200000</v>
      </c>
    </row>
    <row r="61" spans="1:6" ht="15.75" thickTop="1"/>
    <row r="63" spans="1:6">
      <c r="A63">
        <v>4</v>
      </c>
      <c r="B63" t="s">
        <v>1174</v>
      </c>
    </row>
    <row r="65" spans="1:6" ht="51">
      <c r="A65" s="19" t="s">
        <v>1070</v>
      </c>
      <c r="B65" s="19" t="s">
        <v>1107</v>
      </c>
      <c r="C65" s="19" t="s">
        <v>1108</v>
      </c>
      <c r="D65" s="20" t="s">
        <v>1109</v>
      </c>
      <c r="E65" s="20" t="s">
        <v>1110</v>
      </c>
      <c r="F65" s="21" t="s">
        <v>1111</v>
      </c>
    </row>
    <row r="66" spans="1:6">
      <c r="A66" s="32">
        <v>601</v>
      </c>
      <c r="B66" s="5" t="s">
        <v>1175</v>
      </c>
      <c r="C66" s="5" t="s">
        <v>1176</v>
      </c>
      <c r="D66" s="12">
        <v>0</v>
      </c>
      <c r="E66" s="12">
        <v>2</v>
      </c>
      <c r="F66" s="5">
        <f>+D66*10000+E66*50000</f>
        <v>100000</v>
      </c>
    </row>
    <row r="67" spans="1:6">
      <c r="A67" s="32">
        <v>602</v>
      </c>
      <c r="B67" s="5" t="s">
        <v>1177</v>
      </c>
      <c r="C67" s="5" t="s">
        <v>1176</v>
      </c>
      <c r="D67" s="5">
        <v>0</v>
      </c>
      <c r="E67" s="12">
        <v>2</v>
      </c>
      <c r="F67" s="5">
        <f t="shared" ref="F67:F76" si="2">+D67*10000+E67*50000</f>
        <v>100000</v>
      </c>
    </row>
    <row r="68" spans="1:6">
      <c r="A68" s="32">
        <v>206</v>
      </c>
      <c r="B68" s="5" t="s">
        <v>1178</v>
      </c>
      <c r="C68" s="5" t="s">
        <v>1179</v>
      </c>
      <c r="D68" s="5">
        <v>0</v>
      </c>
      <c r="E68" s="12">
        <v>3</v>
      </c>
      <c r="F68" s="5">
        <f t="shared" si="2"/>
        <v>150000</v>
      </c>
    </row>
    <row r="69" spans="1:6">
      <c r="A69" s="32">
        <v>618</v>
      </c>
      <c r="B69" s="5" t="s">
        <v>1180</v>
      </c>
      <c r="C69" s="5" t="s">
        <v>1181</v>
      </c>
      <c r="D69" s="5">
        <v>0</v>
      </c>
      <c r="E69" s="12">
        <v>2</v>
      </c>
      <c r="F69" s="5">
        <f t="shared" si="2"/>
        <v>100000</v>
      </c>
    </row>
    <row r="70" spans="1:6">
      <c r="A70" s="32">
        <v>814</v>
      </c>
      <c r="B70" s="5" t="s">
        <v>1182</v>
      </c>
      <c r="C70" s="5" t="s">
        <v>1183</v>
      </c>
      <c r="D70" s="5">
        <v>0</v>
      </c>
      <c r="E70" s="12">
        <v>2</v>
      </c>
      <c r="F70" s="5">
        <f t="shared" si="2"/>
        <v>100000</v>
      </c>
    </row>
    <row r="71" spans="1:6">
      <c r="A71" s="32">
        <v>814</v>
      </c>
      <c r="B71" s="5" t="s">
        <v>1182</v>
      </c>
      <c r="C71" s="5" t="s">
        <v>1184</v>
      </c>
      <c r="D71" s="5">
        <v>0</v>
      </c>
      <c r="E71" s="12">
        <v>1</v>
      </c>
      <c r="F71" s="5">
        <f t="shared" si="2"/>
        <v>50000</v>
      </c>
    </row>
    <row r="72" spans="1:6">
      <c r="A72" s="32">
        <v>814</v>
      </c>
      <c r="B72" s="5" t="s">
        <v>1182</v>
      </c>
      <c r="C72" s="5" t="s">
        <v>1185</v>
      </c>
      <c r="D72" s="5">
        <v>0</v>
      </c>
      <c r="E72" s="12">
        <v>2</v>
      </c>
      <c r="F72" s="5">
        <f t="shared" si="2"/>
        <v>100000</v>
      </c>
    </row>
    <row r="73" spans="1:6">
      <c r="A73" s="5">
        <v>814</v>
      </c>
      <c r="B73" s="29" t="s">
        <v>1182</v>
      </c>
      <c r="C73" s="30" t="s">
        <v>1186</v>
      </c>
      <c r="D73" s="5">
        <v>0</v>
      </c>
      <c r="E73" s="12">
        <v>1</v>
      </c>
      <c r="F73" s="5">
        <f t="shared" si="2"/>
        <v>50000</v>
      </c>
    </row>
    <row r="74" spans="1:6">
      <c r="A74" s="32">
        <v>814</v>
      </c>
      <c r="B74" s="5" t="s">
        <v>1182</v>
      </c>
      <c r="C74" s="5" t="s">
        <v>1187</v>
      </c>
      <c r="D74" s="5">
        <v>0</v>
      </c>
      <c r="E74" s="12">
        <v>1</v>
      </c>
      <c r="F74" s="5">
        <f t="shared" si="2"/>
        <v>50000</v>
      </c>
    </row>
    <row r="75" spans="1:6">
      <c r="A75" s="5">
        <v>110</v>
      </c>
      <c r="B75" s="29" t="s">
        <v>1188</v>
      </c>
      <c r="C75" s="30" t="s">
        <v>1189</v>
      </c>
      <c r="D75" s="5">
        <v>0</v>
      </c>
      <c r="E75" s="12">
        <v>1</v>
      </c>
      <c r="F75" s="5">
        <f t="shared" si="2"/>
        <v>50000</v>
      </c>
    </row>
    <row r="76" spans="1:6">
      <c r="A76" s="32">
        <v>207</v>
      </c>
      <c r="B76" s="5" t="s">
        <v>1190</v>
      </c>
      <c r="C76" s="5" t="s">
        <v>1191</v>
      </c>
      <c r="D76" s="5">
        <v>0</v>
      </c>
      <c r="E76" s="12">
        <v>1</v>
      </c>
      <c r="F76" s="5">
        <f t="shared" si="2"/>
        <v>50000</v>
      </c>
    </row>
    <row r="77" spans="1:6" ht="15.75" thickBot="1">
      <c r="B77" s="102" t="s">
        <v>1140</v>
      </c>
      <c r="C77" s="102"/>
      <c r="D77" s="31">
        <f>SUM(D66:D76)</f>
        <v>0</v>
      </c>
      <c r="E77" s="31">
        <f>SUM(E66:E76)</f>
        <v>18</v>
      </c>
      <c r="F77" s="31">
        <f>SUM(F66:F76)</f>
        <v>900000</v>
      </c>
    </row>
    <row r="78" spans="1:6" ht="15.75" thickTop="1"/>
    <row r="79" spans="1:6">
      <c r="A79">
        <v>5</v>
      </c>
      <c r="B79" t="s">
        <v>1192</v>
      </c>
    </row>
    <row r="80" spans="1:6" ht="51">
      <c r="A80" s="19" t="s">
        <v>1070</v>
      </c>
      <c r="B80" s="19" t="s">
        <v>1107</v>
      </c>
      <c r="C80" s="19" t="s">
        <v>1108</v>
      </c>
      <c r="D80" s="20" t="s">
        <v>1109</v>
      </c>
      <c r="E80" s="20" t="s">
        <v>1110</v>
      </c>
      <c r="F80" s="21" t="s">
        <v>1111</v>
      </c>
    </row>
    <row r="81" spans="1:6">
      <c r="A81" s="32"/>
      <c r="B81" s="5" t="s">
        <v>53</v>
      </c>
      <c r="C81" s="5" t="s">
        <v>82</v>
      </c>
      <c r="D81" s="5">
        <v>3</v>
      </c>
      <c r="E81" s="12">
        <v>3</v>
      </c>
      <c r="F81" s="5">
        <f>+D81*10000+E81*50000</f>
        <v>180000</v>
      </c>
    </row>
    <row r="82" spans="1:6">
      <c r="A82" s="32"/>
      <c r="B82" s="5" t="s">
        <v>53</v>
      </c>
      <c r="C82" s="5" t="s">
        <v>1193</v>
      </c>
      <c r="D82" s="5">
        <v>0</v>
      </c>
      <c r="E82" s="12">
        <v>1</v>
      </c>
      <c r="F82" s="5">
        <f t="shared" ref="F82:F97" si="3">+D82*10000+E82*50000</f>
        <v>50000</v>
      </c>
    </row>
    <row r="83" spans="1:6">
      <c r="A83" s="32"/>
      <c r="B83" s="5" t="s">
        <v>1194</v>
      </c>
      <c r="C83" s="5" t="s">
        <v>1195</v>
      </c>
      <c r="D83" s="5">
        <v>0</v>
      </c>
      <c r="E83" s="12">
        <v>1</v>
      </c>
      <c r="F83" s="5">
        <f t="shared" si="3"/>
        <v>50000</v>
      </c>
    </row>
    <row r="84" spans="1:6">
      <c r="A84" s="32"/>
      <c r="B84" s="5" t="s">
        <v>1196</v>
      </c>
      <c r="C84" s="5" t="s">
        <v>245</v>
      </c>
      <c r="D84" s="5">
        <v>0</v>
      </c>
      <c r="E84" s="12">
        <v>1</v>
      </c>
      <c r="F84" s="5">
        <f t="shared" si="3"/>
        <v>50000</v>
      </c>
    </row>
    <row r="85" spans="1:6">
      <c r="A85" s="32"/>
      <c r="B85" s="5" t="s">
        <v>1196</v>
      </c>
      <c r="C85" s="5" t="s">
        <v>1197</v>
      </c>
      <c r="D85" s="5">
        <v>0</v>
      </c>
      <c r="E85" s="12">
        <v>2</v>
      </c>
      <c r="F85" s="5">
        <f t="shared" si="3"/>
        <v>100000</v>
      </c>
    </row>
    <row r="86" spans="1:6">
      <c r="A86" s="32"/>
      <c r="B86" s="5" t="s">
        <v>1196</v>
      </c>
      <c r="C86" s="5" t="s">
        <v>1198</v>
      </c>
      <c r="D86" s="5">
        <v>0</v>
      </c>
      <c r="E86" s="12">
        <v>1</v>
      </c>
      <c r="F86" s="5">
        <f t="shared" si="3"/>
        <v>50000</v>
      </c>
    </row>
    <row r="87" spans="1:6">
      <c r="A87" s="32"/>
      <c r="B87" s="5" t="s">
        <v>1196</v>
      </c>
      <c r="C87" s="5" t="s">
        <v>1199</v>
      </c>
      <c r="D87" s="5">
        <v>2</v>
      </c>
      <c r="E87" s="12">
        <v>5</v>
      </c>
      <c r="F87" s="5">
        <f t="shared" si="3"/>
        <v>270000</v>
      </c>
    </row>
    <row r="88" spans="1:6">
      <c r="A88" s="32"/>
      <c r="B88" s="5" t="s">
        <v>1027</v>
      </c>
      <c r="C88" s="5" t="s">
        <v>1029</v>
      </c>
      <c r="D88" s="5">
        <v>0</v>
      </c>
      <c r="E88" s="12">
        <v>1</v>
      </c>
      <c r="F88" s="5">
        <f t="shared" si="3"/>
        <v>50000</v>
      </c>
    </row>
    <row r="89" spans="1:6">
      <c r="A89" s="32"/>
      <c r="B89" s="5" t="s">
        <v>134</v>
      </c>
      <c r="C89" s="5" t="s">
        <v>902</v>
      </c>
      <c r="D89" s="5">
        <v>0</v>
      </c>
      <c r="E89" s="12">
        <v>3</v>
      </c>
      <c r="F89" s="5">
        <f t="shared" si="3"/>
        <v>150000</v>
      </c>
    </row>
    <row r="90" spans="1:6">
      <c r="A90" s="32"/>
      <c r="B90" s="5" t="s">
        <v>134</v>
      </c>
      <c r="C90" s="5" t="s">
        <v>1200</v>
      </c>
      <c r="D90" s="5">
        <v>0</v>
      </c>
      <c r="E90" s="12">
        <v>1</v>
      </c>
      <c r="F90" s="5">
        <f t="shared" si="3"/>
        <v>50000</v>
      </c>
    </row>
    <row r="91" spans="1:6">
      <c r="A91" s="32"/>
      <c r="B91" s="5" t="s">
        <v>134</v>
      </c>
      <c r="C91" s="5" t="s">
        <v>1201</v>
      </c>
      <c r="D91" s="5">
        <v>0</v>
      </c>
      <c r="E91" s="12">
        <v>2</v>
      </c>
      <c r="F91" s="5">
        <f t="shared" si="3"/>
        <v>100000</v>
      </c>
    </row>
    <row r="92" spans="1:6">
      <c r="A92" s="32"/>
      <c r="B92" s="5" t="s">
        <v>134</v>
      </c>
      <c r="C92" s="5" t="s">
        <v>880</v>
      </c>
      <c r="D92" s="5">
        <v>0</v>
      </c>
      <c r="E92" s="12">
        <v>2</v>
      </c>
      <c r="F92" s="5">
        <f t="shared" si="3"/>
        <v>100000</v>
      </c>
    </row>
    <row r="93" spans="1:6">
      <c r="A93" s="32"/>
      <c r="B93" s="5" t="s">
        <v>134</v>
      </c>
      <c r="C93" s="5" t="s">
        <v>898</v>
      </c>
      <c r="D93" s="5">
        <v>0</v>
      </c>
      <c r="E93" s="12">
        <v>1</v>
      </c>
      <c r="F93" s="5">
        <f t="shared" si="3"/>
        <v>50000</v>
      </c>
    </row>
    <row r="94" spans="1:6">
      <c r="A94" s="32"/>
      <c r="B94" s="5" t="s">
        <v>1202</v>
      </c>
      <c r="C94" s="5" t="s">
        <v>698</v>
      </c>
      <c r="D94" s="5">
        <v>0</v>
      </c>
      <c r="E94" s="12">
        <v>14</v>
      </c>
      <c r="F94" s="5">
        <f t="shared" si="3"/>
        <v>700000</v>
      </c>
    </row>
    <row r="95" spans="1:6">
      <c r="A95" s="32"/>
      <c r="B95" s="5" t="s">
        <v>104</v>
      </c>
      <c r="C95" s="5" t="s">
        <v>106</v>
      </c>
      <c r="D95" s="5">
        <v>0</v>
      </c>
      <c r="E95" s="12">
        <v>1</v>
      </c>
      <c r="F95" s="5">
        <f t="shared" si="3"/>
        <v>50000</v>
      </c>
    </row>
    <row r="96" spans="1:6">
      <c r="A96" s="32"/>
      <c r="B96" s="5" t="s">
        <v>108</v>
      </c>
      <c r="C96" s="5" t="s">
        <v>1203</v>
      </c>
      <c r="D96" s="5">
        <v>0</v>
      </c>
      <c r="E96" s="12">
        <v>1</v>
      </c>
      <c r="F96" s="5">
        <f t="shared" si="3"/>
        <v>50000</v>
      </c>
    </row>
    <row r="97" spans="1:6">
      <c r="A97" s="32"/>
      <c r="B97" s="5" t="s">
        <v>134</v>
      </c>
      <c r="C97" s="5" t="s">
        <v>1204</v>
      </c>
      <c r="D97" s="5">
        <v>1</v>
      </c>
      <c r="E97" s="12">
        <v>0</v>
      </c>
      <c r="F97" s="5">
        <f t="shared" si="3"/>
        <v>10000</v>
      </c>
    </row>
    <row r="98" spans="1:6" ht="15.75" thickBot="1">
      <c r="B98" s="102" t="s">
        <v>1140</v>
      </c>
      <c r="C98" s="102"/>
      <c r="D98" s="33">
        <f>SUM(D81:D97)</f>
        <v>6</v>
      </c>
      <c r="E98" s="34">
        <f>SUM(E81:E97)</f>
        <v>40</v>
      </c>
      <c r="F98" s="35">
        <f>SUM(F81:F97)</f>
        <v>2060000</v>
      </c>
    </row>
    <row r="99" spans="1:6" ht="15.75" thickTop="1"/>
    <row r="100" spans="1:6">
      <c r="A100">
        <v>6</v>
      </c>
      <c r="B100" t="s">
        <v>1205</v>
      </c>
    </row>
    <row r="102" spans="1:6" ht="51">
      <c r="A102" s="19" t="s">
        <v>1070</v>
      </c>
      <c r="B102" s="19" t="s">
        <v>1107</v>
      </c>
      <c r="C102" s="19" t="s">
        <v>1108</v>
      </c>
      <c r="D102" s="20" t="s">
        <v>1109</v>
      </c>
      <c r="E102" s="20" t="s">
        <v>1110</v>
      </c>
      <c r="F102" s="21" t="s">
        <v>1111</v>
      </c>
    </row>
    <row r="103" spans="1:6">
      <c r="A103" s="32">
        <v>615</v>
      </c>
      <c r="B103" s="5" t="s">
        <v>1206</v>
      </c>
      <c r="C103" s="5" t="s">
        <v>1207</v>
      </c>
      <c r="D103" s="5">
        <v>0</v>
      </c>
      <c r="E103" s="12">
        <v>1</v>
      </c>
      <c r="F103" s="5">
        <f>+D103*10000+E103*50000</f>
        <v>50000</v>
      </c>
    </row>
    <row r="104" spans="1:6">
      <c r="A104" s="32">
        <v>661</v>
      </c>
      <c r="B104" s="5" t="s">
        <v>1208</v>
      </c>
      <c r="C104" s="5" t="s">
        <v>1162</v>
      </c>
      <c r="D104" s="5">
        <v>0</v>
      </c>
      <c r="E104" s="12">
        <v>1</v>
      </c>
      <c r="F104" s="5">
        <f t="shared" ref="F104:F138" si="4">+D104*10000+E104*50000</f>
        <v>50000</v>
      </c>
    </row>
    <row r="105" spans="1:6">
      <c r="A105" s="32">
        <v>601</v>
      </c>
      <c r="B105" s="5" t="s">
        <v>1209</v>
      </c>
      <c r="C105" s="5" t="s">
        <v>1210</v>
      </c>
      <c r="D105" s="5">
        <v>0</v>
      </c>
      <c r="E105" s="12">
        <v>3</v>
      </c>
      <c r="F105" s="5">
        <f t="shared" si="4"/>
        <v>150000</v>
      </c>
    </row>
    <row r="106" spans="1:6">
      <c r="A106" s="32">
        <v>602</v>
      </c>
      <c r="B106" s="5" t="s">
        <v>1211</v>
      </c>
      <c r="C106" s="5" t="s">
        <v>1212</v>
      </c>
      <c r="D106" s="5">
        <v>0</v>
      </c>
      <c r="E106" s="12">
        <v>1</v>
      </c>
      <c r="F106" s="5">
        <f t="shared" si="4"/>
        <v>50000</v>
      </c>
    </row>
    <row r="107" spans="1:6">
      <c r="A107" s="32">
        <v>650</v>
      </c>
      <c r="B107" s="5" t="s">
        <v>1213</v>
      </c>
      <c r="C107" s="5" t="s">
        <v>1162</v>
      </c>
      <c r="D107" s="5">
        <v>0</v>
      </c>
      <c r="E107" s="12">
        <v>1</v>
      </c>
      <c r="F107" s="5">
        <f t="shared" si="4"/>
        <v>50000</v>
      </c>
    </row>
    <row r="108" spans="1:6">
      <c r="A108" s="32">
        <v>206</v>
      </c>
      <c r="B108" s="5" t="s">
        <v>1214</v>
      </c>
      <c r="C108" s="5" t="s">
        <v>1145</v>
      </c>
      <c r="D108" s="5">
        <v>2</v>
      </c>
      <c r="E108" s="12">
        <v>7</v>
      </c>
      <c r="F108" s="5">
        <f t="shared" si="4"/>
        <v>370000</v>
      </c>
    </row>
    <row r="109" spans="1:6">
      <c r="A109" s="32">
        <v>206</v>
      </c>
      <c r="B109" s="5" t="s">
        <v>1214</v>
      </c>
      <c r="C109" s="5" t="s">
        <v>1146</v>
      </c>
      <c r="D109" s="5">
        <v>0</v>
      </c>
      <c r="E109" s="12">
        <v>1</v>
      </c>
      <c r="F109" s="5">
        <f t="shared" si="4"/>
        <v>50000</v>
      </c>
    </row>
    <row r="110" spans="1:6">
      <c r="A110" s="32">
        <v>206</v>
      </c>
      <c r="B110" s="5" t="s">
        <v>1214</v>
      </c>
      <c r="C110" s="5" t="s">
        <v>1215</v>
      </c>
      <c r="D110" s="5">
        <v>5</v>
      </c>
      <c r="E110" s="12">
        <v>0</v>
      </c>
      <c r="F110" s="5">
        <f t="shared" si="4"/>
        <v>50000</v>
      </c>
    </row>
    <row r="111" spans="1:6">
      <c r="A111" s="32">
        <v>618</v>
      </c>
      <c r="B111" s="5" t="s">
        <v>1216</v>
      </c>
      <c r="C111" s="5" t="s">
        <v>1207</v>
      </c>
      <c r="D111" s="5">
        <v>0</v>
      </c>
      <c r="E111" s="12">
        <v>1</v>
      </c>
      <c r="F111" s="5">
        <f t="shared" si="4"/>
        <v>50000</v>
      </c>
    </row>
    <row r="112" spans="1:6">
      <c r="A112" s="32">
        <v>618</v>
      </c>
      <c r="B112" s="5" t="s">
        <v>1216</v>
      </c>
      <c r="C112" s="5" t="s">
        <v>1146</v>
      </c>
      <c r="D112" s="5">
        <v>1</v>
      </c>
      <c r="E112" s="12">
        <v>6</v>
      </c>
      <c r="F112" s="5">
        <f t="shared" si="4"/>
        <v>310000</v>
      </c>
    </row>
    <row r="113" spans="1:6">
      <c r="A113" s="32">
        <v>618</v>
      </c>
      <c r="B113" s="5" t="s">
        <v>1216</v>
      </c>
      <c r="C113" s="5" t="s">
        <v>1217</v>
      </c>
      <c r="D113" s="5">
        <v>0</v>
      </c>
      <c r="E113" s="12">
        <v>1</v>
      </c>
      <c r="F113" s="5">
        <f t="shared" si="4"/>
        <v>50000</v>
      </c>
    </row>
    <row r="114" spans="1:6">
      <c r="A114" s="32">
        <v>618</v>
      </c>
      <c r="B114" s="5" t="s">
        <v>1216</v>
      </c>
      <c r="C114" s="5" t="s">
        <v>1218</v>
      </c>
      <c r="D114" s="5">
        <v>0</v>
      </c>
      <c r="E114" s="12">
        <v>1</v>
      </c>
      <c r="F114" s="5">
        <f t="shared" si="4"/>
        <v>50000</v>
      </c>
    </row>
    <row r="115" spans="1:6">
      <c r="A115" s="32">
        <v>664</v>
      </c>
      <c r="B115" s="5" t="s">
        <v>868</v>
      </c>
      <c r="C115" s="5" t="s">
        <v>1219</v>
      </c>
      <c r="D115" s="5">
        <v>0</v>
      </c>
      <c r="E115" s="12">
        <v>4</v>
      </c>
      <c r="F115" s="5">
        <f t="shared" si="4"/>
        <v>200000</v>
      </c>
    </row>
    <row r="116" spans="1:6">
      <c r="A116" s="32">
        <v>664</v>
      </c>
      <c r="B116" s="5" t="s">
        <v>868</v>
      </c>
      <c r="C116" s="5" t="s">
        <v>1146</v>
      </c>
      <c r="D116" s="5">
        <v>0</v>
      </c>
      <c r="E116" s="12">
        <v>1</v>
      </c>
      <c r="F116" s="5">
        <f t="shared" si="4"/>
        <v>50000</v>
      </c>
    </row>
    <row r="117" spans="1:6">
      <c r="A117" s="32">
        <v>841</v>
      </c>
      <c r="B117" s="5" t="s">
        <v>1220</v>
      </c>
      <c r="C117" s="5" t="s">
        <v>1221</v>
      </c>
      <c r="D117" s="5">
        <v>0</v>
      </c>
      <c r="E117" s="12">
        <v>2</v>
      </c>
      <c r="F117" s="5">
        <f t="shared" si="4"/>
        <v>100000</v>
      </c>
    </row>
    <row r="118" spans="1:6">
      <c r="A118" s="32">
        <v>124</v>
      </c>
      <c r="B118" s="5" t="s">
        <v>1222</v>
      </c>
      <c r="C118" s="5" t="s">
        <v>1223</v>
      </c>
      <c r="D118" s="5">
        <v>0</v>
      </c>
      <c r="E118" s="12">
        <v>1</v>
      </c>
      <c r="F118" s="5">
        <f t="shared" si="4"/>
        <v>50000</v>
      </c>
    </row>
    <row r="119" spans="1:6">
      <c r="A119" s="32">
        <v>127</v>
      </c>
      <c r="B119" s="5" t="s">
        <v>1224</v>
      </c>
      <c r="C119" s="5" t="s">
        <v>1225</v>
      </c>
      <c r="D119" s="5">
        <v>0</v>
      </c>
      <c r="E119" s="12">
        <v>25</v>
      </c>
      <c r="F119" s="5">
        <f t="shared" si="4"/>
        <v>1250000</v>
      </c>
    </row>
    <row r="120" spans="1:6">
      <c r="A120" s="32">
        <v>635</v>
      </c>
      <c r="B120" s="5" t="s">
        <v>1226</v>
      </c>
      <c r="C120" s="5" t="s">
        <v>1227</v>
      </c>
      <c r="D120" s="5">
        <v>0</v>
      </c>
      <c r="E120" s="12">
        <v>1</v>
      </c>
      <c r="F120" s="5">
        <f t="shared" si="4"/>
        <v>50000</v>
      </c>
    </row>
    <row r="121" spans="1:6">
      <c r="A121" s="32">
        <v>638</v>
      </c>
      <c r="B121" s="5" t="s">
        <v>1228</v>
      </c>
      <c r="C121" s="5" t="s">
        <v>1212</v>
      </c>
      <c r="D121" s="5">
        <v>1</v>
      </c>
      <c r="E121" s="12">
        <v>0</v>
      </c>
      <c r="F121" s="5">
        <f t="shared" si="4"/>
        <v>10000</v>
      </c>
    </row>
    <row r="122" spans="1:6">
      <c r="A122" s="32">
        <v>640</v>
      </c>
      <c r="B122" s="5" t="s">
        <v>1229</v>
      </c>
      <c r="C122" s="5" t="s">
        <v>1230</v>
      </c>
      <c r="D122" s="5">
        <v>0</v>
      </c>
      <c r="E122" s="12">
        <v>1</v>
      </c>
      <c r="F122" s="5">
        <f t="shared" si="4"/>
        <v>50000</v>
      </c>
    </row>
    <row r="123" spans="1:6">
      <c r="A123" s="32">
        <v>954</v>
      </c>
      <c r="B123" s="5" t="s">
        <v>1231</v>
      </c>
      <c r="C123" s="5" t="s">
        <v>1232</v>
      </c>
      <c r="D123" s="5">
        <v>0</v>
      </c>
      <c r="E123" s="12">
        <v>6</v>
      </c>
      <c r="F123" s="5">
        <f t="shared" si="4"/>
        <v>300000</v>
      </c>
    </row>
    <row r="124" spans="1:6">
      <c r="A124" s="32">
        <v>814</v>
      </c>
      <c r="B124" s="5" t="s">
        <v>134</v>
      </c>
      <c r="C124" s="5" t="s">
        <v>1230</v>
      </c>
      <c r="D124" s="5">
        <v>3</v>
      </c>
      <c r="E124" s="12">
        <v>0</v>
      </c>
      <c r="F124" s="5">
        <f t="shared" si="4"/>
        <v>30000</v>
      </c>
    </row>
    <row r="125" spans="1:6">
      <c r="A125" s="32">
        <v>814</v>
      </c>
      <c r="B125" s="5" t="s">
        <v>134</v>
      </c>
      <c r="C125" s="5" t="s">
        <v>1160</v>
      </c>
      <c r="D125" s="5">
        <v>2</v>
      </c>
      <c r="E125" s="12">
        <v>4</v>
      </c>
      <c r="F125" s="5">
        <f t="shared" si="4"/>
        <v>220000</v>
      </c>
    </row>
    <row r="126" spans="1:6">
      <c r="A126" s="32">
        <v>814</v>
      </c>
      <c r="B126" s="5" t="s">
        <v>134</v>
      </c>
      <c r="C126" s="5" t="s">
        <v>1219</v>
      </c>
      <c r="D126" s="5">
        <v>1</v>
      </c>
      <c r="E126" s="12">
        <v>3</v>
      </c>
      <c r="F126" s="5">
        <f t="shared" si="4"/>
        <v>160000</v>
      </c>
    </row>
    <row r="127" spans="1:6">
      <c r="A127" s="32">
        <v>814</v>
      </c>
      <c r="B127" s="5" t="s">
        <v>134</v>
      </c>
      <c r="C127" s="5" t="s">
        <v>1162</v>
      </c>
      <c r="D127" s="5">
        <v>1</v>
      </c>
      <c r="E127" s="12">
        <v>4</v>
      </c>
      <c r="F127" s="5">
        <f t="shared" si="4"/>
        <v>210000</v>
      </c>
    </row>
    <row r="128" spans="1:6">
      <c r="A128" s="32">
        <v>814</v>
      </c>
      <c r="B128" s="5" t="s">
        <v>134</v>
      </c>
      <c r="C128" s="5" t="s">
        <v>1233</v>
      </c>
      <c r="D128" s="5">
        <v>0</v>
      </c>
      <c r="E128" s="12">
        <v>2</v>
      </c>
      <c r="F128" s="5">
        <f t="shared" si="4"/>
        <v>100000</v>
      </c>
    </row>
    <row r="129" spans="1:6">
      <c r="A129" s="32">
        <v>814</v>
      </c>
      <c r="B129" s="5" t="s">
        <v>134</v>
      </c>
      <c r="C129" s="5" t="s">
        <v>1234</v>
      </c>
      <c r="D129" s="5">
        <v>0</v>
      </c>
      <c r="E129" s="12">
        <v>1</v>
      </c>
      <c r="F129" s="5">
        <f t="shared" si="4"/>
        <v>50000</v>
      </c>
    </row>
    <row r="130" spans="1:6">
      <c r="A130" s="32">
        <v>814</v>
      </c>
      <c r="B130" s="5" t="s">
        <v>134</v>
      </c>
      <c r="C130" s="5" t="s">
        <v>1171</v>
      </c>
      <c r="D130" s="5">
        <v>2</v>
      </c>
      <c r="E130" s="12">
        <v>3</v>
      </c>
      <c r="F130" s="5">
        <f t="shared" si="4"/>
        <v>170000</v>
      </c>
    </row>
    <row r="131" spans="1:6">
      <c r="A131" s="32">
        <v>814</v>
      </c>
      <c r="B131" s="5" t="s">
        <v>134</v>
      </c>
      <c r="C131" s="5" t="s">
        <v>1235</v>
      </c>
      <c r="D131" s="5">
        <v>1</v>
      </c>
      <c r="E131" s="12">
        <v>0</v>
      </c>
      <c r="F131" s="5">
        <f t="shared" si="4"/>
        <v>10000</v>
      </c>
    </row>
    <row r="132" spans="1:6">
      <c r="A132" s="32">
        <v>652</v>
      </c>
      <c r="B132" s="5" t="s">
        <v>836</v>
      </c>
      <c r="C132" s="5" t="s">
        <v>1236</v>
      </c>
      <c r="D132" s="5">
        <v>0</v>
      </c>
      <c r="E132" s="12">
        <v>1</v>
      </c>
      <c r="F132" s="5">
        <f t="shared" si="4"/>
        <v>50000</v>
      </c>
    </row>
    <row r="133" spans="1:6">
      <c r="A133" s="32">
        <v>614</v>
      </c>
      <c r="B133" s="5" t="s">
        <v>726</v>
      </c>
      <c r="C133" s="5" t="s">
        <v>1170</v>
      </c>
      <c r="D133" s="5">
        <v>0</v>
      </c>
      <c r="E133" s="12">
        <v>1</v>
      </c>
      <c r="F133" s="5">
        <f t="shared" si="4"/>
        <v>50000</v>
      </c>
    </row>
    <row r="134" spans="1:6">
      <c r="A134" s="32">
        <v>608</v>
      </c>
      <c r="B134" s="5" t="s">
        <v>104</v>
      </c>
      <c r="C134" s="5" t="s">
        <v>1171</v>
      </c>
      <c r="D134" s="5">
        <v>0</v>
      </c>
      <c r="E134" s="12">
        <v>2</v>
      </c>
      <c r="F134" s="5">
        <f t="shared" si="4"/>
        <v>100000</v>
      </c>
    </row>
    <row r="135" spans="1:6">
      <c r="A135" s="32">
        <v>654</v>
      </c>
      <c r="B135" s="5" t="s">
        <v>842</v>
      </c>
      <c r="C135" s="5" t="s">
        <v>1171</v>
      </c>
      <c r="D135" s="5">
        <v>0</v>
      </c>
      <c r="E135" s="12">
        <v>1</v>
      </c>
      <c r="F135" s="5">
        <f t="shared" si="4"/>
        <v>50000</v>
      </c>
    </row>
    <row r="136" spans="1:6">
      <c r="A136" s="32">
        <v>610</v>
      </c>
      <c r="B136" s="5" t="s">
        <v>108</v>
      </c>
      <c r="C136" s="5" t="s">
        <v>1237</v>
      </c>
      <c r="D136" s="5">
        <v>1</v>
      </c>
      <c r="E136" s="12">
        <v>0</v>
      </c>
      <c r="F136" s="5">
        <f t="shared" si="4"/>
        <v>10000</v>
      </c>
    </row>
    <row r="137" spans="1:6">
      <c r="A137" s="32">
        <v>610</v>
      </c>
      <c r="B137" s="5" t="s">
        <v>108</v>
      </c>
      <c r="C137" s="5" t="s">
        <v>1173</v>
      </c>
      <c r="D137" s="5">
        <v>1</v>
      </c>
      <c r="E137" s="12">
        <v>3</v>
      </c>
      <c r="F137" s="5">
        <f t="shared" si="4"/>
        <v>160000</v>
      </c>
    </row>
    <row r="138" spans="1:6">
      <c r="A138" s="32">
        <v>207</v>
      </c>
      <c r="B138" s="5" t="s">
        <v>1238</v>
      </c>
      <c r="C138" s="5" t="s">
        <v>8</v>
      </c>
      <c r="D138" s="5">
        <v>0</v>
      </c>
      <c r="E138" s="12">
        <v>1</v>
      </c>
      <c r="F138" s="5">
        <f t="shared" si="4"/>
        <v>50000</v>
      </c>
    </row>
    <row r="139" spans="1:6" ht="15.75" thickBot="1">
      <c r="B139" s="101" t="s">
        <v>1140</v>
      </c>
      <c r="C139" s="101"/>
      <c r="D139" s="27">
        <f>SUM(D103:D138)</f>
        <v>21</v>
      </c>
      <c r="E139" s="27">
        <f>SUM(E103:E138)</f>
        <v>91</v>
      </c>
      <c r="F139" s="27">
        <f>SUM(F103:F138)</f>
        <v>4760000</v>
      </c>
    </row>
    <row r="140" spans="1:6" ht="15.75" thickTop="1"/>
    <row r="142" spans="1:6">
      <c r="A142">
        <v>7</v>
      </c>
      <c r="B142" t="s">
        <v>1239</v>
      </c>
    </row>
    <row r="144" spans="1:6" ht="51">
      <c r="A144" s="19" t="s">
        <v>1070</v>
      </c>
      <c r="B144" s="19" t="s">
        <v>1107</v>
      </c>
      <c r="C144" s="19" t="s">
        <v>1108</v>
      </c>
      <c r="D144" s="20" t="s">
        <v>1109</v>
      </c>
      <c r="E144" s="20" t="s">
        <v>1110</v>
      </c>
      <c r="F144" s="21" t="s">
        <v>1111</v>
      </c>
    </row>
    <row r="145" spans="1:6">
      <c r="A145" s="32"/>
      <c r="B145" s="5" t="s">
        <v>1240</v>
      </c>
      <c r="C145" s="5" t="s">
        <v>1241</v>
      </c>
      <c r="D145" s="5">
        <v>0</v>
      </c>
      <c r="E145" s="12">
        <v>2</v>
      </c>
      <c r="F145" s="5">
        <f t="shared" ref="F145:F151" si="5">+D145*10000+E145*50000</f>
        <v>100000</v>
      </c>
    </row>
    <row r="146" spans="1:6">
      <c r="A146" s="32"/>
      <c r="B146" s="5" t="s">
        <v>1194</v>
      </c>
      <c r="C146" s="5" t="s">
        <v>1242</v>
      </c>
      <c r="D146" s="5">
        <v>0</v>
      </c>
      <c r="E146" s="12">
        <v>1</v>
      </c>
      <c r="F146" s="5">
        <f t="shared" si="5"/>
        <v>50000</v>
      </c>
    </row>
    <row r="147" spans="1:6">
      <c r="A147" s="32"/>
      <c r="B147" s="5" t="s">
        <v>1214</v>
      </c>
      <c r="C147" s="5" t="s">
        <v>1243</v>
      </c>
      <c r="D147" s="5">
        <v>0</v>
      </c>
      <c r="E147" s="12">
        <v>6</v>
      </c>
      <c r="F147" s="5">
        <f t="shared" si="5"/>
        <v>300000</v>
      </c>
    </row>
    <row r="148" spans="1:6">
      <c r="A148" s="5"/>
      <c r="B148" s="5" t="s">
        <v>1159</v>
      </c>
      <c r="C148" s="32" t="s">
        <v>1244</v>
      </c>
      <c r="D148" s="32">
        <v>0</v>
      </c>
      <c r="E148" s="36">
        <v>2</v>
      </c>
      <c r="F148" s="5">
        <f t="shared" si="5"/>
        <v>100000</v>
      </c>
    </row>
    <row r="149" spans="1:6">
      <c r="A149" s="5"/>
      <c r="B149" s="32" t="s">
        <v>1245</v>
      </c>
      <c r="C149" s="32" t="s">
        <v>1246</v>
      </c>
      <c r="D149" s="32">
        <v>0</v>
      </c>
      <c r="E149" s="36">
        <v>1</v>
      </c>
      <c r="F149" s="32">
        <f t="shared" si="5"/>
        <v>50000</v>
      </c>
    </row>
    <row r="150" spans="1:6">
      <c r="A150" s="5"/>
      <c r="B150" s="32" t="s">
        <v>1247</v>
      </c>
      <c r="C150" s="32" t="s">
        <v>1248</v>
      </c>
      <c r="D150" s="32">
        <v>0</v>
      </c>
      <c r="E150" s="36">
        <v>2</v>
      </c>
      <c r="F150" s="32">
        <f t="shared" si="5"/>
        <v>100000</v>
      </c>
    </row>
    <row r="151" spans="1:6">
      <c r="A151" s="5"/>
      <c r="B151" s="32" t="s">
        <v>1249</v>
      </c>
      <c r="C151" s="32" t="s">
        <v>828</v>
      </c>
      <c r="D151" s="32">
        <v>0</v>
      </c>
      <c r="E151" s="36">
        <v>1</v>
      </c>
      <c r="F151" s="32">
        <f t="shared" si="5"/>
        <v>50000</v>
      </c>
    </row>
    <row r="152" spans="1:6" ht="15.75" thickBot="1">
      <c r="B152" s="100" t="s">
        <v>1140</v>
      </c>
      <c r="C152" s="100"/>
      <c r="D152" s="37">
        <f>SUM(D145:D151)</f>
        <v>0</v>
      </c>
      <c r="E152" s="37">
        <f>SUM(E145:E151)</f>
        <v>15</v>
      </c>
      <c r="F152" s="37">
        <f>SUM(F145:F151)</f>
        <v>750000</v>
      </c>
    </row>
    <row r="153" spans="1:6" ht="15.75" thickTop="1"/>
    <row r="155" spans="1:6">
      <c r="A155">
        <v>8</v>
      </c>
      <c r="B155" t="s">
        <v>1250</v>
      </c>
    </row>
    <row r="157" spans="1:6" ht="51">
      <c r="A157" s="19" t="s">
        <v>1070</v>
      </c>
      <c r="B157" s="19" t="s">
        <v>1107</v>
      </c>
      <c r="C157" s="19" t="s">
        <v>1108</v>
      </c>
      <c r="D157" s="20" t="s">
        <v>1109</v>
      </c>
      <c r="E157" s="20" t="s">
        <v>1110</v>
      </c>
      <c r="F157" s="21" t="s">
        <v>1111</v>
      </c>
    </row>
    <row r="158" spans="1:6">
      <c r="A158" s="5">
        <v>821</v>
      </c>
      <c r="B158" s="5" t="s">
        <v>1251</v>
      </c>
      <c r="C158" s="5" t="s">
        <v>1251</v>
      </c>
      <c r="D158" s="5">
        <v>0</v>
      </c>
      <c r="E158" s="5">
        <v>1</v>
      </c>
      <c r="F158" s="32">
        <f t="shared" ref="F158:F163" si="6">+D158*10000+E158*50000</f>
        <v>50000</v>
      </c>
    </row>
    <row r="159" spans="1:6">
      <c r="A159" s="5"/>
      <c r="B159" s="5" t="s">
        <v>1240</v>
      </c>
      <c r="C159" s="5" t="s">
        <v>1252</v>
      </c>
      <c r="D159" s="5">
        <v>0</v>
      </c>
      <c r="E159" s="5">
        <v>2</v>
      </c>
      <c r="F159" s="32">
        <f t="shared" si="6"/>
        <v>100000</v>
      </c>
    </row>
    <row r="160" spans="1:6">
      <c r="A160" s="5">
        <v>601</v>
      </c>
      <c r="B160" s="5" t="s">
        <v>1253</v>
      </c>
      <c r="C160" s="5" t="s">
        <v>1254</v>
      </c>
      <c r="D160" s="5">
        <v>0</v>
      </c>
      <c r="E160" s="5">
        <v>2</v>
      </c>
      <c r="F160" s="32">
        <f t="shared" si="6"/>
        <v>100000</v>
      </c>
    </row>
    <row r="161" spans="1:6">
      <c r="A161" s="5">
        <v>206</v>
      </c>
      <c r="B161" s="5" t="s">
        <v>1255</v>
      </c>
      <c r="C161" s="5" t="s">
        <v>1256</v>
      </c>
      <c r="D161" s="5">
        <v>0</v>
      </c>
      <c r="E161" s="5">
        <v>23</v>
      </c>
      <c r="F161" s="32">
        <f t="shared" si="6"/>
        <v>1150000</v>
      </c>
    </row>
    <row r="162" spans="1:6">
      <c r="A162" s="5"/>
      <c r="B162" s="5" t="s">
        <v>1194</v>
      </c>
      <c r="C162" s="5" t="s">
        <v>1257</v>
      </c>
      <c r="D162" s="5">
        <v>0</v>
      </c>
      <c r="E162" s="5">
        <v>1</v>
      </c>
      <c r="F162" s="32">
        <f t="shared" si="6"/>
        <v>50000</v>
      </c>
    </row>
    <row r="163" spans="1:6">
      <c r="A163" s="5">
        <v>814</v>
      </c>
      <c r="B163" s="5" t="s">
        <v>1258</v>
      </c>
      <c r="C163" s="5" t="s">
        <v>1259</v>
      </c>
      <c r="D163" s="5">
        <v>0</v>
      </c>
      <c r="E163" s="5">
        <v>5</v>
      </c>
      <c r="F163" s="32">
        <f t="shared" si="6"/>
        <v>250000</v>
      </c>
    </row>
    <row r="164" spans="1:6" ht="15.75" thickBot="1">
      <c r="B164" s="100" t="s">
        <v>1260</v>
      </c>
      <c r="C164" s="100"/>
      <c r="D164" s="34">
        <f>SUM(D158:D163)</f>
        <v>0</v>
      </c>
      <c r="E164" s="34">
        <f>SUM(E158:E163)</f>
        <v>34</v>
      </c>
      <c r="F164" s="34">
        <f>SUM(F158:F163)</f>
        <v>1700000</v>
      </c>
    </row>
    <row r="165" spans="1:6" ht="15.75" thickTop="1"/>
    <row r="167" spans="1:6">
      <c r="A167">
        <v>9</v>
      </c>
      <c r="B167" t="s">
        <v>1261</v>
      </c>
    </row>
    <row r="169" spans="1:6" ht="51">
      <c r="A169" s="19" t="s">
        <v>1070</v>
      </c>
      <c r="B169" s="19" t="s">
        <v>1107</v>
      </c>
      <c r="C169" s="19" t="s">
        <v>1108</v>
      </c>
      <c r="D169" s="20" t="s">
        <v>1109</v>
      </c>
      <c r="E169" s="20" t="s">
        <v>1110</v>
      </c>
      <c r="F169" s="21" t="s">
        <v>1111</v>
      </c>
    </row>
    <row r="170" spans="1:6">
      <c r="A170" s="5">
        <v>1469</v>
      </c>
      <c r="B170" s="5" t="s">
        <v>694</v>
      </c>
      <c r="C170" s="5" t="s">
        <v>1262</v>
      </c>
      <c r="D170" s="5">
        <v>0</v>
      </c>
      <c r="E170" s="5">
        <v>1</v>
      </c>
      <c r="F170" s="32">
        <f t="shared" ref="F170" si="7">+D170*10000+E170*50000</f>
        <v>50000</v>
      </c>
    </row>
    <row r="171" spans="1:6" ht="15.75" thickBot="1">
      <c r="B171" s="100" t="s">
        <v>1260</v>
      </c>
      <c r="C171" s="100"/>
      <c r="D171" s="34">
        <f>SUM(D170)</f>
        <v>0</v>
      </c>
      <c r="E171" s="34">
        <f>SUM(E170)</f>
        <v>1</v>
      </c>
      <c r="F171" s="34">
        <f>SUM(F170)</f>
        <v>50000</v>
      </c>
    </row>
    <row r="172" spans="1:6" ht="15.75" thickTop="1"/>
    <row r="174" spans="1:6">
      <c r="A174">
        <v>10</v>
      </c>
      <c r="B174" t="s">
        <v>1279</v>
      </c>
    </row>
    <row r="176" spans="1:6">
      <c r="B176" s="14" t="s">
        <v>1280</v>
      </c>
    </row>
    <row r="178" spans="1:5" ht="51">
      <c r="A178" s="19" t="s">
        <v>1070</v>
      </c>
      <c r="B178" s="19" t="s">
        <v>1107</v>
      </c>
      <c r="C178" s="19" t="s">
        <v>1108</v>
      </c>
      <c r="D178" s="20" t="s">
        <v>1281</v>
      </c>
      <c r="E178" s="20" t="s">
        <v>1111</v>
      </c>
    </row>
    <row r="179" spans="1:5">
      <c r="A179" s="103">
        <v>618</v>
      </c>
      <c r="B179" s="103" t="s">
        <v>116</v>
      </c>
      <c r="C179" s="55" t="s">
        <v>742</v>
      </c>
      <c r="D179" s="56">
        <v>1</v>
      </c>
      <c r="E179" s="57">
        <f>+D179*100000</f>
        <v>100000</v>
      </c>
    </row>
    <row r="180" spans="1:5">
      <c r="A180" s="104"/>
      <c r="B180" s="104"/>
      <c r="C180" s="55" t="s">
        <v>756</v>
      </c>
      <c r="D180" s="56">
        <v>2</v>
      </c>
      <c r="E180" s="57">
        <f>+D180*100000</f>
        <v>200000</v>
      </c>
    </row>
    <row r="181" spans="1:5">
      <c r="A181" s="58">
        <v>108</v>
      </c>
      <c r="B181" s="55" t="s">
        <v>233</v>
      </c>
      <c r="C181" s="55" t="s">
        <v>259</v>
      </c>
      <c r="D181" s="56">
        <v>1</v>
      </c>
      <c r="E181" s="57">
        <f t="shared" ref="E181:E188" si="8">+D181*100000</f>
        <v>100000</v>
      </c>
    </row>
    <row r="182" spans="1:5">
      <c r="A182" s="58">
        <v>986</v>
      </c>
      <c r="B182" s="55" t="s">
        <v>1068</v>
      </c>
      <c r="C182" s="55" t="s">
        <v>586</v>
      </c>
      <c r="D182" s="56">
        <v>1</v>
      </c>
      <c r="E182" s="57">
        <f t="shared" si="8"/>
        <v>100000</v>
      </c>
    </row>
    <row r="183" spans="1:5">
      <c r="A183" s="58">
        <v>820</v>
      </c>
      <c r="B183" s="55" t="s">
        <v>146</v>
      </c>
      <c r="C183" s="55" t="s">
        <v>932</v>
      </c>
      <c r="D183" s="56">
        <v>2</v>
      </c>
      <c r="E183" s="57">
        <f t="shared" si="8"/>
        <v>200000</v>
      </c>
    </row>
    <row r="184" spans="1:5">
      <c r="A184" s="103">
        <v>814</v>
      </c>
      <c r="B184" s="103" t="s">
        <v>134</v>
      </c>
      <c r="C184" s="55" t="s">
        <v>892</v>
      </c>
      <c r="D184" s="56">
        <v>1</v>
      </c>
      <c r="E184" s="57">
        <f t="shared" si="8"/>
        <v>100000</v>
      </c>
    </row>
    <row r="185" spans="1:5">
      <c r="A185" s="105"/>
      <c r="B185" s="105"/>
      <c r="C185" s="55" t="s">
        <v>142</v>
      </c>
      <c r="D185" s="56">
        <v>1</v>
      </c>
      <c r="E185" s="57">
        <f t="shared" si="8"/>
        <v>100000</v>
      </c>
    </row>
    <row r="186" spans="1:5">
      <c r="A186" s="58">
        <v>607</v>
      </c>
      <c r="B186" s="55" t="s">
        <v>100</v>
      </c>
      <c r="C186" s="55" t="s">
        <v>102</v>
      </c>
      <c r="D186" s="56">
        <v>1</v>
      </c>
      <c r="E186" s="57">
        <f t="shared" si="8"/>
        <v>100000</v>
      </c>
    </row>
    <row r="187" spans="1:5">
      <c r="A187" s="58">
        <v>169</v>
      </c>
      <c r="B187" s="55" t="s">
        <v>508</v>
      </c>
      <c r="C187" s="55" t="s">
        <v>510</v>
      </c>
      <c r="D187" s="56">
        <v>2</v>
      </c>
      <c r="E187" s="57">
        <f t="shared" si="8"/>
        <v>200000</v>
      </c>
    </row>
    <row r="188" spans="1:5">
      <c r="A188" s="58">
        <v>951</v>
      </c>
      <c r="B188" s="55" t="s">
        <v>153</v>
      </c>
      <c r="C188" s="55" t="s">
        <v>979</v>
      </c>
      <c r="D188" s="56">
        <v>1</v>
      </c>
      <c r="E188" s="57">
        <f t="shared" si="8"/>
        <v>100000</v>
      </c>
    </row>
    <row r="189" spans="1:5" ht="15.75" thickBot="1">
      <c r="A189" s="5"/>
      <c r="B189" s="106" t="s">
        <v>154</v>
      </c>
      <c r="C189" s="107"/>
      <c r="D189" s="59">
        <f>SUM(D179:D188)</f>
        <v>13</v>
      </c>
      <c r="E189" s="60">
        <f>SUM(E179:E188)</f>
        <v>1300000</v>
      </c>
    </row>
    <row r="190" spans="1:5" ht="15.75" thickTop="1"/>
    <row r="193" spans="3:7">
      <c r="C193" s="14"/>
      <c r="D193" s="61" t="s">
        <v>1282</v>
      </c>
      <c r="E193" s="61" t="s">
        <v>1283</v>
      </c>
      <c r="F193" s="61" t="s">
        <v>1284</v>
      </c>
      <c r="G193" s="14" t="s">
        <v>1285</v>
      </c>
    </row>
    <row r="194" spans="3:7">
      <c r="C194" s="14" t="s">
        <v>1263</v>
      </c>
      <c r="D194" s="14">
        <f>D25+D33+D60+D77+D98+D139+D152+D164+D171</f>
        <v>33</v>
      </c>
      <c r="E194" s="14">
        <f>E25+E33+E60+E77+E98+E139+E152+E164+E171</f>
        <v>345</v>
      </c>
      <c r="F194" s="14">
        <f>+D189</f>
        <v>13</v>
      </c>
      <c r="G194" s="62">
        <f>F25+F33+F60+F77+F98+F139+F152+F164+F171+E189</f>
        <v>18830000</v>
      </c>
    </row>
    <row r="196" spans="3:7">
      <c r="E196" s="14"/>
    </row>
  </sheetData>
  <mergeCells count="14">
    <mergeCell ref="A179:A180"/>
    <mergeCell ref="B179:B180"/>
    <mergeCell ref="A184:A185"/>
    <mergeCell ref="B184:B185"/>
    <mergeCell ref="B189:C189"/>
    <mergeCell ref="B152:C152"/>
    <mergeCell ref="B164:C164"/>
    <mergeCell ref="B171:C171"/>
    <mergeCell ref="B25:C25"/>
    <mergeCell ref="B33:C33"/>
    <mergeCell ref="B60:C60"/>
    <mergeCell ref="B77:C77"/>
    <mergeCell ref="B98:C98"/>
    <mergeCell ref="B139:C1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H162"/>
  <sheetViews>
    <sheetView workbookViewId="0"/>
  </sheetViews>
  <sheetFormatPr defaultRowHeight="12.75"/>
  <cols>
    <col min="1" max="1" width="9.140625" style="42"/>
    <col min="2" max="2" width="44.28515625" style="42" bestFit="1" customWidth="1"/>
    <col min="3" max="3" width="40.85546875" style="42" bestFit="1" customWidth="1"/>
    <col min="4" max="4" width="12.85546875" style="54" customWidth="1"/>
    <col min="5" max="6" width="13.85546875" style="54" customWidth="1"/>
    <col min="7" max="7" width="12.28515625" style="54" customWidth="1"/>
    <col min="8" max="8" width="14.7109375" style="42" bestFit="1" customWidth="1"/>
    <col min="9" max="16384" width="9.140625" style="42"/>
  </cols>
  <sheetData>
    <row r="4" spans="1:8" ht="51">
      <c r="A4" s="38" t="s">
        <v>1264</v>
      </c>
      <c r="B4" s="39" t="s">
        <v>1107</v>
      </c>
      <c r="C4" s="39" t="s">
        <v>1108</v>
      </c>
      <c r="D4" s="40" t="s">
        <v>1109</v>
      </c>
      <c r="E4" s="40" t="s">
        <v>1110</v>
      </c>
      <c r="F4" s="40" t="s">
        <v>1286</v>
      </c>
      <c r="G4" s="41" t="s">
        <v>1111</v>
      </c>
      <c r="H4" s="41" t="s">
        <v>1265</v>
      </c>
    </row>
    <row r="5" spans="1:8" ht="12.75" customHeight="1">
      <c r="A5" s="38">
        <v>206</v>
      </c>
      <c r="B5" s="43" t="s">
        <v>53</v>
      </c>
      <c r="C5" s="38" t="s">
        <v>1116</v>
      </c>
      <c r="D5" s="44">
        <v>0</v>
      </c>
      <c r="E5" s="44">
        <v>1</v>
      </c>
      <c r="F5" s="44">
        <v>0</v>
      </c>
      <c r="G5" s="44">
        <f>+D5*10000+E5*50000</f>
        <v>50000</v>
      </c>
      <c r="H5" s="38" t="s">
        <v>1266</v>
      </c>
    </row>
    <row r="6" spans="1:8" ht="12.75" customHeight="1">
      <c r="A6" s="38">
        <v>206</v>
      </c>
      <c r="B6" s="43" t="s">
        <v>53</v>
      </c>
      <c r="C6" s="38" t="s">
        <v>1115</v>
      </c>
      <c r="D6" s="44">
        <v>0</v>
      </c>
      <c r="E6" s="44">
        <v>1</v>
      </c>
      <c r="F6" s="44">
        <v>0</v>
      </c>
      <c r="G6" s="44">
        <f t="shared" ref="G6:G44" si="0">+D6*10000+E6*50000</f>
        <v>50000</v>
      </c>
      <c r="H6" s="38" t="s">
        <v>1266</v>
      </c>
    </row>
    <row r="7" spans="1:8" ht="12.75" customHeight="1">
      <c r="A7" s="38">
        <v>618</v>
      </c>
      <c r="B7" s="43" t="s">
        <v>1194</v>
      </c>
      <c r="C7" s="38" t="s">
        <v>1121</v>
      </c>
      <c r="D7" s="44">
        <v>0</v>
      </c>
      <c r="E7" s="44">
        <v>1</v>
      </c>
      <c r="F7" s="44">
        <v>0</v>
      </c>
      <c r="G7" s="44">
        <f t="shared" si="0"/>
        <v>50000</v>
      </c>
      <c r="H7" s="38" t="s">
        <v>1266</v>
      </c>
    </row>
    <row r="8" spans="1:8" ht="12.75" customHeight="1">
      <c r="A8" s="45">
        <v>206</v>
      </c>
      <c r="B8" s="43" t="s">
        <v>53</v>
      </c>
      <c r="C8" s="38" t="s">
        <v>1115</v>
      </c>
      <c r="D8" s="44">
        <v>0</v>
      </c>
      <c r="E8" s="44">
        <v>1</v>
      </c>
      <c r="F8" s="44">
        <v>0</v>
      </c>
      <c r="G8" s="44">
        <f t="shared" si="0"/>
        <v>50000</v>
      </c>
      <c r="H8" s="38" t="s">
        <v>1266</v>
      </c>
    </row>
    <row r="9" spans="1:8" ht="12.75" customHeight="1">
      <c r="A9" s="45">
        <v>618</v>
      </c>
      <c r="B9" s="43" t="s">
        <v>1194</v>
      </c>
      <c r="C9" s="38" t="s">
        <v>1120</v>
      </c>
      <c r="D9" s="44">
        <v>0</v>
      </c>
      <c r="E9" s="44">
        <v>1</v>
      </c>
      <c r="F9" s="44">
        <v>0</v>
      </c>
      <c r="G9" s="44">
        <f t="shared" si="0"/>
        <v>50000</v>
      </c>
      <c r="H9" s="38" t="s">
        <v>1266</v>
      </c>
    </row>
    <row r="10" spans="1:8" ht="12.75" customHeight="1">
      <c r="A10" s="45">
        <v>206</v>
      </c>
      <c r="B10" s="43" t="s">
        <v>53</v>
      </c>
      <c r="C10" s="38" t="s">
        <v>1115</v>
      </c>
      <c r="D10" s="44">
        <v>0</v>
      </c>
      <c r="E10" s="44">
        <v>1</v>
      </c>
      <c r="F10" s="44">
        <v>0</v>
      </c>
      <c r="G10" s="44">
        <f t="shared" si="0"/>
        <v>50000</v>
      </c>
      <c r="H10" s="38" t="s">
        <v>1266</v>
      </c>
    </row>
    <row r="11" spans="1:8" ht="12.75" customHeight="1">
      <c r="A11" s="45">
        <v>814</v>
      </c>
      <c r="B11" s="38" t="s">
        <v>1123</v>
      </c>
      <c r="C11" s="38" t="s">
        <v>1125</v>
      </c>
      <c r="D11" s="44">
        <v>0</v>
      </c>
      <c r="E11" s="44">
        <v>1</v>
      </c>
      <c r="F11" s="44">
        <v>0</v>
      </c>
      <c r="G11" s="44">
        <f t="shared" si="0"/>
        <v>50000</v>
      </c>
      <c r="H11" s="38" t="s">
        <v>1266</v>
      </c>
    </row>
    <row r="12" spans="1:8" ht="12.75" customHeight="1">
      <c r="A12" s="45">
        <v>950</v>
      </c>
      <c r="B12" s="38" t="s">
        <v>1133</v>
      </c>
      <c r="C12" s="38" t="s">
        <v>1135</v>
      </c>
      <c r="D12" s="44">
        <v>0</v>
      </c>
      <c r="E12" s="44">
        <v>1</v>
      </c>
      <c r="F12" s="44">
        <v>0</v>
      </c>
      <c r="G12" s="44">
        <f t="shared" si="0"/>
        <v>50000</v>
      </c>
      <c r="H12" s="38" t="s">
        <v>1266</v>
      </c>
    </row>
    <row r="13" spans="1:8" ht="12.75" customHeight="1">
      <c r="A13" s="45">
        <v>206</v>
      </c>
      <c r="B13" s="43" t="s">
        <v>53</v>
      </c>
      <c r="C13" s="38" t="s">
        <v>1115</v>
      </c>
      <c r="D13" s="44">
        <v>0</v>
      </c>
      <c r="E13" s="44">
        <v>1</v>
      </c>
      <c r="F13" s="44">
        <v>0</v>
      </c>
      <c r="G13" s="44">
        <f t="shared" si="0"/>
        <v>50000</v>
      </c>
      <c r="H13" s="38" t="s">
        <v>1266</v>
      </c>
    </row>
    <row r="14" spans="1:8" ht="12.75" customHeight="1">
      <c r="A14" s="45">
        <v>206</v>
      </c>
      <c r="B14" s="43" t="s">
        <v>53</v>
      </c>
      <c r="C14" s="38" t="s">
        <v>1115</v>
      </c>
      <c r="D14" s="44">
        <v>0</v>
      </c>
      <c r="E14" s="44">
        <v>1</v>
      </c>
      <c r="F14" s="44">
        <v>0</v>
      </c>
      <c r="G14" s="44">
        <f t="shared" si="0"/>
        <v>50000</v>
      </c>
      <c r="H14" s="38" t="s">
        <v>1266</v>
      </c>
    </row>
    <row r="15" spans="1:8" ht="12.75" customHeight="1">
      <c r="A15" s="45">
        <v>814</v>
      </c>
      <c r="B15" s="38" t="s">
        <v>1123</v>
      </c>
      <c r="C15" s="38" t="s">
        <v>1127</v>
      </c>
      <c r="D15" s="44">
        <v>0</v>
      </c>
      <c r="E15" s="44">
        <v>1</v>
      </c>
      <c r="F15" s="44">
        <v>0</v>
      </c>
      <c r="G15" s="44">
        <f t="shared" si="0"/>
        <v>50000</v>
      </c>
      <c r="H15" s="38" t="s">
        <v>1266</v>
      </c>
    </row>
    <row r="16" spans="1:8" ht="12.75" customHeight="1">
      <c r="A16" s="45">
        <v>206</v>
      </c>
      <c r="B16" s="43" t="s">
        <v>53</v>
      </c>
      <c r="C16" s="38" t="s">
        <v>1115</v>
      </c>
      <c r="D16" s="44">
        <v>0</v>
      </c>
      <c r="E16" s="44">
        <v>1</v>
      </c>
      <c r="F16" s="44">
        <v>0</v>
      </c>
      <c r="G16" s="44">
        <f t="shared" si="0"/>
        <v>50000</v>
      </c>
      <c r="H16" s="38" t="s">
        <v>1266</v>
      </c>
    </row>
    <row r="17" spans="1:8" ht="12.75" customHeight="1">
      <c r="A17" s="45">
        <v>618</v>
      </c>
      <c r="B17" s="43" t="s">
        <v>1194</v>
      </c>
      <c r="C17" s="38" t="s">
        <v>1118</v>
      </c>
      <c r="D17" s="44">
        <v>0</v>
      </c>
      <c r="E17" s="44">
        <v>1</v>
      </c>
      <c r="F17" s="44">
        <v>0</v>
      </c>
      <c r="G17" s="44">
        <f t="shared" si="0"/>
        <v>50000</v>
      </c>
      <c r="H17" s="38" t="s">
        <v>1266</v>
      </c>
    </row>
    <row r="18" spans="1:8" ht="12.75" customHeight="1">
      <c r="A18" s="45">
        <v>814</v>
      </c>
      <c r="B18" s="38" t="s">
        <v>1123</v>
      </c>
      <c r="C18" s="38" t="s">
        <v>1126</v>
      </c>
      <c r="D18" s="44">
        <v>0</v>
      </c>
      <c r="E18" s="44">
        <v>1</v>
      </c>
      <c r="F18" s="44">
        <v>0</v>
      </c>
      <c r="G18" s="44">
        <f t="shared" si="0"/>
        <v>50000</v>
      </c>
      <c r="H18" s="38" t="s">
        <v>1266</v>
      </c>
    </row>
    <row r="19" spans="1:8" ht="12.75" customHeight="1">
      <c r="A19" s="45">
        <v>814</v>
      </c>
      <c r="B19" s="38" t="s">
        <v>1123</v>
      </c>
      <c r="C19" s="38" t="s">
        <v>1124</v>
      </c>
      <c r="D19" s="44">
        <v>0</v>
      </c>
      <c r="E19" s="44">
        <v>1</v>
      </c>
      <c r="F19" s="44">
        <v>0</v>
      </c>
      <c r="G19" s="44">
        <f t="shared" si="0"/>
        <v>50000</v>
      </c>
      <c r="H19" s="38" t="s">
        <v>1266</v>
      </c>
    </row>
    <row r="20" spans="1:8" ht="12.75" customHeight="1">
      <c r="A20" s="45">
        <v>206</v>
      </c>
      <c r="B20" s="43" t="s">
        <v>53</v>
      </c>
      <c r="C20" s="38" t="s">
        <v>1115</v>
      </c>
      <c r="D20" s="44">
        <v>0</v>
      </c>
      <c r="E20" s="44">
        <v>1</v>
      </c>
      <c r="F20" s="44">
        <v>0</v>
      </c>
      <c r="G20" s="44">
        <f t="shared" si="0"/>
        <v>50000</v>
      </c>
      <c r="H20" s="38" t="s">
        <v>1266</v>
      </c>
    </row>
    <row r="21" spans="1:8" ht="12.75" customHeight="1">
      <c r="A21" s="45">
        <v>206</v>
      </c>
      <c r="B21" s="43" t="s">
        <v>53</v>
      </c>
      <c r="C21" s="38" t="s">
        <v>1115</v>
      </c>
      <c r="D21" s="44">
        <v>0</v>
      </c>
      <c r="E21" s="44">
        <v>1</v>
      </c>
      <c r="F21" s="44">
        <v>0</v>
      </c>
      <c r="G21" s="44">
        <f t="shared" si="0"/>
        <v>50000</v>
      </c>
      <c r="H21" s="38" t="s">
        <v>1266</v>
      </c>
    </row>
    <row r="22" spans="1:8" ht="12.75" customHeight="1">
      <c r="A22" s="45">
        <v>206</v>
      </c>
      <c r="B22" s="43" t="s">
        <v>53</v>
      </c>
      <c r="C22" s="38" t="s">
        <v>1115</v>
      </c>
      <c r="D22" s="44">
        <v>0</v>
      </c>
      <c r="E22" s="44">
        <v>1</v>
      </c>
      <c r="F22" s="44">
        <v>0</v>
      </c>
      <c r="G22" s="44">
        <f t="shared" si="0"/>
        <v>50000</v>
      </c>
      <c r="H22" s="38" t="s">
        <v>1266</v>
      </c>
    </row>
    <row r="23" spans="1:8" ht="12.75" customHeight="1">
      <c r="A23" s="45">
        <v>618</v>
      </c>
      <c r="B23" s="43" t="s">
        <v>1194</v>
      </c>
      <c r="C23" s="38" t="s">
        <v>1120</v>
      </c>
      <c r="D23" s="44">
        <v>0</v>
      </c>
      <c r="E23" s="44">
        <v>1</v>
      </c>
      <c r="F23" s="44">
        <v>0</v>
      </c>
      <c r="G23" s="44">
        <f t="shared" si="0"/>
        <v>50000</v>
      </c>
      <c r="H23" s="38" t="s">
        <v>1266</v>
      </c>
    </row>
    <row r="24" spans="1:8" ht="12.75" customHeight="1">
      <c r="A24" s="45">
        <v>206</v>
      </c>
      <c r="B24" s="43" t="s">
        <v>53</v>
      </c>
      <c r="C24" s="38" t="s">
        <v>1115</v>
      </c>
      <c r="D24" s="44">
        <v>0</v>
      </c>
      <c r="E24" s="44">
        <v>1</v>
      </c>
      <c r="F24" s="44">
        <v>0</v>
      </c>
      <c r="G24" s="44">
        <f t="shared" si="0"/>
        <v>50000</v>
      </c>
      <c r="H24" s="38" t="s">
        <v>1266</v>
      </c>
    </row>
    <row r="25" spans="1:8" ht="12.75" customHeight="1">
      <c r="A25" s="45">
        <v>602</v>
      </c>
      <c r="B25" s="43" t="s">
        <v>1240</v>
      </c>
      <c r="C25" s="43" t="s">
        <v>1176</v>
      </c>
      <c r="D25" s="44">
        <v>0</v>
      </c>
      <c r="E25" s="44">
        <v>1</v>
      </c>
      <c r="F25" s="44">
        <v>0</v>
      </c>
      <c r="G25" s="44">
        <f t="shared" si="0"/>
        <v>50000</v>
      </c>
      <c r="H25" s="38" t="s">
        <v>1266</v>
      </c>
    </row>
    <row r="26" spans="1:8" ht="12.75" customHeight="1">
      <c r="A26" s="45">
        <v>602</v>
      </c>
      <c r="B26" s="43" t="s">
        <v>1240</v>
      </c>
      <c r="C26" s="43" t="s">
        <v>1176</v>
      </c>
      <c r="D26" s="44">
        <v>0</v>
      </c>
      <c r="E26" s="44">
        <v>1</v>
      </c>
      <c r="F26" s="44">
        <v>0</v>
      </c>
      <c r="G26" s="44">
        <f t="shared" si="0"/>
        <v>50000</v>
      </c>
      <c r="H26" s="38" t="s">
        <v>1266</v>
      </c>
    </row>
    <row r="27" spans="1:8" ht="12.75" customHeight="1">
      <c r="A27" s="45">
        <v>206</v>
      </c>
      <c r="B27" s="43" t="s">
        <v>53</v>
      </c>
      <c r="C27" s="38" t="s">
        <v>1115</v>
      </c>
      <c r="D27" s="44">
        <v>0</v>
      </c>
      <c r="E27" s="44">
        <v>1</v>
      </c>
      <c r="F27" s="44">
        <v>0</v>
      </c>
      <c r="G27" s="44">
        <f t="shared" si="0"/>
        <v>50000</v>
      </c>
      <c r="H27" s="38" t="s">
        <v>1266</v>
      </c>
    </row>
    <row r="28" spans="1:8" ht="12.75" customHeight="1">
      <c r="A28" s="45">
        <v>953</v>
      </c>
      <c r="B28" s="38" t="s">
        <v>1131</v>
      </c>
      <c r="C28" s="38" t="s">
        <v>1132</v>
      </c>
      <c r="D28" s="44">
        <v>0</v>
      </c>
      <c r="E28" s="44">
        <v>1</v>
      </c>
      <c r="F28" s="44">
        <v>0</v>
      </c>
      <c r="G28" s="44">
        <f t="shared" si="0"/>
        <v>50000</v>
      </c>
      <c r="H28" s="38" t="s">
        <v>1266</v>
      </c>
    </row>
    <row r="29" spans="1:8" ht="12.75" customHeight="1">
      <c r="A29" s="45">
        <v>206</v>
      </c>
      <c r="B29" s="43" t="s">
        <v>53</v>
      </c>
      <c r="C29" s="38" t="s">
        <v>1116</v>
      </c>
      <c r="D29" s="44">
        <v>0</v>
      </c>
      <c r="E29" s="44">
        <v>1</v>
      </c>
      <c r="F29" s="44">
        <v>0</v>
      </c>
      <c r="G29" s="44">
        <f t="shared" si="0"/>
        <v>50000</v>
      </c>
      <c r="H29" s="38" t="s">
        <v>1266</v>
      </c>
    </row>
    <row r="30" spans="1:8" ht="12.75" customHeight="1">
      <c r="A30" s="45">
        <v>618</v>
      </c>
      <c r="B30" s="43" t="s">
        <v>1194</v>
      </c>
      <c r="C30" s="43" t="s">
        <v>1146</v>
      </c>
      <c r="D30" s="44">
        <v>0</v>
      </c>
      <c r="E30" s="44">
        <v>1</v>
      </c>
      <c r="F30" s="44">
        <v>0</v>
      </c>
      <c r="G30" s="44">
        <f t="shared" si="0"/>
        <v>50000</v>
      </c>
      <c r="H30" s="38" t="s">
        <v>1266</v>
      </c>
    </row>
    <row r="31" spans="1:8" ht="12.75" customHeight="1">
      <c r="A31" s="45">
        <v>206</v>
      </c>
      <c r="B31" s="43" t="s">
        <v>53</v>
      </c>
      <c r="C31" s="38" t="s">
        <v>1115</v>
      </c>
      <c r="D31" s="44">
        <v>0</v>
      </c>
      <c r="E31" s="44">
        <v>1</v>
      </c>
      <c r="F31" s="44">
        <v>0</v>
      </c>
      <c r="G31" s="44">
        <f t="shared" si="0"/>
        <v>50000</v>
      </c>
      <c r="H31" s="38" t="s">
        <v>1266</v>
      </c>
    </row>
    <row r="32" spans="1:8" ht="12.75" customHeight="1">
      <c r="A32" s="45">
        <v>206</v>
      </c>
      <c r="B32" s="43" t="s">
        <v>53</v>
      </c>
      <c r="C32" s="38" t="s">
        <v>1115</v>
      </c>
      <c r="D32" s="44">
        <v>0</v>
      </c>
      <c r="E32" s="44">
        <v>1</v>
      </c>
      <c r="F32" s="44">
        <v>0</v>
      </c>
      <c r="G32" s="44">
        <f t="shared" si="0"/>
        <v>50000</v>
      </c>
      <c r="H32" s="38" t="s">
        <v>1266</v>
      </c>
    </row>
    <row r="33" spans="1:8" ht="12.75" customHeight="1">
      <c r="A33" s="45">
        <v>206</v>
      </c>
      <c r="B33" s="43" t="s">
        <v>53</v>
      </c>
      <c r="C33" s="38" t="s">
        <v>1115</v>
      </c>
      <c r="D33" s="44">
        <v>0</v>
      </c>
      <c r="E33" s="44">
        <v>1</v>
      </c>
      <c r="F33" s="44">
        <v>0</v>
      </c>
      <c r="G33" s="44">
        <f t="shared" si="0"/>
        <v>50000</v>
      </c>
      <c r="H33" s="38" t="s">
        <v>1266</v>
      </c>
    </row>
    <row r="34" spans="1:8">
      <c r="A34" s="45">
        <v>951</v>
      </c>
      <c r="B34" s="38" t="s">
        <v>1133</v>
      </c>
      <c r="C34" s="38" t="s">
        <v>1135</v>
      </c>
      <c r="D34" s="44">
        <v>0</v>
      </c>
      <c r="E34" s="44">
        <v>1</v>
      </c>
      <c r="F34" s="44">
        <v>0</v>
      </c>
      <c r="G34" s="44">
        <f t="shared" si="0"/>
        <v>50000</v>
      </c>
      <c r="H34" s="38" t="s">
        <v>1266</v>
      </c>
    </row>
    <row r="35" spans="1:8" ht="12.75" customHeight="1">
      <c r="A35" s="45">
        <v>206</v>
      </c>
      <c r="B35" s="43" t="s">
        <v>53</v>
      </c>
      <c r="C35" s="38" t="s">
        <v>1115</v>
      </c>
      <c r="D35" s="44">
        <v>0</v>
      </c>
      <c r="E35" s="44">
        <v>1</v>
      </c>
      <c r="F35" s="44">
        <v>0</v>
      </c>
      <c r="G35" s="44">
        <f t="shared" si="0"/>
        <v>50000</v>
      </c>
      <c r="H35" s="38" t="s">
        <v>1266</v>
      </c>
    </row>
    <row r="36" spans="1:8" ht="12.75" customHeight="1">
      <c r="A36" s="45">
        <v>206</v>
      </c>
      <c r="B36" s="43" t="s">
        <v>53</v>
      </c>
      <c r="C36" s="38" t="s">
        <v>1115</v>
      </c>
      <c r="D36" s="44">
        <v>0</v>
      </c>
      <c r="E36" s="44">
        <v>1</v>
      </c>
      <c r="F36" s="44">
        <v>0</v>
      </c>
      <c r="G36" s="44">
        <f t="shared" si="0"/>
        <v>50000</v>
      </c>
      <c r="H36" s="38" t="s">
        <v>1266</v>
      </c>
    </row>
    <row r="37" spans="1:8" ht="12.75" customHeight="1">
      <c r="A37" s="45">
        <v>206</v>
      </c>
      <c r="B37" s="43" t="s">
        <v>53</v>
      </c>
      <c r="C37" s="38" t="s">
        <v>1115</v>
      </c>
      <c r="D37" s="44">
        <v>0</v>
      </c>
      <c r="E37" s="44">
        <v>1</v>
      </c>
      <c r="F37" s="44">
        <v>0</v>
      </c>
      <c r="G37" s="44">
        <f t="shared" si="0"/>
        <v>50000</v>
      </c>
      <c r="H37" s="38" t="s">
        <v>1266</v>
      </c>
    </row>
    <row r="38" spans="1:8" ht="12.75" customHeight="1">
      <c r="A38" s="45">
        <v>206</v>
      </c>
      <c r="B38" s="43" t="s">
        <v>53</v>
      </c>
      <c r="C38" s="38" t="s">
        <v>1115</v>
      </c>
      <c r="D38" s="44">
        <v>0</v>
      </c>
      <c r="E38" s="44">
        <v>1</v>
      </c>
      <c r="F38" s="44">
        <v>0</v>
      </c>
      <c r="G38" s="44">
        <f t="shared" si="0"/>
        <v>50000</v>
      </c>
      <c r="H38" s="38" t="s">
        <v>1266</v>
      </c>
    </row>
    <row r="39" spans="1:8" ht="12.75" customHeight="1">
      <c r="A39" s="45">
        <v>607</v>
      </c>
      <c r="B39" s="43" t="s">
        <v>100</v>
      </c>
      <c r="C39" s="38" t="s">
        <v>1130</v>
      </c>
      <c r="D39" s="44">
        <v>0</v>
      </c>
      <c r="E39" s="44">
        <v>1</v>
      </c>
      <c r="F39" s="44">
        <v>0</v>
      </c>
      <c r="G39" s="44">
        <f t="shared" si="0"/>
        <v>50000</v>
      </c>
      <c r="H39" s="38" t="s">
        <v>1266</v>
      </c>
    </row>
    <row r="40" spans="1:8" ht="12.75" customHeight="1">
      <c r="A40" s="45">
        <v>618</v>
      </c>
      <c r="B40" s="43" t="s">
        <v>1194</v>
      </c>
      <c r="C40" s="38" t="s">
        <v>1122</v>
      </c>
      <c r="D40" s="44">
        <v>0</v>
      </c>
      <c r="E40" s="44">
        <v>1</v>
      </c>
      <c r="F40" s="44">
        <v>0</v>
      </c>
      <c r="G40" s="44">
        <f t="shared" si="0"/>
        <v>50000</v>
      </c>
      <c r="H40" s="38" t="s">
        <v>1266</v>
      </c>
    </row>
    <row r="41" spans="1:8">
      <c r="A41" s="45">
        <v>951</v>
      </c>
      <c r="B41" s="38" t="s">
        <v>1133</v>
      </c>
      <c r="C41" s="38" t="s">
        <v>1136</v>
      </c>
      <c r="D41" s="44">
        <v>0</v>
      </c>
      <c r="E41" s="44">
        <v>1</v>
      </c>
      <c r="F41" s="44">
        <v>0</v>
      </c>
      <c r="G41" s="44">
        <f t="shared" si="0"/>
        <v>50000</v>
      </c>
      <c r="H41" s="38" t="s">
        <v>1266</v>
      </c>
    </row>
    <row r="42" spans="1:8">
      <c r="A42" s="45">
        <v>951</v>
      </c>
      <c r="B42" s="38" t="s">
        <v>1133</v>
      </c>
      <c r="C42" s="38" t="s">
        <v>1134</v>
      </c>
      <c r="D42" s="44">
        <v>0</v>
      </c>
      <c r="E42" s="44">
        <v>1</v>
      </c>
      <c r="F42" s="44">
        <v>0</v>
      </c>
      <c r="G42" s="44">
        <f t="shared" si="0"/>
        <v>50000</v>
      </c>
      <c r="H42" s="38" t="s">
        <v>1266</v>
      </c>
    </row>
    <row r="43" spans="1:8" ht="12.75" customHeight="1">
      <c r="A43" s="45">
        <v>206</v>
      </c>
      <c r="B43" s="43" t="s">
        <v>53</v>
      </c>
      <c r="C43" s="38" t="s">
        <v>1115</v>
      </c>
      <c r="D43" s="44">
        <v>0</v>
      </c>
      <c r="E43" s="44">
        <v>1</v>
      </c>
      <c r="F43" s="44">
        <v>0</v>
      </c>
      <c r="G43" s="44">
        <f t="shared" si="0"/>
        <v>50000</v>
      </c>
      <c r="H43" s="38" t="s">
        <v>1266</v>
      </c>
    </row>
    <row r="44" spans="1:8" ht="12.75" customHeight="1">
      <c r="A44" s="45">
        <v>814</v>
      </c>
      <c r="B44" s="38" t="s">
        <v>1123</v>
      </c>
      <c r="C44" s="38" t="s">
        <v>1128</v>
      </c>
      <c r="D44" s="44">
        <v>0</v>
      </c>
      <c r="E44" s="44">
        <v>1</v>
      </c>
      <c r="F44" s="44">
        <v>0</v>
      </c>
      <c r="G44" s="44">
        <f t="shared" si="0"/>
        <v>50000</v>
      </c>
      <c r="H44" s="38" t="s">
        <v>1266</v>
      </c>
    </row>
    <row r="45" spans="1:8" ht="12.75" customHeight="1">
      <c r="A45" s="43">
        <v>206</v>
      </c>
      <c r="B45" s="43" t="s">
        <v>53</v>
      </c>
      <c r="C45" s="38" t="s">
        <v>1115</v>
      </c>
      <c r="D45" s="43">
        <v>6</v>
      </c>
      <c r="E45" s="43">
        <v>0</v>
      </c>
      <c r="F45" s="43">
        <v>0</v>
      </c>
      <c r="G45" s="43">
        <f>+D45*10000+E45*50000</f>
        <v>60000</v>
      </c>
      <c r="H45" s="38" t="s">
        <v>1267</v>
      </c>
    </row>
    <row r="46" spans="1:8" ht="12.75" customHeight="1">
      <c r="A46" s="43">
        <v>816</v>
      </c>
      <c r="B46" s="45" t="s">
        <v>1268</v>
      </c>
      <c r="C46" s="43" t="s">
        <v>1143</v>
      </c>
      <c r="D46" s="43">
        <v>0</v>
      </c>
      <c r="E46" s="43">
        <v>1</v>
      </c>
      <c r="F46" s="43">
        <v>0</v>
      </c>
      <c r="G46" s="43">
        <f>+D46*10000+E46*50000</f>
        <v>50000</v>
      </c>
      <c r="H46" s="38" t="s">
        <v>1267</v>
      </c>
    </row>
    <row r="47" spans="1:8" ht="12.75" customHeight="1">
      <c r="A47" s="43">
        <v>206</v>
      </c>
      <c r="B47" s="43" t="s">
        <v>53</v>
      </c>
      <c r="C47" s="46" t="s">
        <v>1145</v>
      </c>
      <c r="D47" s="47">
        <v>0</v>
      </c>
      <c r="E47" s="47">
        <v>37</v>
      </c>
      <c r="F47" s="47">
        <v>0</v>
      </c>
      <c r="G47" s="43">
        <f>+D47*10000+E47*50000</f>
        <v>1850000</v>
      </c>
      <c r="H47" s="45" t="s">
        <v>1269</v>
      </c>
    </row>
    <row r="48" spans="1:8" ht="12.75" customHeight="1">
      <c r="A48" s="43">
        <v>664</v>
      </c>
      <c r="B48" s="48" t="s">
        <v>868</v>
      </c>
      <c r="C48" s="46" t="s">
        <v>1146</v>
      </c>
      <c r="D48" s="47">
        <v>0</v>
      </c>
      <c r="E48" s="47">
        <v>1</v>
      </c>
      <c r="F48" s="47">
        <v>0</v>
      </c>
      <c r="G48" s="43">
        <f>+D48*10000+E48*50000</f>
        <v>50000</v>
      </c>
      <c r="H48" s="45" t="s">
        <v>1269</v>
      </c>
    </row>
    <row r="49" spans="1:8" ht="12.75" customHeight="1">
      <c r="A49" s="43">
        <v>108</v>
      </c>
      <c r="B49" s="48" t="s">
        <v>1270</v>
      </c>
      <c r="C49" s="38" t="s">
        <v>1148</v>
      </c>
      <c r="D49" s="47">
        <v>0</v>
      </c>
      <c r="E49" s="47">
        <v>1</v>
      </c>
      <c r="F49" s="47">
        <v>0</v>
      </c>
      <c r="G49" s="43">
        <f t="shared" ref="G49:G67" si="1">+D49*10000+E49*50000</f>
        <v>50000</v>
      </c>
      <c r="H49" s="45" t="s">
        <v>1269</v>
      </c>
    </row>
    <row r="50" spans="1:8" ht="12.75" customHeight="1">
      <c r="A50" s="43">
        <v>106</v>
      </c>
      <c r="B50" s="48" t="s">
        <v>1149</v>
      </c>
      <c r="C50" s="46" t="s">
        <v>1150</v>
      </c>
      <c r="D50" s="47">
        <v>0</v>
      </c>
      <c r="E50" s="47">
        <v>1</v>
      </c>
      <c r="F50" s="47">
        <v>0</v>
      </c>
      <c r="G50" s="43">
        <f t="shared" si="1"/>
        <v>50000</v>
      </c>
      <c r="H50" s="45" t="s">
        <v>1269</v>
      </c>
    </row>
    <row r="51" spans="1:8" ht="12.75" customHeight="1">
      <c r="A51" s="43">
        <v>106</v>
      </c>
      <c r="B51" s="48" t="s">
        <v>1149</v>
      </c>
      <c r="C51" s="46" t="s">
        <v>1151</v>
      </c>
      <c r="D51" s="47">
        <v>0</v>
      </c>
      <c r="E51" s="47">
        <v>1</v>
      </c>
      <c r="F51" s="47">
        <v>0</v>
      </c>
      <c r="G51" s="43">
        <f t="shared" si="1"/>
        <v>50000</v>
      </c>
      <c r="H51" s="45" t="s">
        <v>1269</v>
      </c>
    </row>
    <row r="52" spans="1:8" ht="12.75" customHeight="1">
      <c r="A52" s="43">
        <v>106</v>
      </c>
      <c r="B52" s="48" t="s">
        <v>1149</v>
      </c>
      <c r="C52" s="46" t="s">
        <v>1152</v>
      </c>
      <c r="D52" s="47">
        <v>0</v>
      </c>
      <c r="E52" s="47">
        <v>1</v>
      </c>
      <c r="F52" s="47">
        <v>0</v>
      </c>
      <c r="G52" s="43">
        <f t="shared" si="1"/>
        <v>50000</v>
      </c>
      <c r="H52" s="45" t="s">
        <v>1269</v>
      </c>
    </row>
    <row r="53" spans="1:8" ht="12.75" customHeight="1">
      <c r="A53" s="43">
        <v>103</v>
      </c>
      <c r="B53" s="48" t="s">
        <v>1153</v>
      </c>
      <c r="C53" s="46" t="s">
        <v>1154</v>
      </c>
      <c r="D53" s="47">
        <v>0</v>
      </c>
      <c r="E53" s="47">
        <v>1</v>
      </c>
      <c r="F53" s="47">
        <v>0</v>
      </c>
      <c r="G53" s="43">
        <f t="shared" si="1"/>
        <v>50000</v>
      </c>
      <c r="H53" s="45" t="s">
        <v>1269</v>
      </c>
    </row>
    <row r="54" spans="1:8" ht="12.75" customHeight="1">
      <c r="A54" s="43">
        <v>635</v>
      </c>
      <c r="B54" s="48" t="s">
        <v>1155</v>
      </c>
      <c r="C54" s="46" t="s">
        <v>1156</v>
      </c>
      <c r="D54" s="47">
        <v>0</v>
      </c>
      <c r="E54" s="47">
        <v>3</v>
      </c>
      <c r="F54" s="47">
        <v>0</v>
      </c>
      <c r="G54" s="43">
        <f t="shared" si="1"/>
        <v>150000</v>
      </c>
      <c r="H54" s="45" t="s">
        <v>1269</v>
      </c>
    </row>
    <row r="55" spans="1:8" ht="12.75" customHeight="1">
      <c r="A55" s="43">
        <v>954</v>
      </c>
      <c r="B55" s="48" t="s">
        <v>1157</v>
      </c>
      <c r="C55" s="46" t="s">
        <v>1158</v>
      </c>
      <c r="D55" s="47">
        <v>0</v>
      </c>
      <c r="E55" s="47">
        <v>1</v>
      </c>
      <c r="F55" s="47">
        <v>0</v>
      </c>
      <c r="G55" s="43">
        <f t="shared" si="1"/>
        <v>50000</v>
      </c>
      <c r="H55" s="45" t="s">
        <v>1269</v>
      </c>
    </row>
    <row r="56" spans="1:8" ht="12.75" customHeight="1">
      <c r="A56" s="43">
        <v>814</v>
      </c>
      <c r="B56" s="48" t="s">
        <v>1159</v>
      </c>
      <c r="C56" s="46" t="s">
        <v>1160</v>
      </c>
      <c r="D56" s="47">
        <v>0</v>
      </c>
      <c r="E56" s="47">
        <v>1</v>
      </c>
      <c r="F56" s="47">
        <v>0</v>
      </c>
      <c r="G56" s="43">
        <f t="shared" si="1"/>
        <v>50000</v>
      </c>
      <c r="H56" s="45" t="s">
        <v>1269</v>
      </c>
    </row>
    <row r="57" spans="1:8" ht="12.75" customHeight="1">
      <c r="A57" s="43">
        <v>814</v>
      </c>
      <c r="B57" s="48" t="s">
        <v>1159</v>
      </c>
      <c r="C57" s="46" t="s">
        <v>1161</v>
      </c>
      <c r="D57" s="47">
        <v>0</v>
      </c>
      <c r="E57" s="47">
        <v>1</v>
      </c>
      <c r="F57" s="47">
        <v>0</v>
      </c>
      <c r="G57" s="43">
        <f t="shared" si="1"/>
        <v>50000</v>
      </c>
      <c r="H57" s="45" t="s">
        <v>1269</v>
      </c>
    </row>
    <row r="58" spans="1:8" ht="12.75" customHeight="1">
      <c r="A58" s="43">
        <v>814</v>
      </c>
      <c r="B58" s="48" t="s">
        <v>1159</v>
      </c>
      <c r="C58" s="46" t="s">
        <v>1162</v>
      </c>
      <c r="D58" s="47">
        <v>0</v>
      </c>
      <c r="E58" s="47">
        <v>1</v>
      </c>
      <c r="F58" s="47">
        <v>0</v>
      </c>
      <c r="G58" s="43">
        <f t="shared" si="1"/>
        <v>50000</v>
      </c>
      <c r="H58" s="45" t="s">
        <v>1269</v>
      </c>
    </row>
    <row r="59" spans="1:8" ht="12.75" customHeight="1">
      <c r="A59" s="43">
        <v>814</v>
      </c>
      <c r="B59" s="48" t="s">
        <v>1159</v>
      </c>
      <c r="C59" s="46" t="s">
        <v>1163</v>
      </c>
      <c r="D59" s="47">
        <v>0</v>
      </c>
      <c r="E59" s="47">
        <v>2</v>
      </c>
      <c r="F59" s="47">
        <v>0</v>
      </c>
      <c r="G59" s="43">
        <f t="shared" si="1"/>
        <v>100000</v>
      </c>
      <c r="H59" s="45" t="s">
        <v>1269</v>
      </c>
    </row>
    <row r="60" spans="1:8" ht="12.75" customHeight="1">
      <c r="A60" s="43">
        <v>814</v>
      </c>
      <c r="B60" s="48" t="s">
        <v>1159</v>
      </c>
      <c r="C60" s="46" t="s">
        <v>1164</v>
      </c>
      <c r="D60" s="47">
        <v>0</v>
      </c>
      <c r="E60" s="47">
        <v>1</v>
      </c>
      <c r="F60" s="47">
        <v>0</v>
      </c>
      <c r="G60" s="43">
        <f t="shared" si="1"/>
        <v>50000</v>
      </c>
      <c r="H60" s="45" t="s">
        <v>1269</v>
      </c>
    </row>
    <row r="61" spans="1:8" ht="12.75" customHeight="1">
      <c r="A61" s="43">
        <v>814</v>
      </c>
      <c r="B61" s="48" t="s">
        <v>1159</v>
      </c>
      <c r="C61" s="46" t="s">
        <v>1165</v>
      </c>
      <c r="D61" s="47">
        <v>0</v>
      </c>
      <c r="E61" s="47">
        <v>4</v>
      </c>
      <c r="F61" s="47">
        <v>0</v>
      </c>
      <c r="G61" s="43">
        <f t="shared" si="1"/>
        <v>200000</v>
      </c>
      <c r="H61" s="45" t="s">
        <v>1269</v>
      </c>
    </row>
    <row r="62" spans="1:8" ht="12.75" customHeight="1">
      <c r="A62" s="43">
        <v>814</v>
      </c>
      <c r="B62" s="48" t="s">
        <v>1159</v>
      </c>
      <c r="C62" s="46" t="s">
        <v>1166</v>
      </c>
      <c r="D62" s="47">
        <v>0</v>
      </c>
      <c r="E62" s="47">
        <v>1</v>
      </c>
      <c r="F62" s="47">
        <v>0</v>
      </c>
      <c r="G62" s="43">
        <f t="shared" si="1"/>
        <v>50000</v>
      </c>
      <c r="H62" s="45" t="s">
        <v>1269</v>
      </c>
    </row>
    <row r="63" spans="1:8" ht="12.75" customHeight="1">
      <c r="A63" s="43">
        <v>814</v>
      </c>
      <c r="B63" s="48" t="s">
        <v>1159</v>
      </c>
      <c r="C63" s="46" t="s">
        <v>1167</v>
      </c>
      <c r="D63" s="47">
        <v>0</v>
      </c>
      <c r="E63" s="47">
        <v>1</v>
      </c>
      <c r="F63" s="47">
        <v>0</v>
      </c>
      <c r="G63" s="43">
        <f t="shared" si="1"/>
        <v>50000</v>
      </c>
      <c r="H63" s="45" t="s">
        <v>1269</v>
      </c>
    </row>
    <row r="64" spans="1:8" ht="12.75" customHeight="1">
      <c r="A64" s="43">
        <v>652</v>
      </c>
      <c r="B64" s="48" t="s">
        <v>836</v>
      </c>
      <c r="C64" s="46" t="s">
        <v>1168</v>
      </c>
      <c r="D64" s="47">
        <v>0</v>
      </c>
      <c r="E64" s="47">
        <v>1</v>
      </c>
      <c r="F64" s="47">
        <v>0</v>
      </c>
      <c r="G64" s="43">
        <f t="shared" si="1"/>
        <v>50000</v>
      </c>
      <c r="H64" s="45" t="s">
        <v>1269</v>
      </c>
    </row>
    <row r="65" spans="1:8" ht="12.75" customHeight="1">
      <c r="A65" s="43">
        <v>614</v>
      </c>
      <c r="B65" s="48" t="s">
        <v>1169</v>
      </c>
      <c r="C65" s="46" t="s">
        <v>1170</v>
      </c>
      <c r="D65" s="47">
        <v>0</v>
      </c>
      <c r="E65" s="47">
        <v>32</v>
      </c>
      <c r="F65" s="47">
        <v>0</v>
      </c>
      <c r="G65" s="43">
        <f t="shared" si="1"/>
        <v>1600000</v>
      </c>
      <c r="H65" s="45" t="s">
        <v>1269</v>
      </c>
    </row>
    <row r="66" spans="1:8" ht="12.75" customHeight="1">
      <c r="A66" s="43">
        <v>654</v>
      </c>
      <c r="B66" s="48" t="s">
        <v>842</v>
      </c>
      <c r="C66" s="46" t="s">
        <v>1171</v>
      </c>
      <c r="D66" s="47">
        <v>0</v>
      </c>
      <c r="E66" s="47">
        <v>8</v>
      </c>
      <c r="F66" s="47">
        <v>0</v>
      </c>
      <c r="G66" s="43">
        <f t="shared" si="1"/>
        <v>400000</v>
      </c>
      <c r="H66" s="45" t="s">
        <v>1269</v>
      </c>
    </row>
    <row r="67" spans="1:8" ht="12.75" customHeight="1">
      <c r="A67" s="43">
        <v>610</v>
      </c>
      <c r="B67" s="43" t="s">
        <v>108</v>
      </c>
      <c r="C67" s="46" t="s">
        <v>1173</v>
      </c>
      <c r="D67" s="47">
        <v>0</v>
      </c>
      <c r="E67" s="47">
        <v>4</v>
      </c>
      <c r="F67" s="47">
        <v>0</v>
      </c>
      <c r="G67" s="43">
        <f t="shared" si="1"/>
        <v>200000</v>
      </c>
      <c r="H67" s="45" t="s">
        <v>1269</v>
      </c>
    </row>
    <row r="68" spans="1:8" ht="12.75" customHeight="1">
      <c r="A68" s="49">
        <v>601</v>
      </c>
      <c r="B68" s="43" t="s">
        <v>694</v>
      </c>
      <c r="C68" s="43" t="s">
        <v>1176</v>
      </c>
      <c r="D68" s="47">
        <v>0</v>
      </c>
      <c r="E68" s="47">
        <v>2</v>
      </c>
      <c r="F68" s="47">
        <v>0</v>
      </c>
      <c r="G68" s="43">
        <f>+D68*10000+E68*50000</f>
        <v>100000</v>
      </c>
      <c r="H68" s="45" t="s">
        <v>1271</v>
      </c>
    </row>
    <row r="69" spans="1:8" ht="12.75" customHeight="1">
      <c r="A69" s="49">
        <v>602</v>
      </c>
      <c r="B69" s="43" t="s">
        <v>1240</v>
      </c>
      <c r="C69" s="43" t="s">
        <v>1176</v>
      </c>
      <c r="D69" s="43">
        <v>0</v>
      </c>
      <c r="E69" s="47">
        <v>2</v>
      </c>
      <c r="F69" s="47">
        <v>0</v>
      </c>
      <c r="G69" s="43">
        <f t="shared" ref="G69:G78" si="2">+D69*10000+E69*50000</f>
        <v>100000</v>
      </c>
      <c r="H69" s="45" t="s">
        <v>1271</v>
      </c>
    </row>
    <row r="70" spans="1:8" ht="12.75" customHeight="1">
      <c r="A70" s="49">
        <v>206</v>
      </c>
      <c r="B70" s="43" t="s">
        <v>53</v>
      </c>
      <c r="C70" s="43" t="s">
        <v>1179</v>
      </c>
      <c r="D70" s="43">
        <v>0</v>
      </c>
      <c r="E70" s="47">
        <v>3</v>
      </c>
      <c r="F70" s="47">
        <v>0</v>
      </c>
      <c r="G70" s="43">
        <f t="shared" si="2"/>
        <v>150000</v>
      </c>
      <c r="H70" s="45" t="s">
        <v>1271</v>
      </c>
    </row>
    <row r="71" spans="1:8" ht="12.75" customHeight="1">
      <c r="A71" s="49">
        <v>618</v>
      </c>
      <c r="B71" s="43" t="s">
        <v>1194</v>
      </c>
      <c r="C71" s="43" t="s">
        <v>1181</v>
      </c>
      <c r="D71" s="43">
        <v>0</v>
      </c>
      <c r="E71" s="47">
        <v>2</v>
      </c>
      <c r="F71" s="47">
        <v>0</v>
      </c>
      <c r="G71" s="43">
        <f t="shared" si="2"/>
        <v>100000</v>
      </c>
      <c r="H71" s="45" t="s">
        <v>1271</v>
      </c>
    </row>
    <row r="72" spans="1:8" ht="12.75" customHeight="1">
      <c r="A72" s="49">
        <v>814</v>
      </c>
      <c r="B72" s="43" t="s">
        <v>1182</v>
      </c>
      <c r="C72" s="43" t="s">
        <v>1183</v>
      </c>
      <c r="D72" s="43">
        <v>0</v>
      </c>
      <c r="E72" s="47">
        <v>2</v>
      </c>
      <c r="F72" s="47">
        <v>0</v>
      </c>
      <c r="G72" s="43">
        <f t="shared" si="2"/>
        <v>100000</v>
      </c>
      <c r="H72" s="45" t="s">
        <v>1271</v>
      </c>
    </row>
    <row r="73" spans="1:8" ht="12.75" customHeight="1">
      <c r="A73" s="49">
        <v>814</v>
      </c>
      <c r="B73" s="43" t="s">
        <v>1182</v>
      </c>
      <c r="C73" s="43" t="s">
        <v>1184</v>
      </c>
      <c r="D73" s="43">
        <v>0</v>
      </c>
      <c r="E73" s="47">
        <v>1</v>
      </c>
      <c r="F73" s="47">
        <v>0</v>
      </c>
      <c r="G73" s="43">
        <f t="shared" si="2"/>
        <v>50000</v>
      </c>
      <c r="H73" s="45" t="s">
        <v>1271</v>
      </c>
    </row>
    <row r="74" spans="1:8" ht="12.75" customHeight="1">
      <c r="A74" s="49">
        <v>814</v>
      </c>
      <c r="B74" s="43" t="s">
        <v>1182</v>
      </c>
      <c r="C74" s="43" t="s">
        <v>1185</v>
      </c>
      <c r="D74" s="43">
        <v>0</v>
      </c>
      <c r="E74" s="47">
        <v>2</v>
      </c>
      <c r="F74" s="47">
        <v>0</v>
      </c>
      <c r="G74" s="43">
        <f t="shared" si="2"/>
        <v>100000</v>
      </c>
      <c r="H74" s="45" t="s">
        <v>1271</v>
      </c>
    </row>
    <row r="75" spans="1:8" ht="12.75" customHeight="1">
      <c r="A75" s="43">
        <v>814</v>
      </c>
      <c r="B75" s="48" t="s">
        <v>1182</v>
      </c>
      <c r="C75" s="46" t="s">
        <v>1186</v>
      </c>
      <c r="D75" s="43">
        <v>0</v>
      </c>
      <c r="E75" s="47">
        <v>1</v>
      </c>
      <c r="F75" s="47">
        <v>0</v>
      </c>
      <c r="G75" s="43">
        <f t="shared" si="2"/>
        <v>50000</v>
      </c>
      <c r="H75" s="45" t="s">
        <v>1271</v>
      </c>
    </row>
    <row r="76" spans="1:8" ht="12.75" customHeight="1">
      <c r="A76" s="49">
        <v>814</v>
      </c>
      <c r="B76" s="43" t="s">
        <v>1182</v>
      </c>
      <c r="C76" s="43" t="s">
        <v>1187</v>
      </c>
      <c r="D76" s="43">
        <v>0</v>
      </c>
      <c r="E76" s="47">
        <v>1</v>
      </c>
      <c r="F76" s="47">
        <v>0</v>
      </c>
      <c r="G76" s="43">
        <f t="shared" si="2"/>
        <v>50000</v>
      </c>
      <c r="H76" s="45" t="s">
        <v>1271</v>
      </c>
    </row>
    <row r="77" spans="1:8" ht="12.75" customHeight="1">
      <c r="A77" s="43">
        <v>110</v>
      </c>
      <c r="B77" s="48" t="s">
        <v>1188</v>
      </c>
      <c r="C77" s="46" t="s">
        <v>1189</v>
      </c>
      <c r="D77" s="43">
        <v>0</v>
      </c>
      <c r="E77" s="47">
        <v>1</v>
      </c>
      <c r="F77" s="47">
        <v>0</v>
      </c>
      <c r="G77" s="43">
        <f t="shared" si="2"/>
        <v>50000</v>
      </c>
      <c r="H77" s="45" t="s">
        <v>1271</v>
      </c>
    </row>
    <row r="78" spans="1:8" ht="12.75" customHeight="1">
      <c r="A78" s="49">
        <v>207</v>
      </c>
      <c r="B78" s="43" t="s">
        <v>1272</v>
      </c>
      <c r="C78" s="43" t="s">
        <v>1191</v>
      </c>
      <c r="D78" s="43">
        <v>0</v>
      </c>
      <c r="E78" s="47">
        <v>1</v>
      </c>
      <c r="F78" s="47">
        <v>0</v>
      </c>
      <c r="G78" s="43">
        <f t="shared" si="2"/>
        <v>50000</v>
      </c>
      <c r="H78" s="45" t="s">
        <v>1271</v>
      </c>
    </row>
    <row r="79" spans="1:8" ht="12.75" customHeight="1">
      <c r="A79" s="42">
        <v>206</v>
      </c>
      <c r="B79" s="50" t="s">
        <v>53</v>
      </c>
      <c r="C79" s="50" t="s">
        <v>82</v>
      </c>
      <c r="D79" s="50">
        <v>3</v>
      </c>
      <c r="E79" s="51">
        <v>3</v>
      </c>
      <c r="F79" s="51">
        <v>0</v>
      </c>
      <c r="G79" s="50">
        <f>+D79*10000+E79*50000</f>
        <v>180000</v>
      </c>
      <c r="H79" s="52" t="s">
        <v>1273</v>
      </c>
    </row>
    <row r="80" spans="1:8" ht="12.75" customHeight="1">
      <c r="A80" s="42">
        <v>206</v>
      </c>
      <c r="B80" s="43" t="s">
        <v>53</v>
      </c>
      <c r="C80" s="43" t="s">
        <v>1193</v>
      </c>
      <c r="D80" s="43">
        <v>0</v>
      </c>
      <c r="E80" s="47">
        <v>1</v>
      </c>
      <c r="F80" s="47">
        <v>0</v>
      </c>
      <c r="G80" s="43">
        <f t="shared" ref="G80:G95" si="3">+D80*10000+E80*50000</f>
        <v>50000</v>
      </c>
      <c r="H80" s="52" t="s">
        <v>1273</v>
      </c>
    </row>
    <row r="81" spans="1:8" ht="12.75" customHeight="1">
      <c r="A81" s="49">
        <v>618</v>
      </c>
      <c r="B81" s="43" t="s">
        <v>1194</v>
      </c>
      <c r="C81" s="43" t="s">
        <v>1146</v>
      </c>
      <c r="D81" s="43">
        <v>0</v>
      </c>
      <c r="E81" s="47">
        <v>1</v>
      </c>
      <c r="F81" s="47">
        <v>0</v>
      </c>
      <c r="G81" s="43">
        <f t="shared" si="3"/>
        <v>50000</v>
      </c>
      <c r="H81" s="52" t="s">
        <v>1273</v>
      </c>
    </row>
    <row r="82" spans="1:8" ht="12.75" customHeight="1">
      <c r="A82" s="42">
        <v>108</v>
      </c>
      <c r="B82" s="48" t="s">
        <v>1270</v>
      </c>
      <c r="C82" s="43" t="s">
        <v>245</v>
      </c>
      <c r="D82" s="43">
        <v>0</v>
      </c>
      <c r="E82" s="47">
        <v>1</v>
      </c>
      <c r="F82" s="47">
        <v>0</v>
      </c>
      <c r="G82" s="43">
        <f t="shared" si="3"/>
        <v>50000</v>
      </c>
      <c r="H82" s="52" t="s">
        <v>1273</v>
      </c>
    </row>
    <row r="83" spans="1:8" ht="12.75" customHeight="1">
      <c r="A83" s="42">
        <v>108</v>
      </c>
      <c r="B83" s="48" t="s">
        <v>1270</v>
      </c>
      <c r="C83" s="43" t="s">
        <v>1197</v>
      </c>
      <c r="D83" s="43">
        <v>0</v>
      </c>
      <c r="E83" s="47">
        <v>2</v>
      </c>
      <c r="F83" s="47">
        <v>0</v>
      </c>
      <c r="G83" s="43">
        <f t="shared" si="3"/>
        <v>100000</v>
      </c>
      <c r="H83" s="52" t="s">
        <v>1273</v>
      </c>
    </row>
    <row r="84" spans="1:8" ht="12.75" customHeight="1">
      <c r="A84" s="42">
        <v>108</v>
      </c>
      <c r="B84" s="48" t="s">
        <v>1270</v>
      </c>
      <c r="C84" s="43" t="s">
        <v>1198</v>
      </c>
      <c r="D84" s="43">
        <v>0</v>
      </c>
      <c r="E84" s="47">
        <v>1</v>
      </c>
      <c r="F84" s="47">
        <v>0</v>
      </c>
      <c r="G84" s="43">
        <f t="shared" si="3"/>
        <v>50000</v>
      </c>
      <c r="H84" s="52" t="s">
        <v>1273</v>
      </c>
    </row>
    <row r="85" spans="1:8" ht="12.75" customHeight="1">
      <c r="A85" s="42">
        <v>108</v>
      </c>
      <c r="B85" s="48" t="s">
        <v>1270</v>
      </c>
      <c r="C85" s="43" t="s">
        <v>1199</v>
      </c>
      <c r="D85" s="43">
        <v>2</v>
      </c>
      <c r="E85" s="47">
        <v>5</v>
      </c>
      <c r="F85" s="47">
        <v>0</v>
      </c>
      <c r="G85" s="43">
        <f t="shared" si="3"/>
        <v>270000</v>
      </c>
      <c r="H85" s="52" t="s">
        <v>1273</v>
      </c>
    </row>
    <row r="86" spans="1:8" ht="12.75" customHeight="1">
      <c r="A86" s="42">
        <v>954</v>
      </c>
      <c r="B86" s="43" t="s">
        <v>1027</v>
      </c>
      <c r="C86" s="43" t="s">
        <v>1029</v>
      </c>
      <c r="D86" s="43">
        <v>0</v>
      </c>
      <c r="E86" s="47">
        <v>1</v>
      </c>
      <c r="F86" s="47">
        <v>0</v>
      </c>
      <c r="G86" s="43">
        <f t="shared" si="3"/>
        <v>50000</v>
      </c>
      <c r="H86" s="52" t="s">
        <v>1273</v>
      </c>
    </row>
    <row r="87" spans="1:8" ht="12.75" customHeight="1">
      <c r="A87" s="42">
        <v>814</v>
      </c>
      <c r="B87" s="43" t="s">
        <v>134</v>
      </c>
      <c r="C87" s="43" t="s">
        <v>902</v>
      </c>
      <c r="D87" s="43">
        <v>0</v>
      </c>
      <c r="E87" s="47">
        <v>3</v>
      </c>
      <c r="F87" s="47">
        <v>0</v>
      </c>
      <c r="G87" s="43">
        <f t="shared" si="3"/>
        <v>150000</v>
      </c>
      <c r="H87" s="52" t="s">
        <v>1273</v>
      </c>
    </row>
    <row r="88" spans="1:8" ht="12.75" customHeight="1">
      <c r="A88" s="42">
        <v>814</v>
      </c>
      <c r="B88" s="43" t="s">
        <v>134</v>
      </c>
      <c r="C88" s="43" t="s">
        <v>1200</v>
      </c>
      <c r="D88" s="43">
        <v>0</v>
      </c>
      <c r="E88" s="47">
        <v>1</v>
      </c>
      <c r="F88" s="47">
        <v>0</v>
      </c>
      <c r="G88" s="43">
        <f t="shared" si="3"/>
        <v>50000</v>
      </c>
      <c r="H88" s="52" t="s">
        <v>1273</v>
      </c>
    </row>
    <row r="89" spans="1:8" ht="12.75" customHeight="1">
      <c r="A89" s="42">
        <v>814</v>
      </c>
      <c r="B89" s="43" t="s">
        <v>134</v>
      </c>
      <c r="C89" s="43" t="s">
        <v>1201</v>
      </c>
      <c r="D89" s="43">
        <v>0</v>
      </c>
      <c r="E89" s="47">
        <v>2</v>
      </c>
      <c r="F89" s="47">
        <v>0</v>
      </c>
      <c r="G89" s="43">
        <f t="shared" si="3"/>
        <v>100000</v>
      </c>
      <c r="H89" s="52" t="s">
        <v>1273</v>
      </c>
    </row>
    <row r="90" spans="1:8" ht="12.75" customHeight="1">
      <c r="A90" s="42">
        <v>814</v>
      </c>
      <c r="B90" s="43" t="s">
        <v>134</v>
      </c>
      <c r="C90" s="43" t="s">
        <v>880</v>
      </c>
      <c r="D90" s="43">
        <v>0</v>
      </c>
      <c r="E90" s="47">
        <v>2</v>
      </c>
      <c r="F90" s="47">
        <v>0</v>
      </c>
      <c r="G90" s="43">
        <f t="shared" si="3"/>
        <v>100000</v>
      </c>
      <c r="H90" s="52" t="s">
        <v>1273</v>
      </c>
    </row>
    <row r="91" spans="1:8" ht="12.75" customHeight="1">
      <c r="A91" s="42">
        <v>814</v>
      </c>
      <c r="B91" s="43" t="s">
        <v>134</v>
      </c>
      <c r="C91" s="43" t="s">
        <v>898</v>
      </c>
      <c r="D91" s="43">
        <v>0</v>
      </c>
      <c r="E91" s="47">
        <v>1</v>
      </c>
      <c r="F91" s="47">
        <v>0</v>
      </c>
      <c r="G91" s="43">
        <f t="shared" si="3"/>
        <v>50000</v>
      </c>
      <c r="H91" s="52" t="s">
        <v>1273</v>
      </c>
    </row>
    <row r="92" spans="1:8" ht="12.75" customHeight="1">
      <c r="A92" s="42">
        <v>614</v>
      </c>
      <c r="B92" s="43" t="s">
        <v>1202</v>
      </c>
      <c r="C92" s="43" t="s">
        <v>698</v>
      </c>
      <c r="D92" s="43">
        <v>0</v>
      </c>
      <c r="E92" s="47">
        <v>14</v>
      </c>
      <c r="F92" s="47">
        <v>0</v>
      </c>
      <c r="G92" s="43">
        <f t="shared" si="3"/>
        <v>700000</v>
      </c>
      <c r="H92" s="52" t="s">
        <v>1273</v>
      </c>
    </row>
    <row r="93" spans="1:8" ht="12.75" customHeight="1">
      <c r="A93" s="42">
        <v>608</v>
      </c>
      <c r="B93" s="43" t="s">
        <v>104</v>
      </c>
      <c r="C93" s="43" t="s">
        <v>106</v>
      </c>
      <c r="D93" s="43">
        <v>0</v>
      </c>
      <c r="E93" s="47">
        <v>1</v>
      </c>
      <c r="F93" s="47">
        <v>0</v>
      </c>
      <c r="G93" s="43">
        <f t="shared" si="3"/>
        <v>50000</v>
      </c>
      <c r="H93" s="52" t="s">
        <v>1273</v>
      </c>
    </row>
    <row r="94" spans="1:8" ht="12.75" customHeight="1">
      <c r="A94" s="49">
        <v>610</v>
      </c>
      <c r="B94" s="43" t="s">
        <v>108</v>
      </c>
      <c r="C94" s="43" t="s">
        <v>1203</v>
      </c>
      <c r="D94" s="43">
        <v>0</v>
      </c>
      <c r="E94" s="47">
        <v>1</v>
      </c>
      <c r="F94" s="47">
        <v>0</v>
      </c>
      <c r="G94" s="43">
        <f t="shared" si="3"/>
        <v>50000</v>
      </c>
      <c r="H94" s="52" t="s">
        <v>1273</v>
      </c>
    </row>
    <row r="95" spans="1:8" ht="12.75" customHeight="1">
      <c r="A95" s="42">
        <v>814</v>
      </c>
      <c r="B95" s="43" t="s">
        <v>134</v>
      </c>
      <c r="C95" s="43" t="s">
        <v>1204</v>
      </c>
      <c r="D95" s="43">
        <v>1</v>
      </c>
      <c r="E95" s="47">
        <v>0</v>
      </c>
      <c r="F95" s="47">
        <v>0</v>
      </c>
      <c r="G95" s="43">
        <f t="shared" si="3"/>
        <v>10000</v>
      </c>
      <c r="H95" s="52" t="s">
        <v>1273</v>
      </c>
    </row>
    <row r="96" spans="1:8" ht="12.75" customHeight="1">
      <c r="A96" s="49">
        <v>615</v>
      </c>
      <c r="B96" s="43" t="s">
        <v>1206</v>
      </c>
      <c r="C96" s="43" t="s">
        <v>1207</v>
      </c>
      <c r="D96" s="43">
        <v>0</v>
      </c>
      <c r="E96" s="47">
        <v>1</v>
      </c>
      <c r="F96" s="47">
        <v>0</v>
      </c>
      <c r="G96" s="43">
        <f>+D96*10000+E96*50000</f>
        <v>50000</v>
      </c>
      <c r="H96" s="52" t="s">
        <v>1274</v>
      </c>
    </row>
    <row r="97" spans="1:8" ht="12.75" customHeight="1">
      <c r="A97" s="49">
        <v>661</v>
      </c>
      <c r="B97" s="43" t="s">
        <v>1208</v>
      </c>
      <c r="C97" s="43" t="s">
        <v>1162</v>
      </c>
      <c r="D97" s="43">
        <v>0</v>
      </c>
      <c r="E97" s="47">
        <v>1</v>
      </c>
      <c r="F97" s="47">
        <v>0</v>
      </c>
      <c r="G97" s="43">
        <f t="shared" ref="G97:G144" si="4">+D97*10000+E97*50000</f>
        <v>50000</v>
      </c>
      <c r="H97" s="52" t="s">
        <v>1274</v>
      </c>
    </row>
    <row r="98" spans="1:8" ht="12.75" customHeight="1">
      <c r="A98" s="49">
        <v>601</v>
      </c>
      <c r="B98" s="43" t="s">
        <v>694</v>
      </c>
      <c r="C98" s="43" t="s">
        <v>1210</v>
      </c>
      <c r="D98" s="43">
        <v>0</v>
      </c>
      <c r="E98" s="47">
        <v>3</v>
      </c>
      <c r="F98" s="47">
        <v>0</v>
      </c>
      <c r="G98" s="43">
        <f t="shared" si="4"/>
        <v>150000</v>
      </c>
      <c r="H98" s="52" t="s">
        <v>1274</v>
      </c>
    </row>
    <row r="99" spans="1:8" ht="12.75" customHeight="1">
      <c r="A99" s="49">
        <v>602</v>
      </c>
      <c r="B99" s="43" t="s">
        <v>1240</v>
      </c>
      <c r="C99" s="43" t="s">
        <v>1176</v>
      </c>
      <c r="D99" s="43">
        <v>0</v>
      </c>
      <c r="E99" s="47">
        <v>1</v>
      </c>
      <c r="F99" s="47">
        <v>0</v>
      </c>
      <c r="G99" s="43">
        <f t="shared" si="4"/>
        <v>50000</v>
      </c>
      <c r="H99" s="52" t="s">
        <v>1274</v>
      </c>
    </row>
    <row r="100" spans="1:8" ht="12.75" customHeight="1">
      <c r="A100" s="49">
        <v>650</v>
      </c>
      <c r="B100" s="43" t="s">
        <v>1213</v>
      </c>
      <c r="C100" s="43" t="s">
        <v>1162</v>
      </c>
      <c r="D100" s="43">
        <v>0</v>
      </c>
      <c r="E100" s="47">
        <v>1</v>
      </c>
      <c r="F100" s="47">
        <v>0</v>
      </c>
      <c r="G100" s="43">
        <f t="shared" si="4"/>
        <v>50000</v>
      </c>
      <c r="H100" s="52" t="s">
        <v>1274</v>
      </c>
    </row>
    <row r="101" spans="1:8" ht="12.75" customHeight="1">
      <c r="A101" s="49">
        <v>206</v>
      </c>
      <c r="B101" s="43" t="s">
        <v>53</v>
      </c>
      <c r="C101" s="43" t="s">
        <v>1145</v>
      </c>
      <c r="D101" s="43">
        <v>2</v>
      </c>
      <c r="E101" s="47">
        <v>7</v>
      </c>
      <c r="F101" s="47">
        <v>0</v>
      </c>
      <c r="G101" s="43">
        <f t="shared" si="4"/>
        <v>370000</v>
      </c>
      <c r="H101" s="52" t="s">
        <v>1274</v>
      </c>
    </row>
    <row r="102" spans="1:8" ht="12.75" customHeight="1">
      <c r="A102" s="49">
        <v>206</v>
      </c>
      <c r="B102" s="43" t="s">
        <v>53</v>
      </c>
      <c r="C102" s="43" t="s">
        <v>1146</v>
      </c>
      <c r="D102" s="43">
        <v>0</v>
      </c>
      <c r="E102" s="47">
        <v>1</v>
      </c>
      <c r="F102" s="47">
        <v>0</v>
      </c>
      <c r="G102" s="43">
        <f t="shared" si="4"/>
        <v>50000</v>
      </c>
      <c r="H102" s="52" t="s">
        <v>1274</v>
      </c>
    </row>
    <row r="103" spans="1:8" ht="12.75" customHeight="1">
      <c r="A103" s="49">
        <v>206</v>
      </c>
      <c r="B103" s="43" t="s">
        <v>53</v>
      </c>
      <c r="C103" s="43" t="s">
        <v>1215</v>
      </c>
      <c r="D103" s="43">
        <v>5</v>
      </c>
      <c r="E103" s="47">
        <v>0</v>
      </c>
      <c r="F103" s="47">
        <v>0</v>
      </c>
      <c r="G103" s="43">
        <f t="shared" si="4"/>
        <v>50000</v>
      </c>
      <c r="H103" s="52" t="s">
        <v>1274</v>
      </c>
    </row>
    <row r="104" spans="1:8" ht="12.75" customHeight="1">
      <c r="A104" s="49">
        <v>618</v>
      </c>
      <c r="B104" s="43" t="s">
        <v>1194</v>
      </c>
      <c r="C104" s="43" t="s">
        <v>1181</v>
      </c>
      <c r="D104" s="43">
        <v>0</v>
      </c>
      <c r="E104" s="47">
        <v>1</v>
      </c>
      <c r="F104" s="47">
        <v>0</v>
      </c>
      <c r="G104" s="43">
        <f t="shared" si="4"/>
        <v>50000</v>
      </c>
      <c r="H104" s="52" t="s">
        <v>1274</v>
      </c>
    </row>
    <row r="105" spans="1:8" ht="12.75" customHeight="1">
      <c r="A105" s="49">
        <v>618</v>
      </c>
      <c r="B105" s="43" t="s">
        <v>1194</v>
      </c>
      <c r="C105" s="43" t="s">
        <v>1146</v>
      </c>
      <c r="D105" s="43">
        <v>1</v>
      </c>
      <c r="E105" s="47">
        <v>6</v>
      </c>
      <c r="F105" s="47">
        <v>0</v>
      </c>
      <c r="G105" s="43">
        <f t="shared" si="4"/>
        <v>310000</v>
      </c>
      <c r="H105" s="52" t="s">
        <v>1274</v>
      </c>
    </row>
    <row r="106" spans="1:8" ht="12.75" customHeight="1">
      <c r="A106" s="49">
        <v>618</v>
      </c>
      <c r="B106" s="43" t="s">
        <v>1194</v>
      </c>
      <c r="C106" s="43" t="s">
        <v>1217</v>
      </c>
      <c r="D106" s="43">
        <v>0</v>
      </c>
      <c r="E106" s="47">
        <v>1</v>
      </c>
      <c r="F106" s="47">
        <v>0</v>
      </c>
      <c r="G106" s="43">
        <f t="shared" si="4"/>
        <v>50000</v>
      </c>
      <c r="H106" s="52" t="s">
        <v>1274</v>
      </c>
    </row>
    <row r="107" spans="1:8" ht="12.75" customHeight="1">
      <c r="A107" s="49">
        <v>618</v>
      </c>
      <c r="B107" s="43" t="s">
        <v>1194</v>
      </c>
      <c r="C107" s="43" t="s">
        <v>1218</v>
      </c>
      <c r="D107" s="43">
        <v>0</v>
      </c>
      <c r="E107" s="47">
        <v>1</v>
      </c>
      <c r="F107" s="47">
        <v>0</v>
      </c>
      <c r="G107" s="43">
        <f t="shared" si="4"/>
        <v>50000</v>
      </c>
      <c r="H107" s="52" t="s">
        <v>1274</v>
      </c>
    </row>
    <row r="108" spans="1:8" ht="12.75" customHeight="1">
      <c r="A108" s="49">
        <v>664</v>
      </c>
      <c r="B108" s="43" t="s">
        <v>868</v>
      </c>
      <c r="C108" s="43" t="s">
        <v>1219</v>
      </c>
      <c r="D108" s="43">
        <v>0</v>
      </c>
      <c r="E108" s="47">
        <v>4</v>
      </c>
      <c r="F108" s="47">
        <v>0</v>
      </c>
      <c r="G108" s="43">
        <f t="shared" si="4"/>
        <v>200000</v>
      </c>
      <c r="H108" s="52" t="s">
        <v>1274</v>
      </c>
    </row>
    <row r="109" spans="1:8" ht="12.75" customHeight="1">
      <c r="A109" s="49">
        <v>664</v>
      </c>
      <c r="B109" s="43" t="s">
        <v>868</v>
      </c>
      <c r="C109" s="43" t="s">
        <v>1146</v>
      </c>
      <c r="D109" s="43">
        <v>0</v>
      </c>
      <c r="E109" s="47">
        <v>1</v>
      </c>
      <c r="F109" s="47">
        <v>0</v>
      </c>
      <c r="G109" s="43">
        <f t="shared" si="4"/>
        <v>50000</v>
      </c>
      <c r="H109" s="52" t="s">
        <v>1274</v>
      </c>
    </row>
    <row r="110" spans="1:8" ht="12.75" customHeight="1">
      <c r="A110" s="49">
        <v>841</v>
      </c>
      <c r="B110" s="43" t="s">
        <v>1220</v>
      </c>
      <c r="C110" s="43" t="s">
        <v>1221</v>
      </c>
      <c r="D110" s="43">
        <v>0</v>
      </c>
      <c r="E110" s="47">
        <v>2</v>
      </c>
      <c r="F110" s="47">
        <v>0</v>
      </c>
      <c r="G110" s="43">
        <f t="shared" si="4"/>
        <v>100000</v>
      </c>
      <c r="H110" s="52" t="s">
        <v>1274</v>
      </c>
    </row>
    <row r="111" spans="1:8" ht="12.75" customHeight="1">
      <c r="A111" s="49">
        <v>124</v>
      </c>
      <c r="B111" s="43" t="s">
        <v>1222</v>
      </c>
      <c r="C111" s="43" t="s">
        <v>1223</v>
      </c>
      <c r="D111" s="43">
        <v>0</v>
      </c>
      <c r="E111" s="47">
        <v>1</v>
      </c>
      <c r="F111" s="47">
        <v>0</v>
      </c>
      <c r="G111" s="43">
        <f t="shared" si="4"/>
        <v>50000</v>
      </c>
      <c r="H111" s="52" t="s">
        <v>1274</v>
      </c>
    </row>
    <row r="112" spans="1:8" ht="12.75" customHeight="1">
      <c r="A112" s="49">
        <v>127</v>
      </c>
      <c r="B112" s="49" t="s">
        <v>1247</v>
      </c>
      <c r="C112" s="43" t="s">
        <v>1225</v>
      </c>
      <c r="D112" s="43">
        <v>0</v>
      </c>
      <c r="E112" s="47">
        <v>25</v>
      </c>
      <c r="F112" s="47">
        <v>0</v>
      </c>
      <c r="G112" s="43">
        <f t="shared" si="4"/>
        <v>1250000</v>
      </c>
      <c r="H112" s="52" t="s">
        <v>1274</v>
      </c>
    </row>
    <row r="113" spans="1:8" ht="12.75" customHeight="1">
      <c r="A113" s="49">
        <v>635</v>
      </c>
      <c r="B113" s="48" t="s">
        <v>1155</v>
      </c>
      <c r="C113" s="43" t="s">
        <v>1227</v>
      </c>
      <c r="D113" s="43">
        <v>0</v>
      </c>
      <c r="E113" s="47">
        <v>1</v>
      </c>
      <c r="F113" s="47">
        <v>0</v>
      </c>
      <c r="G113" s="43">
        <f t="shared" si="4"/>
        <v>50000</v>
      </c>
      <c r="H113" s="52" t="s">
        <v>1274</v>
      </c>
    </row>
    <row r="114" spans="1:8" ht="12.75" customHeight="1">
      <c r="A114" s="49">
        <v>638</v>
      </c>
      <c r="B114" s="43" t="s">
        <v>1228</v>
      </c>
      <c r="C114" s="43" t="s">
        <v>1212</v>
      </c>
      <c r="D114" s="43">
        <v>1</v>
      </c>
      <c r="E114" s="47">
        <v>0</v>
      </c>
      <c r="F114" s="47">
        <v>0</v>
      </c>
      <c r="G114" s="43">
        <f t="shared" si="4"/>
        <v>10000</v>
      </c>
      <c r="H114" s="52" t="s">
        <v>1274</v>
      </c>
    </row>
    <row r="115" spans="1:8" ht="12.75" customHeight="1">
      <c r="A115" s="49">
        <v>640</v>
      </c>
      <c r="B115" s="43" t="s">
        <v>1229</v>
      </c>
      <c r="C115" s="43" t="s">
        <v>1230</v>
      </c>
      <c r="D115" s="43">
        <v>0</v>
      </c>
      <c r="E115" s="47">
        <v>1</v>
      </c>
      <c r="F115" s="47">
        <v>0</v>
      </c>
      <c r="G115" s="43">
        <f t="shared" si="4"/>
        <v>50000</v>
      </c>
      <c r="H115" s="52" t="s">
        <v>1274</v>
      </c>
    </row>
    <row r="116" spans="1:8" ht="12.75" customHeight="1">
      <c r="A116" s="49">
        <v>954</v>
      </c>
      <c r="B116" s="43" t="s">
        <v>1275</v>
      </c>
      <c r="C116" s="43" t="s">
        <v>1232</v>
      </c>
      <c r="D116" s="43">
        <v>0</v>
      </c>
      <c r="E116" s="47">
        <v>6</v>
      </c>
      <c r="F116" s="47">
        <v>0</v>
      </c>
      <c r="G116" s="43">
        <f t="shared" si="4"/>
        <v>300000</v>
      </c>
      <c r="H116" s="52" t="s">
        <v>1274</v>
      </c>
    </row>
    <row r="117" spans="1:8" ht="12.75" customHeight="1">
      <c r="A117" s="49">
        <v>814</v>
      </c>
      <c r="B117" s="43" t="s">
        <v>1159</v>
      </c>
      <c r="C117" s="43" t="s">
        <v>1230</v>
      </c>
      <c r="D117" s="43">
        <v>3</v>
      </c>
      <c r="E117" s="47">
        <v>0</v>
      </c>
      <c r="F117" s="47">
        <v>0</v>
      </c>
      <c r="G117" s="43">
        <f t="shared" si="4"/>
        <v>30000</v>
      </c>
      <c r="H117" s="52" t="s">
        <v>1274</v>
      </c>
    </row>
    <row r="118" spans="1:8" ht="12.75" customHeight="1">
      <c r="A118" s="49">
        <v>814</v>
      </c>
      <c r="B118" s="43" t="s">
        <v>1159</v>
      </c>
      <c r="C118" s="43" t="s">
        <v>1160</v>
      </c>
      <c r="D118" s="43">
        <v>2</v>
      </c>
      <c r="E118" s="47">
        <v>4</v>
      </c>
      <c r="F118" s="47">
        <v>0</v>
      </c>
      <c r="G118" s="43">
        <f t="shared" si="4"/>
        <v>220000</v>
      </c>
      <c r="H118" s="52" t="s">
        <v>1274</v>
      </c>
    </row>
    <row r="119" spans="1:8" ht="12.75" customHeight="1">
      <c r="A119" s="49">
        <v>814</v>
      </c>
      <c r="B119" s="43" t="s">
        <v>1159</v>
      </c>
      <c r="C119" s="43" t="s">
        <v>1219</v>
      </c>
      <c r="D119" s="43">
        <v>1</v>
      </c>
      <c r="E119" s="47">
        <v>3</v>
      </c>
      <c r="F119" s="47">
        <v>0</v>
      </c>
      <c r="G119" s="43">
        <f t="shared" si="4"/>
        <v>160000</v>
      </c>
      <c r="H119" s="52" t="s">
        <v>1274</v>
      </c>
    </row>
    <row r="120" spans="1:8" ht="12.75" customHeight="1">
      <c r="A120" s="49">
        <v>814</v>
      </c>
      <c r="B120" s="43" t="s">
        <v>1159</v>
      </c>
      <c r="C120" s="43" t="s">
        <v>1162</v>
      </c>
      <c r="D120" s="43">
        <v>1</v>
      </c>
      <c r="E120" s="47">
        <v>4</v>
      </c>
      <c r="F120" s="47">
        <v>0</v>
      </c>
      <c r="G120" s="43">
        <f t="shared" si="4"/>
        <v>210000</v>
      </c>
      <c r="H120" s="52" t="s">
        <v>1274</v>
      </c>
    </row>
    <row r="121" spans="1:8" ht="12.75" customHeight="1">
      <c r="A121" s="49">
        <v>814</v>
      </c>
      <c r="B121" s="43" t="s">
        <v>1159</v>
      </c>
      <c r="C121" s="43" t="s">
        <v>1233</v>
      </c>
      <c r="D121" s="43">
        <v>0</v>
      </c>
      <c r="E121" s="47">
        <v>2</v>
      </c>
      <c r="F121" s="47">
        <v>0</v>
      </c>
      <c r="G121" s="43">
        <f t="shared" si="4"/>
        <v>100000</v>
      </c>
      <c r="H121" s="52" t="s">
        <v>1274</v>
      </c>
    </row>
    <row r="122" spans="1:8" ht="12.75" customHeight="1">
      <c r="A122" s="49">
        <v>814</v>
      </c>
      <c r="B122" s="43" t="s">
        <v>1159</v>
      </c>
      <c r="C122" s="43" t="s">
        <v>1234</v>
      </c>
      <c r="D122" s="43">
        <v>0</v>
      </c>
      <c r="E122" s="47">
        <v>1</v>
      </c>
      <c r="F122" s="47">
        <v>0</v>
      </c>
      <c r="G122" s="43">
        <f t="shared" si="4"/>
        <v>50000</v>
      </c>
      <c r="H122" s="52" t="s">
        <v>1274</v>
      </c>
    </row>
    <row r="123" spans="1:8" ht="12.75" customHeight="1">
      <c r="A123" s="49">
        <v>814</v>
      </c>
      <c r="B123" s="43" t="s">
        <v>1159</v>
      </c>
      <c r="C123" s="43" t="s">
        <v>1171</v>
      </c>
      <c r="D123" s="43">
        <v>2</v>
      </c>
      <c r="E123" s="47">
        <v>3</v>
      </c>
      <c r="F123" s="47">
        <v>0</v>
      </c>
      <c r="G123" s="43">
        <f t="shared" si="4"/>
        <v>170000</v>
      </c>
      <c r="H123" s="52" t="s">
        <v>1274</v>
      </c>
    </row>
    <row r="124" spans="1:8" ht="12.75" customHeight="1">
      <c r="A124" s="49">
        <v>814</v>
      </c>
      <c r="B124" s="43" t="s">
        <v>1159</v>
      </c>
      <c r="C124" s="43" t="s">
        <v>1235</v>
      </c>
      <c r="D124" s="43">
        <v>1</v>
      </c>
      <c r="E124" s="47">
        <v>0</v>
      </c>
      <c r="F124" s="47">
        <v>0</v>
      </c>
      <c r="G124" s="43">
        <f t="shared" si="4"/>
        <v>10000</v>
      </c>
      <c r="H124" s="52" t="s">
        <v>1274</v>
      </c>
    </row>
    <row r="125" spans="1:8" ht="12.75" customHeight="1">
      <c r="A125" s="49">
        <v>652</v>
      </c>
      <c r="B125" s="43" t="s">
        <v>836</v>
      </c>
      <c r="C125" s="43" t="s">
        <v>1236</v>
      </c>
      <c r="D125" s="43">
        <v>0</v>
      </c>
      <c r="E125" s="47">
        <v>1</v>
      </c>
      <c r="F125" s="47">
        <v>0</v>
      </c>
      <c r="G125" s="43">
        <f t="shared" si="4"/>
        <v>50000</v>
      </c>
      <c r="H125" s="52" t="s">
        <v>1274</v>
      </c>
    </row>
    <row r="126" spans="1:8" ht="12.75" customHeight="1">
      <c r="A126" s="49">
        <v>614</v>
      </c>
      <c r="B126" s="43" t="s">
        <v>1169</v>
      </c>
      <c r="C126" s="43" t="s">
        <v>1170</v>
      </c>
      <c r="D126" s="43">
        <v>0</v>
      </c>
      <c r="E126" s="47">
        <v>1</v>
      </c>
      <c r="F126" s="47">
        <v>0</v>
      </c>
      <c r="G126" s="43">
        <f t="shared" si="4"/>
        <v>50000</v>
      </c>
      <c r="H126" s="52" t="s">
        <v>1274</v>
      </c>
    </row>
    <row r="127" spans="1:8" ht="12.75" customHeight="1">
      <c r="A127" s="49">
        <v>608</v>
      </c>
      <c r="B127" s="43" t="s">
        <v>1276</v>
      </c>
      <c r="C127" s="43" t="s">
        <v>1171</v>
      </c>
      <c r="D127" s="43">
        <v>0</v>
      </c>
      <c r="E127" s="47">
        <v>2</v>
      </c>
      <c r="F127" s="47">
        <v>0</v>
      </c>
      <c r="G127" s="43">
        <f t="shared" si="4"/>
        <v>100000</v>
      </c>
      <c r="H127" s="52" t="s">
        <v>1274</v>
      </c>
    </row>
    <row r="128" spans="1:8" ht="12.75" customHeight="1">
      <c r="A128" s="49">
        <v>654</v>
      </c>
      <c r="B128" s="43" t="s">
        <v>842</v>
      </c>
      <c r="C128" s="43" t="s">
        <v>1171</v>
      </c>
      <c r="D128" s="43">
        <v>0</v>
      </c>
      <c r="E128" s="47">
        <v>1</v>
      </c>
      <c r="F128" s="47">
        <v>0</v>
      </c>
      <c r="G128" s="43">
        <f t="shared" si="4"/>
        <v>50000</v>
      </c>
      <c r="H128" s="52" t="s">
        <v>1274</v>
      </c>
    </row>
    <row r="129" spans="1:8" ht="12.75" customHeight="1">
      <c r="A129" s="49">
        <v>610</v>
      </c>
      <c r="B129" s="43" t="s">
        <v>108</v>
      </c>
      <c r="C129" s="43" t="s">
        <v>1237</v>
      </c>
      <c r="D129" s="43">
        <v>1</v>
      </c>
      <c r="E129" s="47">
        <v>0</v>
      </c>
      <c r="F129" s="47">
        <v>0</v>
      </c>
      <c r="G129" s="43">
        <f t="shared" si="4"/>
        <v>10000</v>
      </c>
      <c r="H129" s="52" t="s">
        <v>1274</v>
      </c>
    </row>
    <row r="130" spans="1:8" ht="12.75" customHeight="1">
      <c r="A130" s="49">
        <v>610</v>
      </c>
      <c r="B130" s="43" t="s">
        <v>108</v>
      </c>
      <c r="C130" s="43" t="s">
        <v>1173</v>
      </c>
      <c r="D130" s="43">
        <v>1</v>
      </c>
      <c r="E130" s="47">
        <v>3</v>
      </c>
      <c r="F130" s="47">
        <v>0</v>
      </c>
      <c r="G130" s="43">
        <f t="shared" si="4"/>
        <v>160000</v>
      </c>
      <c r="H130" s="52" t="s">
        <v>1274</v>
      </c>
    </row>
    <row r="131" spans="1:8" ht="12.75" customHeight="1">
      <c r="A131" s="49">
        <v>207</v>
      </c>
      <c r="B131" s="43" t="s">
        <v>1272</v>
      </c>
      <c r="C131" s="43" t="s">
        <v>8</v>
      </c>
      <c r="D131" s="43">
        <v>0</v>
      </c>
      <c r="E131" s="47">
        <v>1</v>
      </c>
      <c r="F131" s="47">
        <v>0</v>
      </c>
      <c r="G131" s="43">
        <f t="shared" si="4"/>
        <v>50000</v>
      </c>
      <c r="H131" s="52" t="s">
        <v>1274</v>
      </c>
    </row>
    <row r="132" spans="1:8" ht="12.75" customHeight="1">
      <c r="A132" s="49">
        <v>602</v>
      </c>
      <c r="B132" s="43" t="s">
        <v>1240</v>
      </c>
      <c r="C132" s="43" t="s">
        <v>1176</v>
      </c>
      <c r="D132" s="43">
        <v>0</v>
      </c>
      <c r="E132" s="47">
        <v>2</v>
      </c>
      <c r="F132" s="47">
        <v>0</v>
      </c>
      <c r="G132" s="43">
        <f t="shared" si="4"/>
        <v>100000</v>
      </c>
      <c r="H132" s="52" t="s">
        <v>1274</v>
      </c>
    </row>
    <row r="133" spans="1:8" ht="12.75" customHeight="1">
      <c r="A133" s="49">
        <v>618</v>
      </c>
      <c r="B133" s="43" t="s">
        <v>1194</v>
      </c>
      <c r="C133" s="43" t="s">
        <v>1181</v>
      </c>
      <c r="D133" s="43">
        <v>0</v>
      </c>
      <c r="E133" s="47">
        <v>1</v>
      </c>
      <c r="F133" s="47">
        <v>0</v>
      </c>
      <c r="G133" s="43">
        <f t="shared" si="4"/>
        <v>50000</v>
      </c>
      <c r="H133" s="52" t="s">
        <v>1274</v>
      </c>
    </row>
    <row r="134" spans="1:8" ht="12.75" customHeight="1">
      <c r="A134" s="42">
        <v>206</v>
      </c>
      <c r="B134" s="43" t="s">
        <v>53</v>
      </c>
      <c r="C134" s="43" t="s">
        <v>1243</v>
      </c>
      <c r="D134" s="43">
        <v>0</v>
      </c>
      <c r="E134" s="47">
        <v>6</v>
      </c>
      <c r="F134" s="47">
        <v>0</v>
      </c>
      <c r="G134" s="43">
        <f t="shared" si="4"/>
        <v>300000</v>
      </c>
      <c r="H134" s="52" t="s">
        <v>1274</v>
      </c>
    </row>
    <row r="135" spans="1:8" ht="12.75" customHeight="1">
      <c r="A135" s="42">
        <v>814</v>
      </c>
      <c r="B135" s="43" t="s">
        <v>1159</v>
      </c>
      <c r="C135" s="49" t="s">
        <v>1244</v>
      </c>
      <c r="D135" s="49">
        <v>0</v>
      </c>
      <c r="E135" s="53">
        <v>2</v>
      </c>
      <c r="F135" s="53">
        <v>0</v>
      </c>
      <c r="G135" s="43">
        <f t="shared" si="4"/>
        <v>100000</v>
      </c>
      <c r="H135" s="52" t="s">
        <v>1274</v>
      </c>
    </row>
    <row r="136" spans="1:8" ht="12.75" customHeight="1">
      <c r="A136" s="42">
        <v>610</v>
      </c>
      <c r="B136" s="43" t="s">
        <v>108</v>
      </c>
      <c r="C136" s="49" t="s">
        <v>1246</v>
      </c>
      <c r="D136" s="49">
        <v>0</v>
      </c>
      <c r="E136" s="53">
        <v>1</v>
      </c>
      <c r="F136" s="53">
        <v>0</v>
      </c>
      <c r="G136" s="49">
        <f t="shared" si="4"/>
        <v>50000</v>
      </c>
      <c r="H136" s="52" t="s">
        <v>1274</v>
      </c>
    </row>
    <row r="137" spans="1:8" ht="12.75" customHeight="1">
      <c r="A137" s="42">
        <v>127</v>
      </c>
      <c r="B137" s="49" t="s">
        <v>1247</v>
      </c>
      <c r="C137" s="49" t="s">
        <v>1248</v>
      </c>
      <c r="D137" s="49">
        <v>0</v>
      </c>
      <c r="E137" s="53">
        <v>2</v>
      </c>
      <c r="F137" s="53">
        <v>0</v>
      </c>
      <c r="G137" s="49">
        <f t="shared" si="4"/>
        <v>100000</v>
      </c>
      <c r="H137" s="52" t="s">
        <v>1274</v>
      </c>
    </row>
    <row r="138" spans="1:8" ht="12.75" customHeight="1">
      <c r="A138" s="42">
        <v>820</v>
      </c>
      <c r="B138" s="49" t="s">
        <v>1249</v>
      </c>
      <c r="C138" s="49" t="s">
        <v>828</v>
      </c>
      <c r="D138" s="49">
        <v>0</v>
      </c>
      <c r="E138" s="53">
        <v>1</v>
      </c>
      <c r="F138" s="53">
        <v>0</v>
      </c>
      <c r="G138" s="49">
        <f t="shared" si="4"/>
        <v>50000</v>
      </c>
      <c r="H138" s="52" t="s">
        <v>1274</v>
      </c>
    </row>
    <row r="139" spans="1:8" ht="12.75" customHeight="1">
      <c r="A139" s="43">
        <v>821</v>
      </c>
      <c r="B139" s="43" t="s">
        <v>1277</v>
      </c>
      <c r="C139" s="43" t="s">
        <v>1251</v>
      </c>
      <c r="D139" s="43">
        <v>0</v>
      </c>
      <c r="E139" s="43">
        <v>1</v>
      </c>
      <c r="F139" s="43">
        <v>0</v>
      </c>
      <c r="G139" s="49">
        <f t="shared" si="4"/>
        <v>50000</v>
      </c>
      <c r="H139" s="52" t="s">
        <v>1278</v>
      </c>
    </row>
    <row r="140" spans="1:8" ht="12.75" customHeight="1">
      <c r="A140" s="49">
        <v>602</v>
      </c>
      <c r="B140" s="43" t="s">
        <v>1240</v>
      </c>
      <c r="C140" s="43" t="s">
        <v>1176</v>
      </c>
      <c r="D140" s="43">
        <v>0</v>
      </c>
      <c r="E140" s="43">
        <v>2</v>
      </c>
      <c r="F140" s="43">
        <v>0</v>
      </c>
      <c r="G140" s="49">
        <f t="shared" si="4"/>
        <v>100000</v>
      </c>
      <c r="H140" s="52" t="s">
        <v>1278</v>
      </c>
    </row>
    <row r="141" spans="1:8" ht="12.75" customHeight="1">
      <c r="A141" s="43">
        <v>601</v>
      </c>
      <c r="B141" s="43" t="s">
        <v>694</v>
      </c>
      <c r="C141" s="43" t="s">
        <v>1210</v>
      </c>
      <c r="D141" s="43">
        <v>0</v>
      </c>
      <c r="E141" s="43">
        <v>2</v>
      </c>
      <c r="F141" s="43">
        <v>0</v>
      </c>
      <c r="G141" s="49">
        <f t="shared" si="4"/>
        <v>100000</v>
      </c>
      <c r="H141" s="52" t="s">
        <v>1278</v>
      </c>
    </row>
    <row r="142" spans="1:8" ht="12.75" customHeight="1">
      <c r="A142" s="43">
        <v>206</v>
      </c>
      <c r="B142" s="43" t="s">
        <v>53</v>
      </c>
      <c r="C142" s="43" t="s">
        <v>1256</v>
      </c>
      <c r="D142" s="43">
        <v>0</v>
      </c>
      <c r="E142" s="43">
        <v>23</v>
      </c>
      <c r="F142" s="43">
        <v>0</v>
      </c>
      <c r="G142" s="49">
        <f t="shared" si="4"/>
        <v>1150000</v>
      </c>
      <c r="H142" s="52" t="s">
        <v>1278</v>
      </c>
    </row>
    <row r="143" spans="1:8" ht="12.75" customHeight="1">
      <c r="A143" s="49">
        <v>618</v>
      </c>
      <c r="B143" s="43" t="s">
        <v>1194</v>
      </c>
      <c r="C143" s="43" t="s">
        <v>1181</v>
      </c>
      <c r="D143" s="43">
        <v>0</v>
      </c>
      <c r="E143" s="43">
        <v>1</v>
      </c>
      <c r="F143" s="43">
        <v>0</v>
      </c>
      <c r="G143" s="49">
        <f t="shared" si="4"/>
        <v>50000</v>
      </c>
      <c r="H143" s="52" t="s">
        <v>1278</v>
      </c>
    </row>
    <row r="144" spans="1:8" ht="12.75" customHeight="1">
      <c r="A144" s="43">
        <v>814</v>
      </c>
      <c r="B144" s="43" t="s">
        <v>1258</v>
      </c>
      <c r="C144" s="43" t="s">
        <v>1259</v>
      </c>
      <c r="D144" s="43">
        <v>0</v>
      </c>
      <c r="E144" s="43">
        <v>5</v>
      </c>
      <c r="F144" s="43">
        <v>0</v>
      </c>
      <c r="G144" s="49">
        <f t="shared" si="4"/>
        <v>250000</v>
      </c>
      <c r="H144" s="52" t="s">
        <v>1278</v>
      </c>
    </row>
    <row r="145" spans="1:8" ht="12.75" customHeight="1">
      <c r="A145" s="43">
        <v>601</v>
      </c>
      <c r="B145" s="43" t="s">
        <v>694</v>
      </c>
      <c r="C145" s="43" t="s">
        <v>1210</v>
      </c>
      <c r="D145" s="43">
        <v>0</v>
      </c>
      <c r="E145" s="43">
        <v>1</v>
      </c>
      <c r="F145" s="43">
        <v>0</v>
      </c>
      <c r="G145" s="49">
        <f>+D145*10000+E145*50000+F145*100000</f>
        <v>50000</v>
      </c>
      <c r="H145" s="52" t="s">
        <v>1267</v>
      </c>
    </row>
    <row r="146" spans="1:8" ht="12.75" customHeight="1">
      <c r="A146" s="43">
        <v>607</v>
      </c>
      <c r="B146" s="43" t="s">
        <v>100</v>
      </c>
      <c r="C146" s="43" t="s">
        <v>102</v>
      </c>
      <c r="D146" s="43">
        <v>0</v>
      </c>
      <c r="E146" s="43">
        <v>0</v>
      </c>
      <c r="F146" s="43">
        <v>1</v>
      </c>
      <c r="G146" s="49">
        <f t="shared" ref="G146:G158" si="5">+D146*10000+E146*50000+F146*100000</f>
        <v>100000</v>
      </c>
      <c r="H146" s="52" t="s">
        <v>1287</v>
      </c>
    </row>
    <row r="147" spans="1:8" ht="12.75" customHeight="1">
      <c r="A147" s="43">
        <v>169</v>
      </c>
      <c r="B147" s="43" t="s">
        <v>508</v>
      </c>
      <c r="C147" s="43" t="s">
        <v>510</v>
      </c>
      <c r="D147" s="43">
        <v>0</v>
      </c>
      <c r="E147" s="43">
        <v>0</v>
      </c>
      <c r="F147" s="43">
        <v>1</v>
      </c>
      <c r="G147" s="49">
        <f t="shared" si="5"/>
        <v>100000</v>
      </c>
      <c r="H147" s="52" t="s">
        <v>1287</v>
      </c>
    </row>
    <row r="148" spans="1:8" ht="12.75" customHeight="1">
      <c r="A148" s="43">
        <v>169</v>
      </c>
      <c r="B148" s="43" t="s">
        <v>508</v>
      </c>
      <c r="C148" s="43" t="s">
        <v>510</v>
      </c>
      <c r="D148" s="43">
        <v>0</v>
      </c>
      <c r="E148" s="43">
        <v>0</v>
      </c>
      <c r="F148" s="43">
        <v>1</v>
      </c>
      <c r="G148" s="49">
        <f t="shared" si="5"/>
        <v>100000</v>
      </c>
      <c r="H148" s="52" t="s">
        <v>1287</v>
      </c>
    </row>
    <row r="149" spans="1:8" ht="12.75" customHeight="1">
      <c r="A149" s="43">
        <v>618</v>
      </c>
      <c r="B149" s="43" t="s">
        <v>1194</v>
      </c>
      <c r="C149" s="43" t="s">
        <v>742</v>
      </c>
      <c r="D149" s="43">
        <v>0</v>
      </c>
      <c r="E149" s="43">
        <v>0</v>
      </c>
      <c r="F149" s="43">
        <v>1</v>
      </c>
      <c r="G149" s="49">
        <f t="shared" si="5"/>
        <v>100000</v>
      </c>
      <c r="H149" s="52" t="s">
        <v>1287</v>
      </c>
    </row>
    <row r="150" spans="1:8" ht="12.75" customHeight="1">
      <c r="A150" s="43">
        <v>618</v>
      </c>
      <c r="B150" s="43" t="s">
        <v>1194</v>
      </c>
      <c r="C150" s="43" t="s">
        <v>756</v>
      </c>
      <c r="D150" s="43">
        <v>0</v>
      </c>
      <c r="E150" s="43">
        <v>0</v>
      </c>
      <c r="F150" s="43">
        <v>1</v>
      </c>
      <c r="G150" s="49">
        <f t="shared" si="5"/>
        <v>100000</v>
      </c>
      <c r="H150" s="52" t="s">
        <v>1287</v>
      </c>
    </row>
    <row r="151" spans="1:8" ht="12.75" customHeight="1">
      <c r="A151" s="43">
        <v>618</v>
      </c>
      <c r="B151" s="43" t="s">
        <v>1194</v>
      </c>
      <c r="C151" s="43" t="s">
        <v>756</v>
      </c>
      <c r="D151" s="43">
        <v>0</v>
      </c>
      <c r="E151" s="43">
        <v>0</v>
      </c>
      <c r="F151" s="43">
        <v>1</v>
      </c>
      <c r="G151" s="49">
        <f t="shared" si="5"/>
        <v>100000</v>
      </c>
      <c r="H151" s="52" t="s">
        <v>1287</v>
      </c>
    </row>
    <row r="152" spans="1:8" ht="12.75" customHeight="1">
      <c r="A152" s="43">
        <v>814</v>
      </c>
      <c r="B152" s="43" t="s">
        <v>134</v>
      </c>
      <c r="C152" s="43" t="s">
        <v>892</v>
      </c>
      <c r="D152" s="43">
        <v>0</v>
      </c>
      <c r="E152" s="43">
        <v>0</v>
      </c>
      <c r="F152" s="43">
        <v>1</v>
      </c>
      <c r="G152" s="49">
        <f t="shared" si="5"/>
        <v>100000</v>
      </c>
      <c r="H152" s="52" t="s">
        <v>1287</v>
      </c>
    </row>
    <row r="153" spans="1:8" ht="12.75" customHeight="1">
      <c r="A153" s="43">
        <v>814</v>
      </c>
      <c r="B153" s="43" t="s">
        <v>134</v>
      </c>
      <c r="C153" s="43" t="s">
        <v>142</v>
      </c>
      <c r="D153" s="43">
        <v>0</v>
      </c>
      <c r="E153" s="43">
        <v>0</v>
      </c>
      <c r="F153" s="43">
        <v>1</v>
      </c>
      <c r="G153" s="49">
        <f t="shared" si="5"/>
        <v>100000</v>
      </c>
      <c r="H153" s="52" t="s">
        <v>1287</v>
      </c>
    </row>
    <row r="154" spans="1:8" ht="12.75" customHeight="1">
      <c r="A154" s="43">
        <v>986</v>
      </c>
      <c r="B154" s="43" t="s">
        <v>1068</v>
      </c>
      <c r="C154" s="43" t="s">
        <v>586</v>
      </c>
      <c r="D154" s="43">
        <v>0</v>
      </c>
      <c r="E154" s="43">
        <v>0</v>
      </c>
      <c r="F154" s="43">
        <v>1</v>
      </c>
      <c r="G154" s="49">
        <f t="shared" si="5"/>
        <v>100000</v>
      </c>
      <c r="H154" s="52" t="s">
        <v>1287</v>
      </c>
    </row>
    <row r="155" spans="1:8" ht="12.75" customHeight="1">
      <c r="A155" s="43">
        <v>820</v>
      </c>
      <c r="B155" s="49" t="s">
        <v>1249</v>
      </c>
      <c r="C155" s="43" t="s">
        <v>932</v>
      </c>
      <c r="D155" s="43">
        <v>0</v>
      </c>
      <c r="E155" s="43">
        <v>0</v>
      </c>
      <c r="F155" s="43">
        <v>1</v>
      </c>
      <c r="G155" s="49">
        <f t="shared" si="5"/>
        <v>100000</v>
      </c>
      <c r="H155" s="52" t="s">
        <v>1287</v>
      </c>
    </row>
    <row r="156" spans="1:8" ht="12.75" customHeight="1">
      <c r="A156" s="43">
        <v>820</v>
      </c>
      <c r="B156" s="49" t="s">
        <v>1249</v>
      </c>
      <c r="C156" s="43" t="s">
        <v>932</v>
      </c>
      <c r="D156" s="43">
        <v>0</v>
      </c>
      <c r="E156" s="43">
        <v>0</v>
      </c>
      <c r="F156" s="43">
        <v>1</v>
      </c>
      <c r="G156" s="49">
        <f t="shared" si="5"/>
        <v>100000</v>
      </c>
      <c r="H156" s="52" t="s">
        <v>1287</v>
      </c>
    </row>
    <row r="157" spans="1:8" ht="12.75" customHeight="1">
      <c r="A157" s="43">
        <v>108</v>
      </c>
      <c r="B157" s="48" t="s">
        <v>1270</v>
      </c>
      <c r="C157" s="43" t="s">
        <v>259</v>
      </c>
      <c r="D157" s="43">
        <v>0</v>
      </c>
      <c r="E157" s="43">
        <v>0</v>
      </c>
      <c r="F157" s="43">
        <v>1</v>
      </c>
      <c r="G157" s="49">
        <f t="shared" si="5"/>
        <v>100000</v>
      </c>
      <c r="H157" s="52" t="s">
        <v>1287</v>
      </c>
    </row>
    <row r="158" spans="1:8">
      <c r="A158" s="43">
        <v>951</v>
      </c>
      <c r="B158" s="38" t="s">
        <v>1133</v>
      </c>
      <c r="C158" s="43" t="s">
        <v>979</v>
      </c>
      <c r="D158" s="43">
        <v>0</v>
      </c>
      <c r="E158" s="43">
        <v>0</v>
      </c>
      <c r="F158" s="43">
        <v>1</v>
      </c>
      <c r="G158" s="49">
        <f t="shared" si="5"/>
        <v>100000</v>
      </c>
      <c r="H158" s="52" t="s">
        <v>1287</v>
      </c>
    </row>
    <row r="159" spans="1:8" ht="12.75" customHeight="1">
      <c r="D159" s="64">
        <f>SUM(D5:D158)</f>
        <v>33</v>
      </c>
      <c r="E159" s="64">
        <f>SUM(E5:E158)</f>
        <v>344</v>
      </c>
      <c r="F159" s="64">
        <f>SUM(F5:F158)</f>
        <v>13</v>
      </c>
      <c r="G159" s="64">
        <f>SUM(G5:G158)</f>
        <v>18830000</v>
      </c>
    </row>
    <row r="162" spans="7:7">
      <c r="G162" s="75">
        <v>18830000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34"/>
  <sheetViews>
    <sheetView topLeftCell="A114" zoomScale="85" zoomScaleNormal="85" workbookViewId="0">
      <selection activeCell="A134" sqref="A134:H134"/>
    </sheetView>
  </sheetViews>
  <sheetFormatPr defaultRowHeight="15"/>
  <cols>
    <col min="1" max="1" width="9.140625" style="78"/>
    <col min="2" max="2" width="6.85546875" style="78" bestFit="1" customWidth="1"/>
    <col min="3" max="3" width="35.140625" style="78" customWidth="1"/>
    <col min="4" max="4" width="13.28515625" style="78" customWidth="1"/>
    <col min="5" max="5" width="9.28515625" style="78" customWidth="1"/>
    <col min="6" max="6" width="10.28515625" style="78" customWidth="1"/>
    <col min="7" max="10" width="28.5703125" style="78" customWidth="1"/>
    <col min="11" max="16384" width="9.140625" style="78"/>
  </cols>
  <sheetData>
    <row r="3" spans="1:10" ht="17.25">
      <c r="A3" s="109" t="s">
        <v>1610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7.25">
      <c r="A4" s="109" t="s">
        <v>1611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17.25">
      <c r="A5" s="109" t="s">
        <v>1613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>
      <c r="J6" s="95" t="s">
        <v>1612</v>
      </c>
    </row>
    <row r="7" spans="1:10" ht="64.5">
      <c r="A7" s="76" t="s">
        <v>1069</v>
      </c>
      <c r="B7" s="76" t="s">
        <v>1070</v>
      </c>
      <c r="C7" s="76" t="s">
        <v>1071</v>
      </c>
      <c r="D7" s="76" t="s">
        <v>1104</v>
      </c>
      <c r="E7" s="76" t="s">
        <v>1080</v>
      </c>
      <c r="F7" s="76" t="s">
        <v>1290</v>
      </c>
      <c r="G7" s="76" t="s">
        <v>1294</v>
      </c>
      <c r="H7" s="76" t="s">
        <v>1295</v>
      </c>
      <c r="I7" s="76" t="s">
        <v>1296</v>
      </c>
      <c r="J7" s="76" t="s">
        <v>1297</v>
      </c>
    </row>
    <row r="8" spans="1:10" ht="30">
      <c r="A8" s="79">
        <v>1</v>
      </c>
      <c r="B8" s="80">
        <v>964</v>
      </c>
      <c r="C8" s="81" t="s">
        <v>1042</v>
      </c>
      <c r="D8" s="79">
        <v>62289</v>
      </c>
      <c r="E8" s="79">
        <v>0</v>
      </c>
      <c r="F8" s="79">
        <f t="shared" ref="F8:F39" si="0">+D8-E8</f>
        <v>62289</v>
      </c>
      <c r="G8" s="82" t="s">
        <v>1298</v>
      </c>
      <c r="H8" s="82" t="s">
        <v>1299</v>
      </c>
      <c r="I8" s="82" t="s">
        <v>1300</v>
      </c>
      <c r="J8" s="82" t="s">
        <v>1301</v>
      </c>
    </row>
    <row r="9" spans="1:10" ht="30">
      <c r="A9" s="79">
        <v>2</v>
      </c>
      <c r="B9" s="83">
        <v>615</v>
      </c>
      <c r="C9" s="81" t="s">
        <v>728</v>
      </c>
      <c r="D9" s="79">
        <v>46599</v>
      </c>
      <c r="E9" s="79">
        <v>46599</v>
      </c>
      <c r="F9" s="79">
        <f t="shared" si="0"/>
        <v>0</v>
      </c>
      <c r="G9" s="82" t="s">
        <v>728</v>
      </c>
      <c r="H9" s="82" t="s">
        <v>1302</v>
      </c>
      <c r="I9" s="82" t="s">
        <v>1303</v>
      </c>
      <c r="J9" s="82" t="s">
        <v>1304</v>
      </c>
    </row>
    <row r="10" spans="1:10" ht="30">
      <c r="A10" s="79">
        <v>3</v>
      </c>
      <c r="B10" s="83">
        <v>661</v>
      </c>
      <c r="C10" s="81" t="s">
        <v>858</v>
      </c>
      <c r="D10" s="79">
        <v>528450</v>
      </c>
      <c r="E10" s="79">
        <v>50000</v>
      </c>
      <c r="F10" s="79">
        <f t="shared" si="0"/>
        <v>478450</v>
      </c>
      <c r="G10" s="82" t="s">
        <v>728</v>
      </c>
      <c r="H10" s="82" t="s">
        <v>1302</v>
      </c>
      <c r="I10" s="82" t="s">
        <v>1303</v>
      </c>
      <c r="J10" s="82" t="s">
        <v>1304</v>
      </c>
    </row>
    <row r="11" spans="1:10" s="87" customFormat="1">
      <c r="A11" s="84">
        <v>4</v>
      </c>
      <c r="B11" s="85">
        <v>623</v>
      </c>
      <c r="C11" s="86" t="s">
        <v>776</v>
      </c>
      <c r="D11" s="84">
        <v>0</v>
      </c>
      <c r="E11" s="84">
        <v>0</v>
      </c>
      <c r="F11" s="84">
        <f t="shared" si="0"/>
        <v>0</v>
      </c>
      <c r="G11" s="84" t="s">
        <v>1568</v>
      </c>
      <c r="H11" s="84"/>
      <c r="I11" s="84"/>
      <c r="J11" s="84"/>
    </row>
    <row r="12" spans="1:10" ht="30">
      <c r="A12" s="79">
        <v>5</v>
      </c>
      <c r="B12" s="83">
        <v>821</v>
      </c>
      <c r="C12" s="81" t="s">
        <v>150</v>
      </c>
      <c r="D12" s="79">
        <v>759321</v>
      </c>
      <c r="E12" s="79">
        <v>50000</v>
      </c>
      <c r="F12" s="79">
        <f t="shared" si="0"/>
        <v>709321</v>
      </c>
      <c r="G12" s="82" t="s">
        <v>1305</v>
      </c>
      <c r="H12" s="82" t="s">
        <v>1306</v>
      </c>
      <c r="I12" s="82" t="s">
        <v>1307</v>
      </c>
      <c r="J12" s="82" t="s">
        <v>1308</v>
      </c>
    </row>
    <row r="13" spans="1:10" s="87" customFormat="1">
      <c r="A13" s="84">
        <v>6</v>
      </c>
      <c r="B13" s="85">
        <v>647</v>
      </c>
      <c r="C13" s="86" t="s">
        <v>823</v>
      </c>
      <c r="D13" s="84">
        <v>0</v>
      </c>
      <c r="E13" s="84">
        <v>0</v>
      </c>
      <c r="F13" s="84">
        <f t="shared" si="0"/>
        <v>0</v>
      </c>
      <c r="G13" s="84" t="s">
        <v>1569</v>
      </c>
      <c r="H13" s="84"/>
      <c r="I13" s="84"/>
      <c r="J13" s="84"/>
    </row>
    <row r="14" spans="1:10" s="87" customFormat="1">
      <c r="A14" s="84">
        <v>7</v>
      </c>
      <c r="B14" s="85">
        <v>630</v>
      </c>
      <c r="C14" s="86" t="s">
        <v>788</v>
      </c>
      <c r="D14" s="84">
        <v>0</v>
      </c>
      <c r="E14" s="84">
        <v>0</v>
      </c>
      <c r="F14" s="84">
        <f t="shared" si="0"/>
        <v>0</v>
      </c>
      <c r="G14" s="84" t="s">
        <v>1570</v>
      </c>
      <c r="H14" s="84"/>
      <c r="I14" s="84"/>
      <c r="J14" s="84"/>
    </row>
    <row r="15" spans="1:10">
      <c r="A15" s="79">
        <v>8</v>
      </c>
      <c r="B15" s="83">
        <v>601</v>
      </c>
      <c r="C15" s="81" t="s">
        <v>694</v>
      </c>
      <c r="D15" s="79">
        <v>4252703</v>
      </c>
      <c r="E15" s="79">
        <v>400000</v>
      </c>
      <c r="F15" s="79">
        <f t="shared" si="0"/>
        <v>3852703</v>
      </c>
      <c r="G15" s="82" t="s">
        <v>1309</v>
      </c>
      <c r="H15" s="82" t="s">
        <v>1310</v>
      </c>
      <c r="I15" s="82" t="s">
        <v>1311</v>
      </c>
      <c r="J15" s="82" t="s">
        <v>1312</v>
      </c>
    </row>
    <row r="16" spans="1:10">
      <c r="A16" s="79">
        <v>9</v>
      </c>
      <c r="B16" s="83">
        <v>648</v>
      </c>
      <c r="C16" s="81" t="s">
        <v>826</v>
      </c>
      <c r="D16" s="79">
        <v>264181</v>
      </c>
      <c r="E16" s="79">
        <v>0</v>
      </c>
      <c r="F16" s="79">
        <f t="shared" si="0"/>
        <v>264181</v>
      </c>
      <c r="G16" s="82" t="s">
        <v>1309</v>
      </c>
      <c r="H16" s="82" t="s">
        <v>1310</v>
      </c>
      <c r="I16" s="82" t="s">
        <v>1311</v>
      </c>
      <c r="J16" s="82" t="s">
        <v>1312</v>
      </c>
    </row>
    <row r="17" spans="1:10" ht="30">
      <c r="A17" s="79">
        <v>10</v>
      </c>
      <c r="B17" s="83">
        <v>602</v>
      </c>
      <c r="C17" s="81" t="s">
        <v>96</v>
      </c>
      <c r="D17" s="79">
        <v>5956709</v>
      </c>
      <c r="E17" s="79">
        <v>450000</v>
      </c>
      <c r="F17" s="79">
        <f t="shared" si="0"/>
        <v>5506709</v>
      </c>
      <c r="G17" s="82" t="s">
        <v>1313</v>
      </c>
      <c r="H17" s="82" t="s">
        <v>1314</v>
      </c>
      <c r="I17" s="82" t="s">
        <v>1315</v>
      </c>
      <c r="J17" s="82" t="s">
        <v>1316</v>
      </c>
    </row>
    <row r="18" spans="1:10" ht="30">
      <c r="A18" s="79">
        <v>11</v>
      </c>
      <c r="B18" s="83">
        <v>649</v>
      </c>
      <c r="C18" s="81" t="s">
        <v>830</v>
      </c>
      <c r="D18" s="79">
        <v>116161</v>
      </c>
      <c r="E18" s="79">
        <v>0</v>
      </c>
      <c r="F18" s="79">
        <f t="shared" si="0"/>
        <v>116161</v>
      </c>
      <c r="G18" s="82" t="s">
        <v>1313</v>
      </c>
      <c r="H18" s="82" t="s">
        <v>1314</v>
      </c>
      <c r="I18" s="82" t="s">
        <v>1315</v>
      </c>
      <c r="J18" s="82" t="s">
        <v>1316</v>
      </c>
    </row>
    <row r="19" spans="1:10" s="87" customFormat="1">
      <c r="A19" s="84">
        <v>12</v>
      </c>
      <c r="B19" s="85">
        <v>662</v>
      </c>
      <c r="C19" s="86" t="s">
        <v>864</v>
      </c>
      <c r="D19" s="84">
        <v>0</v>
      </c>
      <c r="E19" s="84">
        <v>0</v>
      </c>
      <c r="F19" s="84">
        <f t="shared" si="0"/>
        <v>0</v>
      </c>
      <c r="G19" s="84" t="s">
        <v>1571</v>
      </c>
      <c r="H19" s="84"/>
      <c r="I19" s="84"/>
      <c r="J19" s="84"/>
    </row>
    <row r="20" spans="1:10" s="87" customFormat="1" ht="30">
      <c r="A20" s="84">
        <v>13</v>
      </c>
      <c r="B20" s="85">
        <v>671</v>
      </c>
      <c r="C20" s="86" t="s">
        <v>872</v>
      </c>
      <c r="D20" s="84">
        <v>0</v>
      </c>
      <c r="E20" s="84">
        <v>0</v>
      </c>
      <c r="F20" s="84">
        <f t="shared" si="0"/>
        <v>0</v>
      </c>
      <c r="G20" s="84" t="s">
        <v>1572</v>
      </c>
      <c r="H20" s="84"/>
      <c r="I20" s="84"/>
      <c r="J20" s="84"/>
    </row>
    <row r="21" spans="1:10">
      <c r="A21" s="79">
        <v>14</v>
      </c>
      <c r="B21" s="83">
        <v>611</v>
      </c>
      <c r="C21" s="81" t="s">
        <v>112</v>
      </c>
      <c r="D21" s="79">
        <v>403308</v>
      </c>
      <c r="E21" s="79">
        <v>0</v>
      </c>
      <c r="F21" s="79">
        <f t="shared" si="0"/>
        <v>403308</v>
      </c>
      <c r="G21" s="82" t="s">
        <v>1317</v>
      </c>
      <c r="H21" s="82" t="s">
        <v>1318</v>
      </c>
      <c r="I21" s="82" t="s">
        <v>1319</v>
      </c>
      <c r="J21" s="82" t="s">
        <v>1320</v>
      </c>
    </row>
    <row r="22" spans="1:10">
      <c r="A22" s="79">
        <v>15</v>
      </c>
      <c r="B22" s="83">
        <v>657</v>
      </c>
      <c r="C22" s="81" t="s">
        <v>848</v>
      </c>
      <c r="D22" s="79">
        <v>465900</v>
      </c>
      <c r="E22" s="79">
        <v>0</v>
      </c>
      <c r="F22" s="79">
        <f t="shared" si="0"/>
        <v>465900</v>
      </c>
      <c r="G22" s="82" t="s">
        <v>1317</v>
      </c>
      <c r="H22" s="82" t="s">
        <v>1318</v>
      </c>
      <c r="I22" s="82" t="s">
        <v>1319</v>
      </c>
      <c r="J22" s="82" t="s">
        <v>1320</v>
      </c>
    </row>
    <row r="23" spans="1:10" s="87" customFormat="1">
      <c r="A23" s="84">
        <v>16</v>
      </c>
      <c r="B23" s="85">
        <v>631</v>
      </c>
      <c r="C23" s="86" t="s">
        <v>791</v>
      </c>
      <c r="D23" s="84">
        <v>0</v>
      </c>
      <c r="E23" s="84">
        <v>0</v>
      </c>
      <c r="F23" s="84">
        <f t="shared" si="0"/>
        <v>0</v>
      </c>
      <c r="G23" s="84" t="s">
        <v>1573</v>
      </c>
      <c r="H23" s="84"/>
      <c r="I23" s="84"/>
      <c r="J23" s="84"/>
    </row>
    <row r="24" spans="1:10" s="87" customFormat="1" ht="36" customHeight="1">
      <c r="A24" s="84">
        <v>17</v>
      </c>
      <c r="B24" s="85">
        <v>650</v>
      </c>
      <c r="C24" s="86" t="s">
        <v>832</v>
      </c>
      <c r="D24" s="84">
        <v>0</v>
      </c>
      <c r="E24" s="84">
        <v>0</v>
      </c>
      <c r="F24" s="84">
        <f t="shared" si="0"/>
        <v>0</v>
      </c>
      <c r="G24" s="108" t="s">
        <v>1609</v>
      </c>
      <c r="H24" s="108"/>
      <c r="I24" s="108"/>
      <c r="J24" s="108"/>
    </row>
    <row r="25" spans="1:10" s="87" customFormat="1">
      <c r="A25" s="84">
        <v>18</v>
      </c>
      <c r="B25" s="85">
        <v>632</v>
      </c>
      <c r="C25" s="86" t="s">
        <v>795</v>
      </c>
      <c r="D25" s="84">
        <v>0</v>
      </c>
      <c r="E25" s="84">
        <v>0</v>
      </c>
      <c r="F25" s="84">
        <f t="shared" si="0"/>
        <v>0</v>
      </c>
      <c r="G25" s="84" t="s">
        <v>1574</v>
      </c>
      <c r="H25" s="84"/>
      <c r="I25" s="84"/>
      <c r="J25" s="84"/>
    </row>
    <row r="26" spans="1:10">
      <c r="A26" s="79">
        <v>19</v>
      </c>
      <c r="B26" s="83">
        <v>135</v>
      </c>
      <c r="C26" s="81" t="s">
        <v>383</v>
      </c>
      <c r="D26" s="79">
        <v>40571</v>
      </c>
      <c r="E26" s="79">
        <v>0</v>
      </c>
      <c r="F26" s="79">
        <f t="shared" si="0"/>
        <v>40571</v>
      </c>
      <c r="G26" s="82" t="s">
        <v>1321</v>
      </c>
      <c r="H26" s="82" t="s">
        <v>1322</v>
      </c>
      <c r="I26" s="82" t="s">
        <v>1323</v>
      </c>
      <c r="J26" s="82" t="s">
        <v>1324</v>
      </c>
    </row>
    <row r="27" spans="1:10" ht="30">
      <c r="A27" s="79">
        <v>20</v>
      </c>
      <c r="B27" s="83">
        <v>212</v>
      </c>
      <c r="C27" s="81" t="s">
        <v>608</v>
      </c>
      <c r="D27" s="79">
        <v>664600</v>
      </c>
      <c r="E27" s="79">
        <v>0</v>
      </c>
      <c r="F27" s="79">
        <f t="shared" si="0"/>
        <v>664600</v>
      </c>
      <c r="G27" s="82" t="s">
        <v>1325</v>
      </c>
      <c r="H27" s="82" t="s">
        <v>1326</v>
      </c>
      <c r="I27" s="82" t="s">
        <v>1327</v>
      </c>
      <c r="J27" s="82" t="s">
        <v>1328</v>
      </c>
    </row>
    <row r="28" spans="1:10" s="87" customFormat="1">
      <c r="A28" s="84">
        <v>21</v>
      </c>
      <c r="B28" s="85">
        <v>604</v>
      </c>
      <c r="C28" s="86" t="s">
        <v>704</v>
      </c>
      <c r="D28" s="84">
        <v>0</v>
      </c>
      <c r="E28" s="84">
        <v>0</v>
      </c>
      <c r="F28" s="84">
        <f t="shared" si="0"/>
        <v>0</v>
      </c>
      <c r="G28" s="84" t="s">
        <v>1575</v>
      </c>
      <c r="H28" s="84"/>
      <c r="I28" s="84"/>
      <c r="J28" s="84"/>
    </row>
    <row r="29" spans="1:10" ht="30">
      <c r="A29" s="79">
        <v>22</v>
      </c>
      <c r="B29" s="83">
        <v>206</v>
      </c>
      <c r="C29" s="81" t="s">
        <v>53</v>
      </c>
      <c r="D29" s="79">
        <v>50882622</v>
      </c>
      <c r="E29" s="79">
        <v>5260000</v>
      </c>
      <c r="F29" s="79">
        <f t="shared" si="0"/>
        <v>45622622</v>
      </c>
      <c r="G29" s="82" t="s">
        <v>1329</v>
      </c>
      <c r="H29" s="82" t="s">
        <v>1330</v>
      </c>
      <c r="I29" s="82" t="s">
        <v>1331</v>
      </c>
      <c r="J29" s="82" t="s">
        <v>1332</v>
      </c>
    </row>
    <row r="30" spans="1:10" s="87" customFormat="1">
      <c r="A30" s="84">
        <v>23</v>
      </c>
      <c r="B30" s="85">
        <v>151</v>
      </c>
      <c r="C30" s="86" t="s">
        <v>420</v>
      </c>
      <c r="D30" s="84">
        <v>0</v>
      </c>
      <c r="E30" s="84">
        <v>0</v>
      </c>
      <c r="F30" s="84">
        <f t="shared" si="0"/>
        <v>0</v>
      </c>
      <c r="G30" s="84" t="s">
        <v>1576</v>
      </c>
      <c r="H30" s="84"/>
      <c r="I30" s="84"/>
      <c r="J30" s="84"/>
    </row>
    <row r="31" spans="1:10" ht="30">
      <c r="A31" s="79">
        <v>24</v>
      </c>
      <c r="B31" s="83">
        <v>164</v>
      </c>
      <c r="C31" s="81" t="s">
        <v>501</v>
      </c>
      <c r="D31" s="79">
        <v>30150</v>
      </c>
      <c r="E31" s="79">
        <v>0</v>
      </c>
      <c r="F31" s="79">
        <f t="shared" si="0"/>
        <v>30150</v>
      </c>
      <c r="G31" s="82" t="s">
        <v>1333</v>
      </c>
      <c r="H31" s="82" t="s">
        <v>1334</v>
      </c>
      <c r="I31" s="82" t="s">
        <v>1335</v>
      </c>
      <c r="J31" s="82" t="s">
        <v>1336</v>
      </c>
    </row>
    <row r="32" spans="1:10" ht="30">
      <c r="A32" s="79">
        <v>25</v>
      </c>
      <c r="B32" s="83">
        <v>154</v>
      </c>
      <c r="C32" s="81" t="s">
        <v>432</v>
      </c>
      <c r="D32" s="79">
        <v>45000</v>
      </c>
      <c r="E32" s="79">
        <v>0</v>
      </c>
      <c r="F32" s="79">
        <f t="shared" si="0"/>
        <v>45000</v>
      </c>
      <c r="G32" s="82" t="s">
        <v>1546</v>
      </c>
      <c r="H32" s="82">
        <v>31354454270</v>
      </c>
      <c r="I32" s="82" t="s">
        <v>1508</v>
      </c>
      <c r="J32" s="82" t="s">
        <v>1509</v>
      </c>
    </row>
    <row r="33" spans="1:10" s="87" customFormat="1">
      <c r="A33" s="84">
        <v>26</v>
      </c>
      <c r="B33" s="85">
        <v>158</v>
      </c>
      <c r="C33" s="86" t="s">
        <v>462</v>
      </c>
      <c r="D33" s="84">
        <v>0</v>
      </c>
      <c r="E33" s="84">
        <v>0</v>
      </c>
      <c r="F33" s="84">
        <f t="shared" si="0"/>
        <v>0</v>
      </c>
      <c r="G33" s="84" t="s">
        <v>1577</v>
      </c>
      <c r="H33" s="84"/>
      <c r="I33" s="84"/>
      <c r="J33" s="84"/>
    </row>
    <row r="34" spans="1:10" s="87" customFormat="1">
      <c r="A34" s="84">
        <v>27</v>
      </c>
      <c r="B34" s="85">
        <v>147</v>
      </c>
      <c r="C34" s="86" t="s">
        <v>402</v>
      </c>
      <c r="D34" s="84">
        <v>0</v>
      </c>
      <c r="E34" s="84">
        <v>0</v>
      </c>
      <c r="F34" s="84">
        <f t="shared" si="0"/>
        <v>0</v>
      </c>
      <c r="G34" s="84" t="s">
        <v>1578</v>
      </c>
      <c r="H34" s="84"/>
      <c r="I34" s="84"/>
      <c r="J34" s="84"/>
    </row>
    <row r="35" spans="1:10" s="87" customFormat="1">
      <c r="A35" s="84">
        <v>28</v>
      </c>
      <c r="B35" s="85">
        <v>156</v>
      </c>
      <c r="C35" s="86" t="s">
        <v>454</v>
      </c>
      <c r="D35" s="84">
        <v>0</v>
      </c>
      <c r="E35" s="84">
        <v>0</v>
      </c>
      <c r="F35" s="84">
        <f t="shared" si="0"/>
        <v>0</v>
      </c>
      <c r="G35" s="84" t="s">
        <v>1579</v>
      </c>
      <c r="H35" s="84"/>
      <c r="I35" s="84"/>
      <c r="J35" s="84"/>
    </row>
    <row r="36" spans="1:10" s="87" customFormat="1">
      <c r="A36" s="84">
        <v>29</v>
      </c>
      <c r="B36" s="85">
        <v>149</v>
      </c>
      <c r="C36" s="86" t="s">
        <v>410</v>
      </c>
      <c r="D36" s="84">
        <v>0</v>
      </c>
      <c r="E36" s="84">
        <v>0</v>
      </c>
      <c r="F36" s="84">
        <f t="shared" si="0"/>
        <v>0</v>
      </c>
      <c r="G36" s="84" t="s">
        <v>1580</v>
      </c>
      <c r="H36" s="84"/>
      <c r="I36" s="84"/>
      <c r="J36" s="84"/>
    </row>
    <row r="37" spans="1:10" s="87" customFormat="1">
      <c r="A37" s="84">
        <v>30</v>
      </c>
      <c r="B37" s="85">
        <v>160</v>
      </c>
      <c r="C37" s="86" t="s">
        <v>470</v>
      </c>
      <c r="D37" s="84">
        <v>0</v>
      </c>
      <c r="E37" s="84">
        <v>0</v>
      </c>
      <c r="F37" s="84">
        <f t="shared" si="0"/>
        <v>0</v>
      </c>
      <c r="G37" s="84" t="s">
        <v>1581</v>
      </c>
      <c r="H37" s="84"/>
      <c r="I37" s="84"/>
      <c r="J37" s="84"/>
    </row>
    <row r="38" spans="1:10" ht="30">
      <c r="A38" s="79">
        <v>31</v>
      </c>
      <c r="B38" s="83">
        <v>165</v>
      </c>
      <c r="C38" s="81" t="s">
        <v>505</v>
      </c>
      <c r="D38" s="79">
        <v>40900</v>
      </c>
      <c r="E38" s="79">
        <v>0</v>
      </c>
      <c r="F38" s="79">
        <f t="shared" si="0"/>
        <v>40900</v>
      </c>
      <c r="G38" s="82" t="s">
        <v>1333</v>
      </c>
      <c r="H38" s="82" t="s">
        <v>1334</v>
      </c>
      <c r="I38" s="82" t="s">
        <v>1335</v>
      </c>
      <c r="J38" s="82" t="s">
        <v>1336</v>
      </c>
    </row>
    <row r="39" spans="1:10" s="87" customFormat="1">
      <c r="A39" s="84">
        <v>32</v>
      </c>
      <c r="B39" s="85">
        <v>159</v>
      </c>
      <c r="C39" s="86" t="s">
        <v>466</v>
      </c>
      <c r="D39" s="84">
        <v>0</v>
      </c>
      <c r="E39" s="84">
        <v>0</v>
      </c>
      <c r="F39" s="84">
        <f t="shared" si="0"/>
        <v>0</v>
      </c>
      <c r="G39" s="84" t="s">
        <v>1582</v>
      </c>
      <c r="H39" s="84"/>
      <c r="I39" s="84"/>
      <c r="J39" s="84"/>
    </row>
    <row r="40" spans="1:10" s="87" customFormat="1">
      <c r="A40" s="84">
        <v>33</v>
      </c>
      <c r="B40" s="85">
        <v>150</v>
      </c>
      <c r="C40" s="86" t="s">
        <v>416</v>
      </c>
      <c r="D40" s="84">
        <v>0</v>
      </c>
      <c r="E40" s="84">
        <v>0</v>
      </c>
      <c r="F40" s="84">
        <f t="shared" ref="F40:F71" si="1">+D40-E40</f>
        <v>0</v>
      </c>
      <c r="G40" s="84" t="s">
        <v>1583</v>
      </c>
      <c r="H40" s="84"/>
      <c r="I40" s="84"/>
      <c r="J40" s="84"/>
    </row>
    <row r="41" spans="1:10" ht="30">
      <c r="A41" s="79">
        <v>34</v>
      </c>
      <c r="B41" s="83">
        <v>162</v>
      </c>
      <c r="C41" s="81" t="s">
        <v>482</v>
      </c>
      <c r="D41" s="79">
        <v>61750</v>
      </c>
      <c r="E41" s="79">
        <v>0</v>
      </c>
      <c r="F41" s="79">
        <f t="shared" si="1"/>
        <v>61750</v>
      </c>
      <c r="G41" s="82" t="s">
        <v>1547</v>
      </c>
      <c r="H41" s="82">
        <v>36267804489</v>
      </c>
      <c r="I41" s="82" t="s">
        <v>1510</v>
      </c>
      <c r="J41" s="82" t="s">
        <v>1511</v>
      </c>
    </row>
    <row r="42" spans="1:10" s="87" customFormat="1">
      <c r="A42" s="84">
        <v>35</v>
      </c>
      <c r="B42" s="85">
        <v>148</v>
      </c>
      <c r="C42" s="86" t="s">
        <v>406</v>
      </c>
      <c r="D42" s="84">
        <v>0</v>
      </c>
      <c r="E42" s="84">
        <v>0</v>
      </c>
      <c r="F42" s="84">
        <f t="shared" si="1"/>
        <v>0</v>
      </c>
      <c r="G42" s="84" t="s">
        <v>1584</v>
      </c>
      <c r="H42" s="84"/>
      <c r="I42" s="84"/>
      <c r="J42" s="84"/>
    </row>
    <row r="43" spans="1:10" s="87" customFormat="1">
      <c r="A43" s="84">
        <v>36</v>
      </c>
      <c r="B43" s="85">
        <v>155</v>
      </c>
      <c r="C43" s="86" t="s">
        <v>438</v>
      </c>
      <c r="D43" s="84">
        <v>0</v>
      </c>
      <c r="E43" s="84">
        <v>0</v>
      </c>
      <c r="F43" s="84">
        <f t="shared" si="1"/>
        <v>0</v>
      </c>
      <c r="G43" s="84" t="s">
        <v>1585</v>
      </c>
      <c r="H43" s="84"/>
      <c r="I43" s="84"/>
      <c r="J43" s="84"/>
    </row>
    <row r="44" spans="1:10" ht="30">
      <c r="A44" s="79">
        <v>37</v>
      </c>
      <c r="B44" s="83">
        <v>157</v>
      </c>
      <c r="C44" s="81" t="s">
        <v>458</v>
      </c>
      <c r="D44" s="79">
        <v>55750</v>
      </c>
      <c r="E44" s="79">
        <v>0</v>
      </c>
      <c r="F44" s="79">
        <f t="shared" si="1"/>
        <v>55750</v>
      </c>
      <c r="G44" s="82" t="s">
        <v>1548</v>
      </c>
      <c r="H44" s="82">
        <v>36931943292</v>
      </c>
      <c r="I44" s="82" t="s">
        <v>1512</v>
      </c>
      <c r="J44" s="82" t="s">
        <v>1513</v>
      </c>
    </row>
    <row r="45" spans="1:10" ht="45">
      <c r="A45" s="79">
        <v>38</v>
      </c>
      <c r="B45" s="83">
        <v>153</v>
      </c>
      <c r="C45" s="81" t="s">
        <v>428</v>
      </c>
      <c r="D45" s="79">
        <v>22300</v>
      </c>
      <c r="E45" s="79">
        <v>0</v>
      </c>
      <c r="F45" s="79">
        <f t="shared" si="1"/>
        <v>22300</v>
      </c>
      <c r="G45" s="82" t="s">
        <v>1549</v>
      </c>
      <c r="H45" s="82">
        <v>37072932640</v>
      </c>
      <c r="I45" s="82" t="s">
        <v>1514</v>
      </c>
      <c r="J45" s="82" t="s">
        <v>1515</v>
      </c>
    </row>
    <row r="46" spans="1:10" s="87" customFormat="1">
      <c r="A46" s="84">
        <v>39</v>
      </c>
      <c r="B46" s="85">
        <v>146</v>
      </c>
      <c r="C46" s="86" t="s">
        <v>398</v>
      </c>
      <c r="D46" s="84">
        <v>0</v>
      </c>
      <c r="E46" s="84">
        <v>0</v>
      </c>
      <c r="F46" s="84">
        <f t="shared" si="1"/>
        <v>0</v>
      </c>
      <c r="G46" s="84" t="s">
        <v>1586</v>
      </c>
      <c r="H46" s="84"/>
      <c r="I46" s="84"/>
      <c r="J46" s="84"/>
    </row>
    <row r="47" spans="1:10">
      <c r="A47" s="79">
        <v>40</v>
      </c>
      <c r="B47" s="83">
        <v>618</v>
      </c>
      <c r="C47" s="81" t="s">
        <v>116</v>
      </c>
      <c r="D47" s="79">
        <v>17036078</v>
      </c>
      <c r="E47" s="79">
        <v>1310000</v>
      </c>
      <c r="F47" s="79">
        <f t="shared" si="1"/>
        <v>15726078</v>
      </c>
      <c r="G47" s="82" t="s">
        <v>1194</v>
      </c>
      <c r="H47" s="82" t="s">
        <v>1337</v>
      </c>
      <c r="I47" s="82" t="s">
        <v>1338</v>
      </c>
      <c r="J47" s="82" t="s">
        <v>1339</v>
      </c>
    </row>
    <row r="48" spans="1:10">
      <c r="A48" s="79">
        <v>41</v>
      </c>
      <c r="B48" s="83">
        <v>664</v>
      </c>
      <c r="C48" s="81" t="s">
        <v>868</v>
      </c>
      <c r="D48" s="79">
        <v>1000968</v>
      </c>
      <c r="E48" s="79">
        <v>300000</v>
      </c>
      <c r="F48" s="79">
        <f t="shared" si="1"/>
        <v>700968</v>
      </c>
      <c r="G48" s="82" t="s">
        <v>1194</v>
      </c>
      <c r="H48" s="82" t="s">
        <v>1337</v>
      </c>
      <c r="I48" s="82" t="s">
        <v>1338</v>
      </c>
      <c r="J48" s="82" t="s">
        <v>1339</v>
      </c>
    </row>
    <row r="49" spans="1:10" s="87" customFormat="1" ht="30">
      <c r="A49" s="84">
        <v>42</v>
      </c>
      <c r="B49" s="85">
        <v>815</v>
      </c>
      <c r="C49" s="86" t="s">
        <v>918</v>
      </c>
      <c r="D49" s="84">
        <v>0</v>
      </c>
      <c r="E49" s="84">
        <v>0</v>
      </c>
      <c r="F49" s="84">
        <f t="shared" si="1"/>
        <v>0</v>
      </c>
      <c r="G49" s="84" t="s">
        <v>1587</v>
      </c>
      <c r="H49" s="84"/>
      <c r="I49" s="84"/>
      <c r="J49" s="84"/>
    </row>
    <row r="50" spans="1:10" s="87" customFormat="1">
      <c r="A50" s="84">
        <v>43</v>
      </c>
      <c r="B50" s="85">
        <v>842</v>
      </c>
      <c r="C50" s="86" t="s">
        <v>951</v>
      </c>
      <c r="D50" s="84">
        <v>0</v>
      </c>
      <c r="E50" s="84">
        <v>0</v>
      </c>
      <c r="F50" s="84">
        <f t="shared" si="1"/>
        <v>0</v>
      </c>
      <c r="G50" s="84" t="s">
        <v>1588</v>
      </c>
      <c r="H50" s="84"/>
      <c r="I50" s="84"/>
      <c r="J50" s="84"/>
    </row>
    <row r="51" spans="1:10" ht="45">
      <c r="A51" s="79">
        <v>44</v>
      </c>
      <c r="B51" s="83">
        <v>108</v>
      </c>
      <c r="C51" s="81" t="s">
        <v>233</v>
      </c>
      <c r="D51" s="79">
        <v>8481861</v>
      </c>
      <c r="E51" s="79">
        <v>620000</v>
      </c>
      <c r="F51" s="79">
        <f t="shared" si="1"/>
        <v>7861861</v>
      </c>
      <c r="G51" s="82" t="s">
        <v>1340</v>
      </c>
      <c r="H51" s="82" t="s">
        <v>1341</v>
      </c>
      <c r="I51" s="82" t="s">
        <v>1342</v>
      </c>
      <c r="J51" s="82" t="s">
        <v>1343</v>
      </c>
    </row>
    <row r="52" spans="1:10" ht="45">
      <c r="A52" s="79">
        <v>45</v>
      </c>
      <c r="B52" s="83">
        <v>161</v>
      </c>
      <c r="C52" s="81" t="s">
        <v>478</v>
      </c>
      <c r="D52" s="79">
        <v>20950</v>
      </c>
      <c r="E52" s="79">
        <v>0</v>
      </c>
      <c r="F52" s="79">
        <f t="shared" si="1"/>
        <v>20950</v>
      </c>
      <c r="G52" s="82" t="s">
        <v>1550</v>
      </c>
      <c r="H52" s="82">
        <v>34616287903</v>
      </c>
      <c r="I52" s="82" t="s">
        <v>1516</v>
      </c>
      <c r="J52" s="82" t="s">
        <v>1517</v>
      </c>
    </row>
    <row r="53" spans="1:10" s="87" customFormat="1">
      <c r="A53" s="84">
        <v>46</v>
      </c>
      <c r="B53" s="85">
        <v>163</v>
      </c>
      <c r="C53" s="86" t="s">
        <v>492</v>
      </c>
      <c r="D53" s="84">
        <v>0</v>
      </c>
      <c r="E53" s="84">
        <v>0</v>
      </c>
      <c r="F53" s="84">
        <f t="shared" si="1"/>
        <v>0</v>
      </c>
      <c r="G53" s="84" t="s">
        <v>1589</v>
      </c>
      <c r="H53" s="84"/>
      <c r="I53" s="84"/>
      <c r="J53" s="84"/>
    </row>
    <row r="54" spans="1:10" ht="30">
      <c r="A54" s="79">
        <v>47</v>
      </c>
      <c r="B54" s="83">
        <v>152</v>
      </c>
      <c r="C54" s="81" t="s">
        <v>424</v>
      </c>
      <c r="D54" s="79">
        <v>12450</v>
      </c>
      <c r="E54" s="79">
        <v>0</v>
      </c>
      <c r="F54" s="79">
        <f t="shared" si="1"/>
        <v>12450</v>
      </c>
      <c r="G54" s="82" t="s">
        <v>1344</v>
      </c>
      <c r="H54" s="82" t="s">
        <v>1345</v>
      </c>
      <c r="I54" s="82" t="s">
        <v>1346</v>
      </c>
      <c r="J54" s="82" t="s">
        <v>1347</v>
      </c>
    </row>
    <row r="55" spans="1:10" ht="30">
      <c r="A55" s="79">
        <v>48</v>
      </c>
      <c r="B55" s="83">
        <v>145</v>
      </c>
      <c r="C55" s="81" t="s">
        <v>394</v>
      </c>
      <c r="D55" s="79">
        <v>19450</v>
      </c>
      <c r="E55" s="79">
        <v>0</v>
      </c>
      <c r="F55" s="79">
        <f t="shared" si="1"/>
        <v>19450</v>
      </c>
      <c r="G55" s="82" t="s">
        <v>1348</v>
      </c>
      <c r="H55" s="82">
        <v>30720693173</v>
      </c>
      <c r="I55" s="82" t="s">
        <v>1349</v>
      </c>
      <c r="J55" s="82" t="s">
        <v>1350</v>
      </c>
    </row>
    <row r="56" spans="1:10" ht="30">
      <c r="A56" s="79">
        <v>49</v>
      </c>
      <c r="B56" s="83">
        <v>952</v>
      </c>
      <c r="C56" s="81" t="s">
        <v>981</v>
      </c>
      <c r="D56" s="79">
        <v>376553</v>
      </c>
      <c r="E56" s="79">
        <v>0</v>
      </c>
      <c r="F56" s="79">
        <f t="shared" si="1"/>
        <v>376553</v>
      </c>
      <c r="G56" s="82" t="s">
        <v>1298</v>
      </c>
      <c r="H56" s="82" t="s">
        <v>1351</v>
      </c>
      <c r="I56" s="82" t="s">
        <v>1352</v>
      </c>
      <c r="J56" s="82" t="s">
        <v>1353</v>
      </c>
    </row>
    <row r="57" spans="1:10" s="87" customFormat="1">
      <c r="A57" s="84">
        <v>50</v>
      </c>
      <c r="B57" s="85">
        <v>955</v>
      </c>
      <c r="C57" s="86" t="s">
        <v>1031</v>
      </c>
      <c r="D57" s="84">
        <v>0</v>
      </c>
      <c r="E57" s="84">
        <v>0</v>
      </c>
      <c r="F57" s="84">
        <f t="shared" si="1"/>
        <v>0</v>
      </c>
      <c r="G57" s="84" t="s">
        <v>1590</v>
      </c>
      <c r="H57" s="84"/>
      <c r="I57" s="84"/>
      <c r="J57" s="84"/>
    </row>
    <row r="58" spans="1:10" ht="45">
      <c r="A58" s="79">
        <v>51</v>
      </c>
      <c r="B58" s="83">
        <v>956</v>
      </c>
      <c r="C58" s="81" t="s">
        <v>1035</v>
      </c>
      <c r="D58" s="79">
        <v>4671</v>
      </c>
      <c r="E58" s="79">
        <v>0</v>
      </c>
      <c r="F58" s="79">
        <f t="shared" si="1"/>
        <v>4671</v>
      </c>
      <c r="G58" s="82" t="s">
        <v>1551</v>
      </c>
      <c r="H58" s="82" t="s">
        <v>1518</v>
      </c>
      <c r="I58" s="82" t="s">
        <v>1519</v>
      </c>
      <c r="J58" s="82" t="s">
        <v>1520</v>
      </c>
    </row>
    <row r="59" spans="1:10" ht="30">
      <c r="A59" s="79">
        <v>52</v>
      </c>
      <c r="B59" s="83">
        <v>957</v>
      </c>
      <c r="C59" s="81" t="s">
        <v>1039</v>
      </c>
      <c r="D59" s="79">
        <v>25758</v>
      </c>
      <c r="E59" s="79">
        <v>0</v>
      </c>
      <c r="F59" s="79">
        <f t="shared" si="1"/>
        <v>25758</v>
      </c>
      <c r="G59" s="82" t="s">
        <v>776</v>
      </c>
      <c r="H59" s="82" t="s">
        <v>1354</v>
      </c>
      <c r="I59" s="82" t="s">
        <v>1355</v>
      </c>
      <c r="J59" s="82" t="s">
        <v>1356</v>
      </c>
    </row>
    <row r="60" spans="1:10" s="87" customFormat="1">
      <c r="A60" s="84">
        <v>53</v>
      </c>
      <c r="B60" s="85">
        <v>843</v>
      </c>
      <c r="C60" s="86" t="s">
        <v>954</v>
      </c>
      <c r="D60" s="84">
        <v>0</v>
      </c>
      <c r="E60" s="84">
        <v>0</v>
      </c>
      <c r="F60" s="84">
        <f t="shared" si="1"/>
        <v>0</v>
      </c>
      <c r="G60" s="84" t="s">
        <v>1591</v>
      </c>
      <c r="H60" s="84"/>
      <c r="I60" s="84"/>
      <c r="J60" s="84"/>
    </row>
    <row r="61" spans="1:10" ht="30">
      <c r="A61" s="79">
        <v>54</v>
      </c>
      <c r="B61" s="83">
        <v>844</v>
      </c>
      <c r="C61" s="81" t="s">
        <v>957</v>
      </c>
      <c r="D61" s="79">
        <v>13257</v>
      </c>
      <c r="E61" s="79">
        <v>0</v>
      </c>
      <c r="F61" s="79">
        <f t="shared" si="1"/>
        <v>13257</v>
      </c>
      <c r="G61" s="82" t="s">
        <v>1357</v>
      </c>
      <c r="H61" s="82" t="s">
        <v>1358</v>
      </c>
      <c r="I61" s="82" t="s">
        <v>1359</v>
      </c>
      <c r="J61" s="82" t="s">
        <v>1360</v>
      </c>
    </row>
    <row r="62" spans="1:10" ht="30">
      <c r="A62" s="79">
        <v>55</v>
      </c>
      <c r="B62" s="83">
        <v>217</v>
      </c>
      <c r="C62" s="81" t="s">
        <v>689</v>
      </c>
      <c r="D62" s="79">
        <v>35650</v>
      </c>
      <c r="E62" s="79">
        <v>0</v>
      </c>
      <c r="F62" s="79">
        <f t="shared" si="1"/>
        <v>35650</v>
      </c>
      <c r="G62" s="82" t="s">
        <v>104</v>
      </c>
      <c r="H62" s="82">
        <v>37000499209</v>
      </c>
      <c r="I62" s="82" t="s">
        <v>1521</v>
      </c>
      <c r="J62" s="82" t="s">
        <v>1522</v>
      </c>
    </row>
    <row r="63" spans="1:10" ht="30">
      <c r="A63" s="79">
        <v>56</v>
      </c>
      <c r="B63" s="83">
        <v>841</v>
      </c>
      <c r="C63" s="81" t="s">
        <v>945</v>
      </c>
      <c r="D63" s="79">
        <v>1347400</v>
      </c>
      <c r="E63" s="79">
        <v>100000</v>
      </c>
      <c r="F63" s="79">
        <f t="shared" si="1"/>
        <v>1247400</v>
      </c>
      <c r="G63" s="82" t="s">
        <v>1194</v>
      </c>
      <c r="H63" s="82" t="s">
        <v>1592</v>
      </c>
      <c r="I63" s="82" t="s">
        <v>1523</v>
      </c>
      <c r="J63" s="82" t="s">
        <v>1524</v>
      </c>
    </row>
    <row r="64" spans="1:10" s="87" customFormat="1" ht="45">
      <c r="A64" s="84">
        <v>57</v>
      </c>
      <c r="B64" s="85">
        <v>986</v>
      </c>
      <c r="C64" s="86" t="s">
        <v>1068</v>
      </c>
      <c r="D64" s="84">
        <v>0</v>
      </c>
      <c r="E64" s="84">
        <v>0</v>
      </c>
      <c r="F64" s="84">
        <f t="shared" si="1"/>
        <v>0</v>
      </c>
      <c r="G64" s="84" t="s">
        <v>1593</v>
      </c>
      <c r="H64" s="84"/>
      <c r="I64" s="84"/>
      <c r="J64" s="84"/>
    </row>
    <row r="65" spans="1:10">
      <c r="A65" s="79">
        <v>58</v>
      </c>
      <c r="B65" s="83">
        <v>106</v>
      </c>
      <c r="C65" s="81" t="s">
        <v>10</v>
      </c>
      <c r="D65" s="79">
        <v>847568</v>
      </c>
      <c r="E65" s="79">
        <v>150000</v>
      </c>
      <c r="F65" s="79">
        <f t="shared" si="1"/>
        <v>697568</v>
      </c>
      <c r="G65" s="82" t="s">
        <v>1361</v>
      </c>
      <c r="H65" s="82" t="s">
        <v>1362</v>
      </c>
      <c r="I65" s="82" t="s">
        <v>1363</v>
      </c>
      <c r="J65" s="82" t="s">
        <v>1364</v>
      </c>
    </row>
    <row r="66" spans="1:10">
      <c r="A66" s="79">
        <v>59</v>
      </c>
      <c r="B66" s="83">
        <v>103</v>
      </c>
      <c r="C66" s="81" t="s">
        <v>169</v>
      </c>
      <c r="D66" s="79">
        <v>1314344</v>
      </c>
      <c r="E66" s="79">
        <v>50000</v>
      </c>
      <c r="F66" s="79">
        <f t="shared" si="1"/>
        <v>1264344</v>
      </c>
      <c r="G66" s="82" t="s">
        <v>1365</v>
      </c>
      <c r="H66" s="82" t="s">
        <v>1366</v>
      </c>
      <c r="I66" s="82" t="s">
        <v>1367</v>
      </c>
      <c r="J66" s="82" t="s">
        <v>1368</v>
      </c>
    </row>
    <row r="67" spans="1:10" ht="60">
      <c r="A67" s="79">
        <v>60</v>
      </c>
      <c r="B67" s="83">
        <v>218</v>
      </c>
      <c r="C67" s="81" t="s">
        <v>692</v>
      </c>
      <c r="D67" s="79">
        <v>2849200</v>
      </c>
      <c r="E67" s="79">
        <v>0</v>
      </c>
      <c r="F67" s="79">
        <f t="shared" si="1"/>
        <v>2849200</v>
      </c>
      <c r="G67" s="82" t="s">
        <v>1369</v>
      </c>
      <c r="H67" s="82" t="s">
        <v>1370</v>
      </c>
      <c r="I67" s="82" t="s">
        <v>1371</v>
      </c>
      <c r="J67" s="82" t="s">
        <v>1372</v>
      </c>
    </row>
    <row r="68" spans="1:10" ht="45">
      <c r="A68" s="79">
        <v>61</v>
      </c>
      <c r="B68" s="83">
        <v>130</v>
      </c>
      <c r="C68" s="81" t="s">
        <v>371</v>
      </c>
      <c r="D68" s="79">
        <v>132267</v>
      </c>
      <c r="E68" s="79">
        <v>0</v>
      </c>
      <c r="F68" s="79">
        <f t="shared" si="1"/>
        <v>132267</v>
      </c>
      <c r="G68" s="82" t="s">
        <v>1373</v>
      </c>
      <c r="H68" s="82" t="s">
        <v>1374</v>
      </c>
      <c r="I68" s="82" t="s">
        <v>1375</v>
      </c>
      <c r="J68" s="82" t="s">
        <v>1376</v>
      </c>
    </row>
    <row r="69" spans="1:10" ht="45">
      <c r="A69" s="79">
        <v>62</v>
      </c>
      <c r="B69" s="83">
        <v>124</v>
      </c>
      <c r="C69" s="81" t="s">
        <v>14</v>
      </c>
      <c r="D69" s="79">
        <v>4885091</v>
      </c>
      <c r="E69" s="79">
        <v>50000</v>
      </c>
      <c r="F69" s="79">
        <f t="shared" si="1"/>
        <v>4835091</v>
      </c>
      <c r="G69" s="82" t="s">
        <v>1377</v>
      </c>
      <c r="H69" s="82" t="s">
        <v>1378</v>
      </c>
      <c r="I69" s="82" t="s">
        <v>1379</v>
      </c>
      <c r="J69" s="82" t="s">
        <v>1380</v>
      </c>
    </row>
    <row r="70" spans="1:10">
      <c r="A70" s="79">
        <v>63</v>
      </c>
      <c r="B70" s="83">
        <v>102</v>
      </c>
      <c r="C70" s="81" t="s">
        <v>165</v>
      </c>
      <c r="D70" s="79">
        <v>136246</v>
      </c>
      <c r="E70" s="79">
        <v>0</v>
      </c>
      <c r="F70" s="79">
        <f t="shared" si="1"/>
        <v>136246</v>
      </c>
      <c r="G70" s="82" t="s">
        <v>1298</v>
      </c>
      <c r="H70" s="82" t="s">
        <v>1381</v>
      </c>
      <c r="I70" s="82" t="s">
        <v>1382</v>
      </c>
      <c r="J70" s="82" t="s">
        <v>1301</v>
      </c>
    </row>
    <row r="71" spans="1:10">
      <c r="A71" s="79">
        <v>64</v>
      </c>
      <c r="B71" s="83">
        <v>129</v>
      </c>
      <c r="C71" s="81" t="s">
        <v>25</v>
      </c>
      <c r="D71" s="79">
        <v>1193681</v>
      </c>
      <c r="E71" s="79">
        <v>0</v>
      </c>
      <c r="F71" s="79">
        <f t="shared" si="1"/>
        <v>1193681</v>
      </c>
      <c r="G71" s="82" t="s">
        <v>1305</v>
      </c>
      <c r="H71" s="82" t="s">
        <v>1383</v>
      </c>
      <c r="I71" s="82" t="s">
        <v>1384</v>
      </c>
      <c r="J71" s="82" t="s">
        <v>1385</v>
      </c>
    </row>
    <row r="72" spans="1:10">
      <c r="A72" s="79">
        <v>65</v>
      </c>
      <c r="B72" s="83">
        <v>132</v>
      </c>
      <c r="C72" s="81" t="s">
        <v>29</v>
      </c>
      <c r="D72" s="79">
        <v>4673893</v>
      </c>
      <c r="E72" s="79">
        <v>0</v>
      </c>
      <c r="F72" s="79">
        <f t="shared" ref="F72:F103" si="2">+D72-E72</f>
        <v>4673893</v>
      </c>
      <c r="G72" s="82" t="s">
        <v>1386</v>
      </c>
      <c r="H72" s="82" t="s">
        <v>1387</v>
      </c>
      <c r="I72" s="82" t="s">
        <v>1388</v>
      </c>
      <c r="J72" s="82" t="s">
        <v>1389</v>
      </c>
    </row>
    <row r="73" spans="1:10" ht="30">
      <c r="A73" s="79">
        <v>66</v>
      </c>
      <c r="B73" s="83">
        <v>127</v>
      </c>
      <c r="C73" s="81" t="s">
        <v>21</v>
      </c>
      <c r="D73" s="79">
        <v>4065200</v>
      </c>
      <c r="E73" s="79">
        <v>1350000</v>
      </c>
      <c r="F73" s="79">
        <f t="shared" si="2"/>
        <v>2715200</v>
      </c>
      <c r="G73" s="82" t="s">
        <v>1240</v>
      </c>
      <c r="H73" s="82" t="s">
        <v>1390</v>
      </c>
      <c r="I73" s="82" t="s">
        <v>1391</v>
      </c>
      <c r="J73" s="82" t="s">
        <v>1392</v>
      </c>
    </row>
    <row r="74" spans="1:10">
      <c r="A74" s="79">
        <v>67</v>
      </c>
      <c r="B74" s="83">
        <v>111</v>
      </c>
      <c r="C74" s="81" t="s">
        <v>275</v>
      </c>
      <c r="D74" s="79">
        <v>38102</v>
      </c>
      <c r="E74" s="79">
        <v>0</v>
      </c>
      <c r="F74" s="79">
        <f t="shared" si="2"/>
        <v>38102</v>
      </c>
      <c r="G74" s="82" t="s">
        <v>104</v>
      </c>
      <c r="H74" s="82" t="s">
        <v>1393</v>
      </c>
      <c r="I74" s="82" t="s">
        <v>1394</v>
      </c>
      <c r="J74" s="82" t="s">
        <v>1395</v>
      </c>
    </row>
    <row r="75" spans="1:10" ht="30">
      <c r="A75" s="79">
        <v>68</v>
      </c>
      <c r="B75" s="83">
        <v>138</v>
      </c>
      <c r="C75" s="81" t="s">
        <v>385</v>
      </c>
      <c r="D75" s="79">
        <v>66195</v>
      </c>
      <c r="E75" s="79">
        <v>0</v>
      </c>
      <c r="F75" s="79">
        <f t="shared" si="2"/>
        <v>66195</v>
      </c>
      <c r="G75" s="82" t="s">
        <v>100</v>
      </c>
      <c r="H75" s="82" t="s">
        <v>1396</v>
      </c>
      <c r="I75" s="82" t="s">
        <v>1397</v>
      </c>
      <c r="J75" s="82" t="s">
        <v>1398</v>
      </c>
    </row>
    <row r="76" spans="1:10">
      <c r="A76" s="79">
        <v>69</v>
      </c>
      <c r="B76" s="83">
        <v>214</v>
      </c>
      <c r="C76" s="81" t="s">
        <v>674</v>
      </c>
      <c r="D76" s="79">
        <v>1229200</v>
      </c>
      <c r="E76" s="79">
        <v>0</v>
      </c>
      <c r="F76" s="79">
        <f t="shared" si="2"/>
        <v>1229200</v>
      </c>
      <c r="G76" s="82" t="s">
        <v>1399</v>
      </c>
      <c r="H76" s="82" t="s">
        <v>1400</v>
      </c>
      <c r="I76" s="82" t="s">
        <v>1401</v>
      </c>
      <c r="J76" s="82" t="s">
        <v>1402</v>
      </c>
    </row>
    <row r="77" spans="1:10" ht="30">
      <c r="A77" s="79">
        <v>70</v>
      </c>
      <c r="B77" s="83">
        <v>105</v>
      </c>
      <c r="C77" s="81" t="s">
        <v>6</v>
      </c>
      <c r="D77" s="79">
        <v>902</v>
      </c>
      <c r="E77" s="79">
        <v>0</v>
      </c>
      <c r="F77" s="79">
        <f t="shared" si="2"/>
        <v>902</v>
      </c>
      <c r="G77" s="82" t="s">
        <v>100</v>
      </c>
      <c r="H77" s="82" t="s">
        <v>1403</v>
      </c>
      <c r="I77" s="82" t="s">
        <v>1404</v>
      </c>
      <c r="J77" s="82" t="s">
        <v>1405</v>
      </c>
    </row>
    <row r="78" spans="1:10" s="87" customFormat="1" ht="30" customHeight="1">
      <c r="A78" s="84">
        <v>71</v>
      </c>
      <c r="B78" s="85">
        <v>635</v>
      </c>
      <c r="C78" s="86" t="s">
        <v>797</v>
      </c>
      <c r="D78" s="84">
        <v>0</v>
      </c>
      <c r="E78" s="84">
        <v>0</v>
      </c>
      <c r="F78" s="84">
        <f t="shared" si="2"/>
        <v>0</v>
      </c>
      <c r="G78" s="108" t="s">
        <v>1594</v>
      </c>
      <c r="H78" s="108"/>
      <c r="I78" s="108"/>
      <c r="J78" s="108"/>
    </row>
    <row r="79" spans="1:10">
      <c r="A79" s="79">
        <v>72</v>
      </c>
      <c r="B79" s="83">
        <v>636</v>
      </c>
      <c r="C79" s="81" t="s">
        <v>799</v>
      </c>
      <c r="D79" s="79">
        <v>34050</v>
      </c>
      <c r="E79" s="79">
        <v>0</v>
      </c>
      <c r="F79" s="79">
        <f t="shared" si="2"/>
        <v>34050</v>
      </c>
      <c r="G79" s="82" t="s">
        <v>1502</v>
      </c>
      <c r="H79" s="88" t="s">
        <v>1503</v>
      </c>
      <c r="I79" s="88" t="s">
        <v>1504</v>
      </c>
      <c r="J79" s="82" t="s">
        <v>1505</v>
      </c>
    </row>
    <row r="80" spans="1:10" ht="30">
      <c r="A80" s="79">
        <v>73</v>
      </c>
      <c r="B80" s="83">
        <v>624</v>
      </c>
      <c r="C80" s="81" t="s">
        <v>778</v>
      </c>
      <c r="D80" s="79">
        <v>9720</v>
      </c>
      <c r="E80" s="79">
        <v>9720</v>
      </c>
      <c r="F80" s="79">
        <f t="shared" si="2"/>
        <v>0</v>
      </c>
      <c r="G80" s="82" t="s">
        <v>1406</v>
      </c>
      <c r="H80" s="82" t="s">
        <v>1407</v>
      </c>
      <c r="I80" s="82" t="s">
        <v>1408</v>
      </c>
      <c r="J80" s="82" t="s">
        <v>1409</v>
      </c>
    </row>
    <row r="81" spans="1:10" ht="30">
      <c r="A81" s="79">
        <v>74</v>
      </c>
      <c r="B81" s="83">
        <v>667</v>
      </c>
      <c r="C81" s="81" t="s">
        <v>870</v>
      </c>
      <c r="D81" s="79">
        <v>182350</v>
      </c>
      <c r="E81" s="79">
        <v>0</v>
      </c>
      <c r="F81" s="79">
        <f t="shared" si="2"/>
        <v>182350</v>
      </c>
      <c r="G81" s="82" t="s">
        <v>1406</v>
      </c>
      <c r="H81" s="82" t="s">
        <v>1407</v>
      </c>
      <c r="I81" s="82" t="s">
        <v>1408</v>
      </c>
      <c r="J81" s="82" t="s">
        <v>1409</v>
      </c>
    </row>
    <row r="82" spans="1:10" s="87" customFormat="1">
      <c r="A82" s="84">
        <v>75</v>
      </c>
      <c r="B82" s="85">
        <v>637</v>
      </c>
      <c r="C82" s="86" t="s">
        <v>801</v>
      </c>
      <c r="D82" s="84">
        <v>0</v>
      </c>
      <c r="E82" s="84">
        <v>0</v>
      </c>
      <c r="F82" s="84">
        <f t="shared" si="2"/>
        <v>0</v>
      </c>
      <c r="G82" s="84" t="s">
        <v>1595</v>
      </c>
      <c r="H82" s="84"/>
      <c r="I82" s="84"/>
      <c r="J82" s="84"/>
    </row>
    <row r="83" spans="1:10" s="87" customFormat="1">
      <c r="A83" s="84">
        <v>76</v>
      </c>
      <c r="B83" s="85">
        <v>651</v>
      </c>
      <c r="C83" s="86" t="s">
        <v>834</v>
      </c>
      <c r="D83" s="84">
        <v>0</v>
      </c>
      <c r="E83" s="84">
        <v>0</v>
      </c>
      <c r="F83" s="84">
        <f t="shared" si="2"/>
        <v>0</v>
      </c>
      <c r="G83" s="84" t="s">
        <v>1596</v>
      </c>
      <c r="H83" s="84"/>
      <c r="I83" s="84"/>
      <c r="J83" s="84"/>
    </row>
    <row r="84" spans="1:10" s="87" customFormat="1">
      <c r="A84" s="84">
        <v>77</v>
      </c>
      <c r="B84" s="85">
        <v>659</v>
      </c>
      <c r="C84" s="86" t="s">
        <v>854</v>
      </c>
      <c r="D84" s="84">
        <v>0</v>
      </c>
      <c r="E84" s="84">
        <v>0</v>
      </c>
      <c r="F84" s="84">
        <f t="shared" si="2"/>
        <v>0</v>
      </c>
      <c r="G84" s="84" t="s">
        <v>1597</v>
      </c>
      <c r="H84" s="84"/>
      <c r="I84" s="84"/>
      <c r="J84" s="84"/>
    </row>
    <row r="85" spans="1:10" ht="30">
      <c r="A85" s="79">
        <v>78</v>
      </c>
      <c r="B85" s="83">
        <v>804</v>
      </c>
      <c r="C85" s="81" t="s">
        <v>874</v>
      </c>
      <c r="D85" s="79">
        <v>3700</v>
      </c>
      <c r="E85" s="79">
        <v>3700</v>
      </c>
      <c r="F85" s="79">
        <f t="shared" si="2"/>
        <v>0</v>
      </c>
      <c r="G85" s="82" t="s">
        <v>1410</v>
      </c>
      <c r="H85" s="82" t="s">
        <v>1411</v>
      </c>
      <c r="I85" s="82" t="s">
        <v>1412</v>
      </c>
      <c r="J85" s="82" t="s">
        <v>1413</v>
      </c>
    </row>
    <row r="86" spans="1:10">
      <c r="A86" s="79">
        <v>79</v>
      </c>
      <c r="B86" s="83">
        <v>638</v>
      </c>
      <c r="C86" s="81" t="s">
        <v>803</v>
      </c>
      <c r="D86" s="79">
        <v>212300</v>
      </c>
      <c r="E86" s="79">
        <v>10000</v>
      </c>
      <c r="F86" s="79">
        <f t="shared" si="2"/>
        <v>202300</v>
      </c>
      <c r="G86" s="82" t="s">
        <v>1552</v>
      </c>
      <c r="H86" s="82" t="s">
        <v>1525</v>
      </c>
      <c r="I86" s="82" t="s">
        <v>1526</v>
      </c>
      <c r="J86" s="82" t="s">
        <v>1527</v>
      </c>
    </row>
    <row r="87" spans="1:10" ht="30">
      <c r="A87" s="79">
        <v>80</v>
      </c>
      <c r="B87" s="83">
        <v>816</v>
      </c>
      <c r="C87" s="81" t="s">
        <v>922</v>
      </c>
      <c r="D87" s="79">
        <v>1268437</v>
      </c>
      <c r="E87" s="79">
        <v>50000</v>
      </c>
      <c r="F87" s="79">
        <f t="shared" si="2"/>
        <v>1218437</v>
      </c>
      <c r="G87" s="82" t="s">
        <v>1414</v>
      </c>
      <c r="H87" s="82" t="s">
        <v>1415</v>
      </c>
      <c r="I87" s="82" t="s">
        <v>1416</v>
      </c>
      <c r="J87" s="82" t="s">
        <v>1417</v>
      </c>
    </row>
    <row r="88" spans="1:10" s="87" customFormat="1" ht="30">
      <c r="A88" s="84">
        <v>81</v>
      </c>
      <c r="B88" s="85">
        <v>818</v>
      </c>
      <c r="C88" s="86" t="s">
        <v>926</v>
      </c>
      <c r="D88" s="84">
        <v>0</v>
      </c>
      <c r="E88" s="84">
        <v>0</v>
      </c>
      <c r="F88" s="84">
        <f t="shared" si="2"/>
        <v>0</v>
      </c>
      <c r="G88" s="84" t="s">
        <v>1598</v>
      </c>
      <c r="H88" s="84"/>
      <c r="I88" s="84"/>
      <c r="J88" s="84"/>
    </row>
    <row r="89" spans="1:10" ht="30">
      <c r="A89" s="79">
        <v>82</v>
      </c>
      <c r="B89" s="83">
        <v>101</v>
      </c>
      <c r="C89" s="81" t="s">
        <v>161</v>
      </c>
      <c r="D89" s="79">
        <v>65150</v>
      </c>
      <c r="E89" s="79">
        <v>0</v>
      </c>
      <c r="F89" s="79">
        <f t="shared" si="2"/>
        <v>65150</v>
      </c>
      <c r="G89" s="82" t="s">
        <v>1553</v>
      </c>
      <c r="H89" s="82" t="s">
        <v>1528</v>
      </c>
      <c r="I89" s="82" t="s">
        <v>1529</v>
      </c>
      <c r="J89" s="82" t="s">
        <v>1530</v>
      </c>
    </row>
    <row r="90" spans="1:10" ht="30">
      <c r="A90" s="79">
        <v>83</v>
      </c>
      <c r="B90" s="83">
        <v>639</v>
      </c>
      <c r="C90" s="81" t="s">
        <v>805</v>
      </c>
      <c r="D90" s="79">
        <v>21700</v>
      </c>
      <c r="E90" s="79">
        <v>0</v>
      </c>
      <c r="F90" s="79">
        <f t="shared" si="2"/>
        <v>21700</v>
      </c>
      <c r="G90" s="82" t="s">
        <v>1498</v>
      </c>
      <c r="H90" s="82" t="s">
        <v>1499</v>
      </c>
      <c r="I90" s="82" t="s">
        <v>1500</v>
      </c>
      <c r="J90" s="82" t="s">
        <v>1501</v>
      </c>
    </row>
    <row r="91" spans="1:10" ht="30">
      <c r="A91" s="79">
        <v>84</v>
      </c>
      <c r="B91" s="83">
        <v>640</v>
      </c>
      <c r="C91" s="81" t="s">
        <v>807</v>
      </c>
      <c r="D91" s="79">
        <v>164081</v>
      </c>
      <c r="E91" s="79">
        <v>50000</v>
      </c>
      <c r="F91" s="79">
        <f t="shared" si="2"/>
        <v>114081</v>
      </c>
      <c r="G91" s="82" t="s">
        <v>1554</v>
      </c>
      <c r="H91" s="82" t="s">
        <v>1531</v>
      </c>
      <c r="I91" s="82" t="s">
        <v>1532</v>
      </c>
      <c r="J91" s="82" t="s">
        <v>1533</v>
      </c>
    </row>
    <row r="92" spans="1:10" s="87" customFormat="1">
      <c r="A92" s="84">
        <v>85</v>
      </c>
      <c r="B92" s="85">
        <v>628</v>
      </c>
      <c r="C92" s="86" t="s">
        <v>782</v>
      </c>
      <c r="D92" s="84">
        <v>0</v>
      </c>
      <c r="E92" s="84">
        <v>0</v>
      </c>
      <c r="F92" s="84">
        <f t="shared" si="2"/>
        <v>0</v>
      </c>
      <c r="G92" s="84" t="s">
        <v>1599</v>
      </c>
      <c r="H92" s="84"/>
      <c r="I92" s="84"/>
      <c r="J92" s="84"/>
    </row>
    <row r="93" spans="1:10">
      <c r="A93" s="79">
        <v>86</v>
      </c>
      <c r="B93" s="83">
        <v>629</v>
      </c>
      <c r="C93" s="81" t="s">
        <v>784</v>
      </c>
      <c r="D93" s="79">
        <v>17200</v>
      </c>
      <c r="E93" s="79">
        <v>0</v>
      </c>
      <c r="F93" s="79">
        <f t="shared" si="2"/>
        <v>17200</v>
      </c>
      <c r="G93" s="82" t="s">
        <v>1555</v>
      </c>
      <c r="H93" s="82" t="s">
        <v>1534</v>
      </c>
      <c r="I93" s="82" t="s">
        <v>1535</v>
      </c>
      <c r="J93" s="82" t="s">
        <v>1536</v>
      </c>
    </row>
    <row r="94" spans="1:10" ht="30">
      <c r="A94" s="79">
        <v>87</v>
      </c>
      <c r="B94" s="83">
        <v>820</v>
      </c>
      <c r="C94" s="81" t="s">
        <v>146</v>
      </c>
      <c r="D94" s="79">
        <v>3886505</v>
      </c>
      <c r="E94" s="79">
        <v>250000</v>
      </c>
      <c r="F94" s="79">
        <f t="shared" si="2"/>
        <v>3636505</v>
      </c>
      <c r="G94" s="82" t="s">
        <v>1418</v>
      </c>
      <c r="H94" s="82" t="s">
        <v>1419</v>
      </c>
      <c r="I94" s="82" t="s">
        <v>1420</v>
      </c>
      <c r="J94" s="82" t="s">
        <v>1421</v>
      </c>
    </row>
    <row r="95" spans="1:10" ht="30">
      <c r="A95" s="79">
        <v>88</v>
      </c>
      <c r="B95" s="83">
        <v>954</v>
      </c>
      <c r="C95" s="81" t="s">
        <v>1027</v>
      </c>
      <c r="D95" s="79">
        <v>1175877</v>
      </c>
      <c r="E95" s="79">
        <v>400000</v>
      </c>
      <c r="F95" s="79">
        <f t="shared" si="2"/>
        <v>775877</v>
      </c>
      <c r="G95" s="82" t="s">
        <v>1422</v>
      </c>
      <c r="H95" s="82" t="s">
        <v>1423</v>
      </c>
      <c r="I95" s="82" t="s">
        <v>1231</v>
      </c>
      <c r="J95" s="82" t="s">
        <v>1424</v>
      </c>
    </row>
    <row r="96" spans="1:10" ht="30">
      <c r="A96" s="79">
        <v>89</v>
      </c>
      <c r="B96" s="83">
        <v>823</v>
      </c>
      <c r="C96" s="81" t="s">
        <v>934</v>
      </c>
      <c r="D96" s="79">
        <v>1575</v>
      </c>
      <c r="E96" s="79">
        <v>1575</v>
      </c>
      <c r="F96" s="79">
        <f t="shared" si="2"/>
        <v>0</v>
      </c>
      <c r="G96" s="82" t="s">
        <v>100</v>
      </c>
      <c r="H96" s="82" t="s">
        <v>1425</v>
      </c>
      <c r="I96" s="82" t="s">
        <v>1426</v>
      </c>
      <c r="J96" s="82" t="s">
        <v>1427</v>
      </c>
    </row>
    <row r="97" spans="1:10" ht="30">
      <c r="A97" s="79">
        <v>90</v>
      </c>
      <c r="B97" s="83">
        <v>814</v>
      </c>
      <c r="C97" s="81" t="s">
        <v>134</v>
      </c>
      <c r="D97" s="79">
        <v>18321326</v>
      </c>
      <c r="E97" s="79">
        <v>3160000</v>
      </c>
      <c r="F97" s="79">
        <f t="shared" si="2"/>
        <v>15161326</v>
      </c>
      <c r="G97" s="82" t="s">
        <v>1406</v>
      </c>
      <c r="H97" s="82" t="s">
        <v>1428</v>
      </c>
      <c r="I97" s="82" t="s">
        <v>1429</v>
      </c>
      <c r="J97" s="82" t="s">
        <v>1430</v>
      </c>
    </row>
    <row r="98" spans="1:10" ht="30">
      <c r="A98" s="79">
        <v>91</v>
      </c>
      <c r="B98" s="83">
        <v>143</v>
      </c>
      <c r="C98" s="81" t="s">
        <v>392</v>
      </c>
      <c r="D98" s="79">
        <v>3228812</v>
      </c>
      <c r="E98" s="79">
        <v>0</v>
      </c>
      <c r="F98" s="79">
        <f t="shared" si="2"/>
        <v>3228812</v>
      </c>
      <c r="G98" s="82" t="s">
        <v>1431</v>
      </c>
      <c r="H98" s="82" t="s">
        <v>1432</v>
      </c>
      <c r="I98" s="82" t="s">
        <v>1433</v>
      </c>
      <c r="J98" s="82" t="s">
        <v>1434</v>
      </c>
    </row>
    <row r="99" spans="1:10" s="87" customFormat="1" ht="32.25" customHeight="1">
      <c r="A99" s="84">
        <v>92</v>
      </c>
      <c r="B99" s="85">
        <v>652</v>
      </c>
      <c r="C99" s="86" t="s">
        <v>836</v>
      </c>
      <c r="D99" s="84">
        <v>0</v>
      </c>
      <c r="E99" s="84">
        <v>0</v>
      </c>
      <c r="F99" s="84">
        <f t="shared" si="2"/>
        <v>0</v>
      </c>
      <c r="G99" s="108" t="s">
        <v>1600</v>
      </c>
      <c r="H99" s="108"/>
      <c r="I99" s="108"/>
      <c r="J99" s="108"/>
    </row>
    <row r="100" spans="1:10" s="87" customFormat="1">
      <c r="A100" s="84">
        <v>93</v>
      </c>
      <c r="B100" s="85">
        <v>660</v>
      </c>
      <c r="C100" s="86" t="s">
        <v>856</v>
      </c>
      <c r="D100" s="84">
        <v>0</v>
      </c>
      <c r="E100" s="84">
        <v>0</v>
      </c>
      <c r="F100" s="84">
        <f t="shared" si="2"/>
        <v>0</v>
      </c>
      <c r="G100" s="84" t="s">
        <v>1601</v>
      </c>
      <c r="H100" s="84"/>
      <c r="I100" s="84"/>
      <c r="J100" s="84"/>
    </row>
    <row r="101" spans="1:10">
      <c r="A101" s="79">
        <v>94</v>
      </c>
      <c r="B101" s="83">
        <v>614</v>
      </c>
      <c r="C101" s="81" t="s">
        <v>726</v>
      </c>
      <c r="D101" s="79">
        <v>956381</v>
      </c>
      <c r="E101" s="79">
        <v>956381</v>
      </c>
      <c r="F101" s="79">
        <f t="shared" si="2"/>
        <v>0</v>
      </c>
      <c r="G101" s="82" t="s">
        <v>1435</v>
      </c>
      <c r="H101" s="82" t="s">
        <v>1436</v>
      </c>
      <c r="I101" s="82" t="s">
        <v>1437</v>
      </c>
      <c r="J101" s="82" t="s">
        <v>1438</v>
      </c>
    </row>
    <row r="102" spans="1:10">
      <c r="A102" s="79">
        <v>95</v>
      </c>
      <c r="B102" s="83">
        <v>607</v>
      </c>
      <c r="C102" s="81" t="s">
        <v>100</v>
      </c>
      <c r="D102" s="79">
        <v>1288133</v>
      </c>
      <c r="E102" s="79">
        <v>150000</v>
      </c>
      <c r="F102" s="79">
        <f t="shared" si="2"/>
        <v>1138133</v>
      </c>
      <c r="G102" s="82" t="s">
        <v>1439</v>
      </c>
      <c r="H102" s="82" t="s">
        <v>1440</v>
      </c>
      <c r="I102" s="82" t="s">
        <v>1441</v>
      </c>
      <c r="J102" s="82" t="s">
        <v>1442</v>
      </c>
    </row>
    <row r="103" spans="1:10">
      <c r="A103" s="79">
        <v>96</v>
      </c>
      <c r="B103" s="83">
        <v>642</v>
      </c>
      <c r="C103" s="81" t="s">
        <v>815</v>
      </c>
      <c r="D103" s="79">
        <v>650</v>
      </c>
      <c r="E103" s="79">
        <v>0</v>
      </c>
      <c r="F103" s="79">
        <f t="shared" si="2"/>
        <v>650</v>
      </c>
      <c r="G103" s="82" t="s">
        <v>1556</v>
      </c>
      <c r="H103" s="82" t="s">
        <v>1537</v>
      </c>
      <c r="I103" s="82" t="s">
        <v>1538</v>
      </c>
      <c r="J103" s="82" t="s">
        <v>1539</v>
      </c>
    </row>
    <row r="104" spans="1:10" ht="45">
      <c r="A104" s="79">
        <v>97</v>
      </c>
      <c r="B104" s="83">
        <v>116</v>
      </c>
      <c r="C104" s="81" t="s">
        <v>279</v>
      </c>
      <c r="D104" s="79">
        <v>257750</v>
      </c>
      <c r="E104" s="79">
        <v>0</v>
      </c>
      <c r="F104" s="79">
        <f t="shared" ref="F104:F131" si="3">+D104-E104</f>
        <v>257750</v>
      </c>
      <c r="G104" s="82" t="s">
        <v>1443</v>
      </c>
      <c r="H104" s="82" t="s">
        <v>1444</v>
      </c>
      <c r="I104" s="82" t="s">
        <v>1445</v>
      </c>
      <c r="J104" s="82" t="s">
        <v>1446</v>
      </c>
    </row>
    <row r="105" spans="1:10" ht="45">
      <c r="A105" s="79">
        <v>98</v>
      </c>
      <c r="B105" s="83">
        <v>169</v>
      </c>
      <c r="C105" s="81" t="s">
        <v>508</v>
      </c>
      <c r="D105" s="79">
        <v>3276100</v>
      </c>
      <c r="E105" s="79">
        <v>200000</v>
      </c>
      <c r="F105" s="79">
        <f t="shared" si="3"/>
        <v>3076100</v>
      </c>
      <c r="G105" s="82" t="s">
        <v>1447</v>
      </c>
      <c r="H105" s="82" t="s">
        <v>1448</v>
      </c>
      <c r="I105" s="82" t="s">
        <v>1449</v>
      </c>
      <c r="J105" s="82" t="s">
        <v>1450</v>
      </c>
    </row>
    <row r="106" spans="1:10" ht="30">
      <c r="A106" s="79">
        <v>99</v>
      </c>
      <c r="B106" s="83">
        <v>110</v>
      </c>
      <c r="C106" s="81" t="s">
        <v>261</v>
      </c>
      <c r="D106" s="79">
        <v>766228</v>
      </c>
      <c r="E106" s="79">
        <v>50000</v>
      </c>
      <c r="F106" s="79">
        <f t="shared" si="3"/>
        <v>716228</v>
      </c>
      <c r="G106" s="82" t="s">
        <v>1240</v>
      </c>
      <c r="H106" s="82" t="s">
        <v>1451</v>
      </c>
      <c r="I106" s="82" t="s">
        <v>1452</v>
      </c>
      <c r="J106" s="82" t="s">
        <v>1453</v>
      </c>
    </row>
    <row r="107" spans="1:10" ht="45">
      <c r="A107" s="79">
        <v>100</v>
      </c>
      <c r="B107" s="83">
        <v>141</v>
      </c>
      <c r="C107" s="81" t="s">
        <v>388</v>
      </c>
      <c r="D107" s="79">
        <v>5353500</v>
      </c>
      <c r="E107" s="79">
        <v>0</v>
      </c>
      <c r="F107" s="79">
        <f t="shared" si="3"/>
        <v>5353500</v>
      </c>
      <c r="G107" s="82" t="s">
        <v>1454</v>
      </c>
      <c r="H107" s="82" t="s">
        <v>1455</v>
      </c>
      <c r="I107" s="82" t="s">
        <v>1456</v>
      </c>
      <c r="J107" s="82" t="s">
        <v>1457</v>
      </c>
    </row>
    <row r="108" spans="1:10" ht="30">
      <c r="A108" s="79">
        <v>101</v>
      </c>
      <c r="B108" s="83">
        <v>830</v>
      </c>
      <c r="C108" s="81" t="s">
        <v>938</v>
      </c>
      <c r="D108" s="79">
        <v>21654</v>
      </c>
      <c r="E108" s="79">
        <v>0</v>
      </c>
      <c r="F108" s="79">
        <f t="shared" si="3"/>
        <v>21654</v>
      </c>
      <c r="G108" s="82" t="s">
        <v>1458</v>
      </c>
      <c r="H108" s="82" t="s">
        <v>1459</v>
      </c>
      <c r="I108" s="82" t="s">
        <v>1460</v>
      </c>
      <c r="J108" s="82" t="s">
        <v>1461</v>
      </c>
    </row>
    <row r="109" spans="1:10">
      <c r="A109" s="79">
        <v>102</v>
      </c>
      <c r="B109" s="83">
        <v>643</v>
      </c>
      <c r="C109" s="81" t="s">
        <v>817</v>
      </c>
      <c r="D109" s="79">
        <v>19800</v>
      </c>
      <c r="E109" s="79">
        <v>0</v>
      </c>
      <c r="F109" s="79">
        <f t="shared" si="3"/>
        <v>19800</v>
      </c>
      <c r="G109" s="82" t="s">
        <v>1557</v>
      </c>
      <c r="H109" s="82" t="s">
        <v>1506</v>
      </c>
      <c r="I109" s="82" t="s">
        <v>1540</v>
      </c>
      <c r="J109" s="82" t="s">
        <v>1541</v>
      </c>
    </row>
    <row r="110" spans="1:10" ht="30">
      <c r="A110" s="79">
        <v>103</v>
      </c>
      <c r="B110" s="83">
        <v>213</v>
      </c>
      <c r="C110" s="81" t="s">
        <v>668</v>
      </c>
      <c r="D110" s="79">
        <v>959102</v>
      </c>
      <c r="E110" s="79">
        <v>0</v>
      </c>
      <c r="F110" s="79">
        <f t="shared" si="3"/>
        <v>959102</v>
      </c>
      <c r="G110" s="82" t="s">
        <v>1558</v>
      </c>
      <c r="H110" s="82">
        <v>37262971800</v>
      </c>
      <c r="I110" s="82" t="s">
        <v>1542</v>
      </c>
      <c r="J110" s="82" t="s">
        <v>1543</v>
      </c>
    </row>
    <row r="111" spans="1:10" ht="30">
      <c r="A111" s="79">
        <v>104</v>
      </c>
      <c r="B111" s="89">
        <v>608</v>
      </c>
      <c r="C111" s="90" t="s">
        <v>1291</v>
      </c>
      <c r="D111" s="77">
        <v>593038</v>
      </c>
      <c r="E111" s="77">
        <f>150000+443038</f>
        <v>593038</v>
      </c>
      <c r="F111" s="79">
        <f t="shared" si="3"/>
        <v>0</v>
      </c>
      <c r="G111" s="82" t="s">
        <v>1462</v>
      </c>
      <c r="H111" s="82" t="s">
        <v>1463</v>
      </c>
      <c r="I111" s="82" t="s">
        <v>1464</v>
      </c>
      <c r="J111" s="82" t="s">
        <v>1465</v>
      </c>
    </row>
    <row r="112" spans="1:10" ht="30">
      <c r="A112" s="79">
        <v>105</v>
      </c>
      <c r="B112" s="89">
        <v>654</v>
      </c>
      <c r="C112" s="90" t="s">
        <v>1292</v>
      </c>
      <c r="D112" s="77">
        <v>1194235</v>
      </c>
      <c r="E112" s="77">
        <f>450000+744235</f>
        <v>1194235</v>
      </c>
      <c r="F112" s="79">
        <f t="shared" si="3"/>
        <v>0</v>
      </c>
      <c r="G112" s="82" t="s">
        <v>1462</v>
      </c>
      <c r="H112" s="82" t="s">
        <v>1463</v>
      </c>
      <c r="I112" s="82" t="s">
        <v>1464</v>
      </c>
      <c r="J112" s="82" t="s">
        <v>1465</v>
      </c>
    </row>
    <row r="113" spans="1:10" s="87" customFormat="1">
      <c r="A113" s="84">
        <v>106</v>
      </c>
      <c r="B113" s="85">
        <v>984</v>
      </c>
      <c r="C113" s="86" t="s">
        <v>1064</v>
      </c>
      <c r="D113" s="84">
        <v>0</v>
      </c>
      <c r="E113" s="84">
        <v>0</v>
      </c>
      <c r="F113" s="84">
        <f t="shared" si="3"/>
        <v>0</v>
      </c>
      <c r="G113" s="84" t="s">
        <v>1602</v>
      </c>
      <c r="H113" s="84"/>
      <c r="I113" s="84"/>
      <c r="J113" s="84"/>
    </row>
    <row r="114" spans="1:10" s="87" customFormat="1">
      <c r="A114" s="84">
        <v>107</v>
      </c>
      <c r="B114" s="85">
        <v>658</v>
      </c>
      <c r="C114" s="86" t="s">
        <v>852</v>
      </c>
      <c r="D114" s="84">
        <v>0</v>
      </c>
      <c r="E114" s="84">
        <v>0</v>
      </c>
      <c r="F114" s="84">
        <f t="shared" si="3"/>
        <v>0</v>
      </c>
      <c r="G114" s="84" t="s">
        <v>1603</v>
      </c>
      <c r="H114" s="84"/>
      <c r="I114" s="84"/>
      <c r="J114" s="84"/>
    </row>
    <row r="115" spans="1:10">
      <c r="A115" s="79">
        <v>108</v>
      </c>
      <c r="B115" s="83">
        <v>208</v>
      </c>
      <c r="C115" s="81" t="s">
        <v>92</v>
      </c>
      <c r="D115" s="79">
        <v>4983895</v>
      </c>
      <c r="E115" s="79">
        <v>0</v>
      </c>
      <c r="F115" s="79">
        <f t="shared" si="3"/>
        <v>4983895</v>
      </c>
      <c r="G115" s="82" t="s">
        <v>1466</v>
      </c>
      <c r="H115" s="82" t="s">
        <v>1467</v>
      </c>
      <c r="I115" s="82" t="s">
        <v>1468</v>
      </c>
      <c r="J115" s="82" t="s">
        <v>1469</v>
      </c>
    </row>
    <row r="116" spans="1:10">
      <c r="A116" s="79">
        <v>109</v>
      </c>
      <c r="B116" s="83">
        <v>644</v>
      </c>
      <c r="C116" s="81" t="s">
        <v>819</v>
      </c>
      <c r="D116" s="79">
        <v>1900</v>
      </c>
      <c r="E116" s="79">
        <v>0</v>
      </c>
      <c r="F116" s="79">
        <f t="shared" si="3"/>
        <v>1900</v>
      </c>
      <c r="G116" s="82" t="s">
        <v>1560</v>
      </c>
      <c r="H116" s="88" t="s">
        <v>1561</v>
      </c>
      <c r="I116" s="82" t="s">
        <v>1562</v>
      </c>
      <c r="J116" s="82" t="s">
        <v>1563</v>
      </c>
    </row>
    <row r="117" spans="1:10">
      <c r="A117" s="79">
        <v>110</v>
      </c>
      <c r="B117" s="83">
        <v>641</v>
      </c>
      <c r="C117" s="81" t="s">
        <v>811</v>
      </c>
      <c r="D117" s="79">
        <v>93700</v>
      </c>
      <c r="E117" s="79">
        <v>0</v>
      </c>
      <c r="F117" s="79">
        <f t="shared" si="3"/>
        <v>93700</v>
      </c>
      <c r="G117" s="82" t="s">
        <v>1564</v>
      </c>
      <c r="H117" s="88" t="s">
        <v>1565</v>
      </c>
      <c r="I117" s="82" t="s">
        <v>1566</v>
      </c>
      <c r="J117" s="82" t="s">
        <v>1567</v>
      </c>
    </row>
    <row r="118" spans="1:10" ht="30">
      <c r="A118" s="79">
        <v>111</v>
      </c>
      <c r="B118" s="83">
        <v>953</v>
      </c>
      <c r="C118" s="81" t="s">
        <v>1021</v>
      </c>
      <c r="D118" s="79">
        <v>1135434</v>
      </c>
      <c r="E118" s="79">
        <v>50000</v>
      </c>
      <c r="F118" s="79">
        <f t="shared" si="3"/>
        <v>1085434</v>
      </c>
      <c r="G118" s="82" t="s">
        <v>776</v>
      </c>
      <c r="H118" s="82" t="s">
        <v>1470</v>
      </c>
      <c r="I118" s="82" t="s">
        <v>1471</v>
      </c>
      <c r="J118" s="82" t="s">
        <v>1472</v>
      </c>
    </row>
    <row r="119" spans="1:10" ht="30">
      <c r="A119" s="79">
        <v>112</v>
      </c>
      <c r="B119" s="83">
        <v>951</v>
      </c>
      <c r="C119" s="81" t="s">
        <v>153</v>
      </c>
      <c r="D119" s="79">
        <v>6028136</v>
      </c>
      <c r="E119" s="79">
        <v>300000</v>
      </c>
      <c r="F119" s="79">
        <f t="shared" si="3"/>
        <v>5728136</v>
      </c>
      <c r="G119" s="82" t="s">
        <v>1473</v>
      </c>
      <c r="H119" s="82" t="s">
        <v>1474</v>
      </c>
      <c r="I119" s="82" t="s">
        <v>1475</v>
      </c>
      <c r="J119" s="82" t="s">
        <v>1476</v>
      </c>
    </row>
    <row r="120" spans="1:10" s="87" customFormat="1">
      <c r="A120" s="84">
        <v>113</v>
      </c>
      <c r="B120" s="85">
        <v>620</v>
      </c>
      <c r="C120" s="86" t="s">
        <v>774</v>
      </c>
      <c r="D120" s="84">
        <v>0</v>
      </c>
      <c r="E120" s="84">
        <v>0</v>
      </c>
      <c r="F120" s="84">
        <f t="shared" si="3"/>
        <v>0</v>
      </c>
      <c r="G120" s="84" t="s">
        <v>1604</v>
      </c>
      <c r="H120" s="84"/>
      <c r="I120" s="84"/>
      <c r="J120" s="84"/>
    </row>
    <row r="121" spans="1:10">
      <c r="A121" s="79">
        <v>114</v>
      </c>
      <c r="B121" s="83">
        <v>610</v>
      </c>
      <c r="C121" s="81" t="s">
        <v>108</v>
      </c>
      <c r="D121" s="79">
        <v>534582</v>
      </c>
      <c r="E121" s="79">
        <v>470000</v>
      </c>
      <c r="F121" s="79">
        <f t="shared" si="3"/>
        <v>64582</v>
      </c>
      <c r="G121" s="82" t="s">
        <v>108</v>
      </c>
      <c r="H121" s="82" t="s">
        <v>1477</v>
      </c>
      <c r="I121" s="82" t="s">
        <v>1478</v>
      </c>
      <c r="J121" s="82" t="s">
        <v>1479</v>
      </c>
    </row>
    <row r="122" spans="1:10" s="87" customFormat="1">
      <c r="A122" s="84">
        <v>115</v>
      </c>
      <c r="B122" s="85">
        <v>656</v>
      </c>
      <c r="C122" s="86" t="s">
        <v>846</v>
      </c>
      <c r="D122" s="84">
        <v>0</v>
      </c>
      <c r="E122" s="84">
        <v>0</v>
      </c>
      <c r="F122" s="84">
        <f t="shared" si="3"/>
        <v>0</v>
      </c>
      <c r="G122" s="84" t="s">
        <v>1605</v>
      </c>
      <c r="H122" s="84"/>
      <c r="I122" s="84"/>
      <c r="J122" s="84"/>
    </row>
    <row r="123" spans="1:10" s="87" customFormat="1">
      <c r="A123" s="84">
        <v>116</v>
      </c>
      <c r="B123" s="85">
        <v>655</v>
      </c>
      <c r="C123" s="86" t="s">
        <v>844</v>
      </c>
      <c r="D123" s="84">
        <v>0</v>
      </c>
      <c r="E123" s="84">
        <v>0</v>
      </c>
      <c r="F123" s="84">
        <f t="shared" si="3"/>
        <v>0</v>
      </c>
      <c r="G123" s="84" t="s">
        <v>1606</v>
      </c>
      <c r="H123" s="84"/>
      <c r="I123" s="84"/>
      <c r="J123" s="84"/>
    </row>
    <row r="124" spans="1:10" ht="30">
      <c r="A124" s="79">
        <v>117</v>
      </c>
      <c r="B124" s="83">
        <v>126</v>
      </c>
      <c r="C124" s="81" t="s">
        <v>359</v>
      </c>
      <c r="D124" s="79">
        <v>30329</v>
      </c>
      <c r="E124" s="79">
        <v>0</v>
      </c>
      <c r="F124" s="79">
        <f t="shared" si="3"/>
        <v>30329</v>
      </c>
      <c r="G124" s="82" t="s">
        <v>1480</v>
      </c>
      <c r="H124" s="82" t="s">
        <v>1481</v>
      </c>
      <c r="I124" s="82" t="s">
        <v>1482</v>
      </c>
      <c r="J124" s="82" t="s">
        <v>1483</v>
      </c>
    </row>
    <row r="125" spans="1:10" ht="30">
      <c r="A125" s="79">
        <v>118</v>
      </c>
      <c r="B125" s="83">
        <v>125</v>
      </c>
      <c r="C125" s="81" t="s">
        <v>355</v>
      </c>
      <c r="D125" s="79">
        <v>22790</v>
      </c>
      <c r="E125" s="79">
        <v>0</v>
      </c>
      <c r="F125" s="79">
        <f t="shared" si="3"/>
        <v>22790</v>
      </c>
      <c r="G125" s="82" t="s">
        <v>104</v>
      </c>
      <c r="H125" s="82" t="s">
        <v>1484</v>
      </c>
      <c r="I125" s="82" t="s">
        <v>1485</v>
      </c>
      <c r="J125" s="82" t="s">
        <v>1486</v>
      </c>
    </row>
    <row r="126" spans="1:10" ht="30">
      <c r="A126" s="79">
        <v>119</v>
      </c>
      <c r="B126" s="83">
        <v>134</v>
      </c>
      <c r="C126" s="81" t="s">
        <v>379</v>
      </c>
      <c r="D126" s="79">
        <v>70269</v>
      </c>
      <c r="E126" s="79">
        <v>0</v>
      </c>
      <c r="F126" s="79">
        <f t="shared" si="3"/>
        <v>70269</v>
      </c>
      <c r="G126" s="82" t="s">
        <v>1466</v>
      </c>
      <c r="H126" s="82" t="s">
        <v>1487</v>
      </c>
      <c r="I126" s="82" t="s">
        <v>1488</v>
      </c>
      <c r="J126" s="82" t="s">
        <v>1489</v>
      </c>
    </row>
    <row r="127" spans="1:10" ht="45">
      <c r="A127" s="79">
        <v>120</v>
      </c>
      <c r="B127" s="83">
        <v>207</v>
      </c>
      <c r="C127" s="81" t="s">
        <v>84</v>
      </c>
      <c r="D127" s="79">
        <v>794043</v>
      </c>
      <c r="E127" s="79">
        <v>100000</v>
      </c>
      <c r="F127" s="79">
        <f t="shared" si="3"/>
        <v>694043</v>
      </c>
      <c r="G127" s="82" t="s">
        <v>1490</v>
      </c>
      <c r="H127" s="82" t="s">
        <v>1491</v>
      </c>
      <c r="I127" s="82" t="s">
        <v>1492</v>
      </c>
      <c r="J127" s="82" t="s">
        <v>1493</v>
      </c>
    </row>
    <row r="128" spans="1:10" s="87" customFormat="1">
      <c r="A128" s="84">
        <v>121</v>
      </c>
      <c r="B128" s="85">
        <v>619</v>
      </c>
      <c r="C128" s="86" t="s">
        <v>772</v>
      </c>
      <c r="D128" s="84">
        <v>0</v>
      </c>
      <c r="E128" s="84">
        <v>0</v>
      </c>
      <c r="F128" s="84">
        <f t="shared" si="3"/>
        <v>0</v>
      </c>
      <c r="G128" s="84" t="s">
        <v>1607</v>
      </c>
      <c r="H128" s="84"/>
      <c r="I128" s="84"/>
      <c r="J128" s="84"/>
    </row>
    <row r="129" spans="1:10" ht="30">
      <c r="A129" s="79">
        <v>122</v>
      </c>
      <c r="B129" s="83">
        <v>840</v>
      </c>
      <c r="C129" s="81" t="s">
        <v>941</v>
      </c>
      <c r="D129" s="79">
        <v>473904</v>
      </c>
      <c r="E129" s="79">
        <v>0</v>
      </c>
      <c r="F129" s="79">
        <f t="shared" si="3"/>
        <v>473904</v>
      </c>
      <c r="G129" s="82" t="s">
        <v>1559</v>
      </c>
      <c r="H129" s="82" t="s">
        <v>1507</v>
      </c>
      <c r="I129" s="82" t="s">
        <v>1544</v>
      </c>
      <c r="J129" s="82" t="s">
        <v>1545</v>
      </c>
    </row>
    <row r="130" spans="1:10" ht="45">
      <c r="A130" s="79">
        <v>123</v>
      </c>
      <c r="B130" s="83">
        <v>846</v>
      </c>
      <c r="C130" s="81" t="s">
        <v>961</v>
      </c>
      <c r="D130" s="79">
        <v>153198</v>
      </c>
      <c r="E130" s="79">
        <v>0</v>
      </c>
      <c r="F130" s="79">
        <f t="shared" si="3"/>
        <v>153198</v>
      </c>
      <c r="G130" s="82" t="s">
        <v>1494</v>
      </c>
      <c r="H130" s="82" t="s">
        <v>1495</v>
      </c>
      <c r="I130" s="82" t="s">
        <v>1496</v>
      </c>
      <c r="J130" s="82" t="s">
        <v>1497</v>
      </c>
    </row>
    <row r="131" spans="1:10" s="87" customFormat="1">
      <c r="A131" s="84">
        <v>124</v>
      </c>
      <c r="B131" s="85">
        <v>646</v>
      </c>
      <c r="C131" s="86" t="s">
        <v>821</v>
      </c>
      <c r="D131" s="84">
        <v>0</v>
      </c>
      <c r="E131" s="84">
        <v>0</v>
      </c>
      <c r="F131" s="84">
        <f t="shared" si="3"/>
        <v>0</v>
      </c>
      <c r="G131" s="84" t="s">
        <v>1608</v>
      </c>
      <c r="H131" s="84"/>
      <c r="I131" s="84"/>
      <c r="J131" s="84"/>
    </row>
    <row r="132" spans="1:10" ht="15.75" thickBot="1">
      <c r="A132" s="91"/>
      <c r="B132" s="91"/>
      <c r="C132" s="92" t="s">
        <v>154</v>
      </c>
      <c r="D132" s="93">
        <f t="shared" ref="D132:F132" si="4">SUM(D8:D131)</f>
        <v>172107733</v>
      </c>
      <c r="E132" s="93">
        <f t="shared" si="4"/>
        <v>18185248</v>
      </c>
      <c r="F132" s="93">
        <f t="shared" si="4"/>
        <v>153922485</v>
      </c>
      <c r="H132" s="94"/>
      <c r="I132" s="94"/>
    </row>
    <row r="133" spans="1:10" ht="15.75" thickTop="1"/>
    <row r="134" spans="1:10">
      <c r="A134" s="110" t="s">
        <v>1615</v>
      </c>
      <c r="B134" s="111"/>
      <c r="C134" s="111"/>
      <c r="D134" s="111"/>
      <c r="E134" s="111"/>
      <c r="F134" s="111"/>
      <c r="G134" s="111"/>
      <c r="H134" s="111"/>
    </row>
  </sheetData>
  <mergeCells count="7">
    <mergeCell ref="A134:H134"/>
    <mergeCell ref="G24:J24"/>
    <mergeCell ref="G78:J78"/>
    <mergeCell ref="G99:J99"/>
    <mergeCell ref="A3:J3"/>
    <mergeCell ref="A4:J4"/>
    <mergeCell ref="A5:J5"/>
  </mergeCells>
  <pageMargins left="0.56999999999999995" right="0.28999999999999998" top="0.49" bottom="0.43" header="0.3" footer="0.3"/>
  <pageSetup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Ph-II</vt:lpstr>
      <vt:lpstr>Ph-III</vt:lpstr>
      <vt:lpstr>CELC-PH-III</vt:lpstr>
      <vt:lpstr>Master Sheet</vt:lpstr>
      <vt:lpstr>Penalty R.O. Wise</vt:lpstr>
      <vt:lpstr>Total Cases Reg-EA wise</vt:lpstr>
      <vt:lpstr>Payment Sheet</vt:lpstr>
      <vt:lpstr>'Master Sheet'!Print_Area</vt:lpstr>
      <vt:lpstr>'Payment Sheet'!Print_Area</vt:lpstr>
      <vt:lpstr>'Master Sheet'!Print_Titles</vt:lpstr>
      <vt:lpstr>'Payment Sheet'!Print_Titles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2018-01-02T07:06:05Z</dcterms:modified>
</cp:coreProperties>
</file>