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Ph-III" sheetId="6" r:id="rId1"/>
    <sheet name="Ph-III CELC" sheetId="13" r:id="rId2"/>
    <sheet name="Ph-IV" sheetId="2" r:id="rId3"/>
    <sheet name="Ph-IV CELC" sheetId="15" r:id="rId4"/>
    <sheet name="Calculation" sheetId="1" r:id="rId5"/>
    <sheet name="In-house model" sheetId="9" r:id="rId6"/>
    <sheet name="Adjt. for mismatch of EA" sheetId="10" r:id="rId7"/>
    <sheet name="Adjt. for April &amp; July Adjustme" sheetId="11" r:id="rId8"/>
    <sheet name="RO Wise" sheetId="16" r:id="rId9"/>
    <sheet name="Reg-EA wise" sheetId="17" r:id="rId10"/>
    <sheet name="Reg-wise" sheetId="18" r:id="rId11"/>
    <sheet name="Deficiency Report Penalty" sheetId="19" r:id="rId12"/>
  </sheets>
  <definedNames>
    <definedName name="_xlnm._FilterDatabase" localSheetId="7" hidden="1">'Adjt. for April &amp; July Adjustme'!$A$2:$P$35</definedName>
    <definedName name="_xlnm._FilterDatabase" localSheetId="4" hidden="1">Calculation!$A$1:$U$148</definedName>
    <definedName name="_xlnm._FilterDatabase" localSheetId="11" hidden="1">'Deficiency Report Penalty'!$A$2:$S$145</definedName>
    <definedName name="_xlnm._FilterDatabase" localSheetId="5" hidden="1">'In-house model'!$A$2:$C$27</definedName>
    <definedName name="_xlnm._FilterDatabase" localSheetId="0" hidden="1">'Ph-III'!$A$1:$E$292</definedName>
    <definedName name="_xlnm._FilterDatabase" localSheetId="1" hidden="1">'Ph-III CELC'!$A$1:$E$57</definedName>
    <definedName name="_xlnm._FilterDatabase" localSheetId="2" hidden="1">'Ph-IV'!$A$1:$E$318</definedName>
    <definedName name="_xlnm._FilterDatabase" localSheetId="3" hidden="1">'Ph-IV CELC'!$A$1:$E$66</definedName>
    <definedName name="_xlnm.Print_Area" localSheetId="6">'Adjt. for mismatch of EA'!$C$2:$L$15</definedName>
    <definedName name="_xlnm.Print_Area" localSheetId="4">Calculation!$A$1:$U$148</definedName>
    <definedName name="_xlnm.Print_Area" localSheetId="0">'Ph-III'!$A$1:$E$292</definedName>
    <definedName name="_xlnm.Print_Titles" localSheetId="4">Calculation!$1:$2</definedName>
    <definedName name="_xlnm.Print_Titles" localSheetId="0">'Ph-III'!$1:$1</definedName>
    <definedName name="_xlnm.Print_Titles" localSheetId="1">'Ph-III CELC'!$1:$1</definedName>
    <definedName name="_xlnm.Print_Titles" localSheetId="2">'Ph-IV'!$1:$1</definedName>
    <definedName name="_xlnm.Print_Titles" localSheetId="3">'Ph-IV CELC'!$1:$1</definedName>
  </definedNames>
  <calcPr calcId="124519"/>
</workbook>
</file>

<file path=xl/calcChain.xml><?xml version="1.0" encoding="utf-8"?>
<calcChain xmlns="http://schemas.openxmlformats.org/spreadsheetml/2006/main">
  <c r="U148" i="1"/>
  <c r="R96" i="19" l="1"/>
  <c r="I96" i="1" l="1"/>
  <c r="Q145" i="19" l="1"/>
  <c r="P145"/>
  <c r="O145"/>
  <c r="N145"/>
  <c r="M145"/>
  <c r="L145"/>
  <c r="K145"/>
  <c r="J145"/>
  <c r="I145"/>
  <c r="H145"/>
  <c r="G145"/>
  <c r="F145"/>
  <c r="E145"/>
  <c r="D145"/>
  <c r="C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145" s="1"/>
  <c r="U115" i="1"/>
  <c r="O148" l="1"/>
  <c r="E16" i="18"/>
  <c r="D16"/>
  <c r="F15"/>
  <c r="F14"/>
  <c r="F13"/>
  <c r="F12"/>
  <c r="F11"/>
  <c r="F10"/>
  <c r="F9"/>
  <c r="F8"/>
  <c r="F7"/>
  <c r="F16" s="1"/>
  <c r="F16" i="17"/>
  <c r="E16"/>
  <c r="G15"/>
  <c r="G14"/>
  <c r="G13"/>
  <c r="G12"/>
  <c r="G11"/>
  <c r="G10"/>
  <c r="G9"/>
  <c r="G8"/>
  <c r="G7"/>
  <c r="G16" s="1"/>
  <c r="F39" i="16"/>
  <c r="E39"/>
  <c r="G38"/>
  <c r="G37"/>
  <c r="G36"/>
  <c r="G35"/>
  <c r="G39" s="1"/>
  <c r="E20"/>
  <c r="F19"/>
  <c r="F20" s="1"/>
  <c r="E11"/>
  <c r="F10"/>
  <c r="F9"/>
  <c r="F8"/>
  <c r="F11" s="1"/>
  <c r="F7"/>
  <c r="T115" i="1" l="1"/>
  <c r="T88"/>
  <c r="U88"/>
  <c r="P6" i="1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4"/>
  <c r="P5"/>
  <c r="I115" i="1"/>
  <c r="I88"/>
  <c r="P148" l="1"/>
  <c r="R80" l="1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I80"/>
  <c r="M80" l="1"/>
  <c r="S80" s="1"/>
  <c r="U80" s="1"/>
  <c r="T80" l="1"/>
  <c r="E66" i="15"/>
  <c r="E57" i="13" l="1"/>
  <c r="R147" i="1" l="1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7"/>
  <c r="R86"/>
  <c r="R85"/>
  <c r="R84"/>
  <c r="R83"/>
  <c r="R82"/>
  <c r="R81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O35" i="11"/>
  <c r="N35"/>
  <c r="M35"/>
  <c r="L35"/>
  <c r="J35"/>
  <c r="I35"/>
  <c r="H35"/>
  <c r="G35"/>
  <c r="E35"/>
  <c r="D35"/>
  <c r="C35"/>
  <c r="F34"/>
  <c r="K34" s="1"/>
  <c r="F33"/>
  <c r="K33" s="1"/>
  <c r="F32"/>
  <c r="K32" s="1"/>
  <c r="K31"/>
  <c r="F31"/>
  <c r="F30"/>
  <c r="K30" s="1"/>
  <c r="F29"/>
  <c r="K29" s="1"/>
  <c r="F28"/>
  <c r="K28" s="1"/>
  <c r="F27"/>
  <c r="K27" s="1"/>
  <c r="K26"/>
  <c r="F26"/>
  <c r="F25"/>
  <c r="K25" s="1"/>
  <c r="K24"/>
  <c r="F24"/>
  <c r="F23"/>
  <c r="K23" s="1"/>
  <c r="F22"/>
  <c r="K22" s="1"/>
  <c r="F21"/>
  <c r="K21" s="1"/>
  <c r="F20"/>
  <c r="K20" s="1"/>
  <c r="K19"/>
  <c r="F19"/>
  <c r="F18"/>
  <c r="K18" s="1"/>
  <c r="F17"/>
  <c r="K17" s="1"/>
  <c r="F16"/>
  <c r="K16" s="1"/>
  <c r="F15"/>
  <c r="K15" s="1"/>
  <c r="F14"/>
  <c r="K14" s="1"/>
  <c r="F13"/>
  <c r="K13" s="1"/>
  <c r="F12"/>
  <c r="K12" s="1"/>
  <c r="K11"/>
  <c r="F11"/>
  <c r="K10"/>
  <c r="F10"/>
  <c r="F9"/>
  <c r="K9" s="1"/>
  <c r="K8"/>
  <c r="F8"/>
  <c r="F7"/>
  <c r="K7" s="1"/>
  <c r="K6"/>
  <c r="F6"/>
  <c r="F5"/>
  <c r="K5" s="1"/>
  <c r="K4"/>
  <c r="F4"/>
  <c r="Q148" i="1"/>
  <c r="N148"/>
  <c r="S107" l="1"/>
  <c r="U107" s="1"/>
  <c r="R148"/>
  <c r="F35" i="11"/>
  <c r="P35"/>
  <c r="K35"/>
  <c r="T107" i="1" l="1"/>
  <c r="M140"/>
  <c r="M121"/>
  <c r="S121" s="1"/>
  <c r="M69"/>
  <c r="J148"/>
  <c r="U121" l="1"/>
  <c r="T121"/>
  <c r="S140"/>
  <c r="S69"/>
  <c r="L148"/>
  <c r="K148"/>
  <c r="U69" l="1"/>
  <c r="T69"/>
  <c r="U140"/>
  <c r="T140"/>
  <c r="L15" i="10"/>
  <c r="K15"/>
  <c r="J15"/>
  <c r="I15"/>
  <c r="H15"/>
  <c r="G15"/>
  <c r="F15"/>
  <c r="E15"/>
  <c r="I126" i="1" l="1"/>
  <c r="M126" s="1"/>
  <c r="S126" s="1"/>
  <c r="I118"/>
  <c r="M118" s="1"/>
  <c r="S118" s="1"/>
  <c r="M96"/>
  <c r="S96" s="1"/>
  <c r="I133"/>
  <c r="M133" s="1"/>
  <c r="S133" s="1"/>
  <c r="I92"/>
  <c r="M92" s="1"/>
  <c r="S92" s="1"/>
  <c r="I111"/>
  <c r="M111" s="1"/>
  <c r="I14"/>
  <c r="M14" s="1"/>
  <c r="S14" s="1"/>
  <c r="I136"/>
  <c r="M136" s="1"/>
  <c r="I8"/>
  <c r="M8" s="1"/>
  <c r="I6"/>
  <c r="M6" s="1"/>
  <c r="S6" s="1"/>
  <c r="I58"/>
  <c r="M58" s="1"/>
  <c r="S58" s="1"/>
  <c r="I129"/>
  <c r="M129" s="1"/>
  <c r="S129" s="1"/>
  <c r="I113"/>
  <c r="M113" s="1"/>
  <c r="S113" s="1"/>
  <c r="I102"/>
  <c r="M102" s="1"/>
  <c r="I97"/>
  <c r="M97" s="1"/>
  <c r="S97" s="1"/>
  <c r="I91"/>
  <c r="M91" s="1"/>
  <c r="I89"/>
  <c r="M89" s="1"/>
  <c r="S89" s="1"/>
  <c r="I41"/>
  <c r="M41" s="1"/>
  <c r="I15"/>
  <c r="M15" s="1"/>
  <c r="S15" s="1"/>
  <c r="I7"/>
  <c r="M7" s="1"/>
  <c r="S7" s="1"/>
  <c r="I132"/>
  <c r="M132" s="1"/>
  <c r="I21"/>
  <c r="M21" s="1"/>
  <c r="I128"/>
  <c r="M128" s="1"/>
  <c r="I77"/>
  <c r="M77" s="1"/>
  <c r="I100"/>
  <c r="M100" s="1"/>
  <c r="S100" s="1"/>
  <c r="I71"/>
  <c r="M71" s="1"/>
  <c r="S71" s="1"/>
  <c r="I125"/>
  <c r="M125" s="1"/>
  <c r="S125" s="1"/>
  <c r="I13"/>
  <c r="M13" s="1"/>
  <c r="I90"/>
  <c r="M90" s="1"/>
  <c r="I17"/>
  <c r="M17" s="1"/>
  <c r="I63"/>
  <c r="M63" s="1"/>
  <c r="S63" s="1"/>
  <c r="I62"/>
  <c r="M62" s="1"/>
  <c r="S62" s="1"/>
  <c r="I60"/>
  <c r="M60" s="1"/>
  <c r="I59"/>
  <c r="M59" s="1"/>
  <c r="S59" s="1"/>
  <c r="I131"/>
  <c r="M131" s="1"/>
  <c r="I117"/>
  <c r="M117" s="1"/>
  <c r="S117" s="1"/>
  <c r="I53"/>
  <c r="M53" s="1"/>
  <c r="I143"/>
  <c r="M143" s="1"/>
  <c r="I144"/>
  <c r="M144" s="1"/>
  <c r="I142"/>
  <c r="M142" s="1"/>
  <c r="S142" s="1"/>
  <c r="I146"/>
  <c r="M146" s="1"/>
  <c r="S146" s="1"/>
  <c r="I66"/>
  <c r="M66" s="1"/>
  <c r="S66" s="1"/>
  <c r="I64"/>
  <c r="M64" s="1"/>
  <c r="I70"/>
  <c r="M70" s="1"/>
  <c r="S70" s="1"/>
  <c r="I145"/>
  <c r="M145" s="1"/>
  <c r="S145" s="1"/>
  <c r="I61"/>
  <c r="M61" s="1"/>
  <c r="I120"/>
  <c r="M120" s="1"/>
  <c r="I65"/>
  <c r="M65" s="1"/>
  <c r="I5"/>
  <c r="M5" s="1"/>
  <c r="I106"/>
  <c r="M106" s="1"/>
  <c r="I99"/>
  <c r="M99" s="1"/>
  <c r="I98"/>
  <c r="M98" s="1"/>
  <c r="I51"/>
  <c r="M51" s="1"/>
  <c r="S51" s="1"/>
  <c r="I108"/>
  <c r="M108" s="1"/>
  <c r="S108" s="1"/>
  <c r="I43"/>
  <c r="M43" s="1"/>
  <c r="S43" s="1"/>
  <c r="I45"/>
  <c r="M45" s="1"/>
  <c r="I44"/>
  <c r="M44" s="1"/>
  <c r="I42"/>
  <c r="M42" s="1"/>
  <c r="S42" s="1"/>
  <c r="I46"/>
  <c r="M46" s="1"/>
  <c r="S46" s="1"/>
  <c r="I47"/>
  <c r="M47" s="1"/>
  <c r="S47" s="1"/>
  <c r="I48"/>
  <c r="M48" s="1"/>
  <c r="I11"/>
  <c r="M11" s="1"/>
  <c r="S11" s="1"/>
  <c r="I12"/>
  <c r="M12" s="1"/>
  <c r="I50"/>
  <c r="M50" s="1"/>
  <c r="S50" s="1"/>
  <c r="I10"/>
  <c r="M10" s="1"/>
  <c r="S10" s="1"/>
  <c r="I3"/>
  <c r="I95"/>
  <c r="M95" s="1"/>
  <c r="I127"/>
  <c r="M127" s="1"/>
  <c r="I135"/>
  <c r="M135" s="1"/>
  <c r="I124"/>
  <c r="M124" s="1"/>
  <c r="I112"/>
  <c r="M112" s="1"/>
  <c r="S112" s="1"/>
  <c r="I110"/>
  <c r="M110" s="1"/>
  <c r="I94"/>
  <c r="M94" s="1"/>
  <c r="I16"/>
  <c r="M16" s="1"/>
  <c r="I9"/>
  <c r="M9" s="1"/>
  <c r="I147"/>
  <c r="M147" s="1"/>
  <c r="I122"/>
  <c r="M122" s="1"/>
  <c r="S122" s="1"/>
  <c r="I130"/>
  <c r="M130" s="1"/>
  <c r="S130" s="1"/>
  <c r="I103"/>
  <c r="M103" s="1"/>
  <c r="I93"/>
  <c r="M93" s="1"/>
  <c r="S93" s="1"/>
  <c r="I74"/>
  <c r="M74" s="1"/>
  <c r="S74" s="1"/>
  <c r="I18"/>
  <c r="M18" s="1"/>
  <c r="S18" s="1"/>
  <c r="I105"/>
  <c r="M105" s="1"/>
  <c r="S105" s="1"/>
  <c r="I104"/>
  <c r="M104" s="1"/>
  <c r="S104" s="1"/>
  <c r="I4"/>
  <c r="M4" s="1"/>
  <c r="I141"/>
  <c r="M141" s="1"/>
  <c r="S141" s="1"/>
  <c r="I49"/>
  <c r="M49" s="1"/>
  <c r="I134"/>
  <c r="M134" s="1"/>
  <c r="S134" s="1"/>
  <c r="I75"/>
  <c r="M75" s="1"/>
  <c r="S75" s="1"/>
  <c r="I67"/>
  <c r="M67" s="1"/>
  <c r="S67" s="1"/>
  <c r="I86"/>
  <c r="M86" s="1"/>
  <c r="I123"/>
  <c r="M123" s="1"/>
  <c r="I20"/>
  <c r="M20" s="1"/>
  <c r="I22"/>
  <c r="M22" s="1"/>
  <c r="S22" s="1"/>
  <c r="I116"/>
  <c r="M116" s="1"/>
  <c r="I68"/>
  <c r="M68" s="1"/>
  <c r="I37"/>
  <c r="M37" s="1"/>
  <c r="I31"/>
  <c r="M31" s="1"/>
  <c r="S31" s="1"/>
  <c r="I24"/>
  <c r="M24" s="1"/>
  <c r="I54"/>
  <c r="M54" s="1"/>
  <c r="S54" s="1"/>
  <c r="I34"/>
  <c r="M34" s="1"/>
  <c r="S34" s="1"/>
  <c r="I57"/>
  <c r="M57" s="1"/>
  <c r="I30"/>
  <c r="M30" s="1"/>
  <c r="S30" s="1"/>
  <c r="I32"/>
  <c r="M32" s="1"/>
  <c r="I26"/>
  <c r="M26" s="1"/>
  <c r="S26" s="1"/>
  <c r="I38"/>
  <c r="M38" s="1"/>
  <c r="S38" s="1"/>
  <c r="I28"/>
  <c r="M28" s="1"/>
  <c r="I36"/>
  <c r="M36" s="1"/>
  <c r="I25"/>
  <c r="M25" s="1"/>
  <c r="I39"/>
  <c r="M39" s="1"/>
  <c r="S39" s="1"/>
  <c r="I55"/>
  <c r="M55" s="1"/>
  <c r="S55" s="1"/>
  <c r="I23"/>
  <c r="M23" s="1"/>
  <c r="S23" s="1"/>
  <c r="I33"/>
  <c r="M33" s="1"/>
  <c r="I29"/>
  <c r="M29" s="1"/>
  <c r="I35"/>
  <c r="M35" s="1"/>
  <c r="S35" s="1"/>
  <c r="I27"/>
  <c r="M27" s="1"/>
  <c r="S27" s="1"/>
  <c r="I40"/>
  <c r="M40" s="1"/>
  <c r="I56"/>
  <c r="M56" s="1"/>
  <c r="I109"/>
  <c r="M109" s="1"/>
  <c r="S109" s="1"/>
  <c r="I119"/>
  <c r="M119" s="1"/>
  <c r="I85"/>
  <c r="M85" s="1"/>
  <c r="I19"/>
  <c r="M19" s="1"/>
  <c r="S19" s="1"/>
  <c r="I139"/>
  <c r="M139" s="1"/>
  <c r="I82"/>
  <c r="M82" s="1"/>
  <c r="I81"/>
  <c r="M81" s="1"/>
  <c r="I83"/>
  <c r="M83" s="1"/>
  <c r="S83" s="1"/>
  <c r="I137"/>
  <c r="M137" s="1"/>
  <c r="S137" s="1"/>
  <c r="I138"/>
  <c r="M138" s="1"/>
  <c r="S138" s="1"/>
  <c r="I78"/>
  <c r="M78" s="1"/>
  <c r="S78" s="1"/>
  <c r="I76"/>
  <c r="M76" s="1"/>
  <c r="I114"/>
  <c r="M114" s="1"/>
  <c r="I84"/>
  <c r="M84" s="1"/>
  <c r="S84" s="1"/>
  <c r="I52"/>
  <c r="M52" s="1"/>
  <c r="I72"/>
  <c r="M72" s="1"/>
  <c r="I87"/>
  <c r="M87" s="1"/>
  <c r="S87" s="1"/>
  <c r="I73"/>
  <c r="M73" s="1"/>
  <c r="I79"/>
  <c r="M79" s="1"/>
  <c r="S79" s="1"/>
  <c r="I101"/>
  <c r="M101" s="1"/>
  <c r="S101" s="1"/>
  <c r="U84" l="1"/>
  <c r="T84"/>
  <c r="U23"/>
  <c r="T23"/>
  <c r="U54"/>
  <c r="T54"/>
  <c r="U93"/>
  <c r="T93"/>
  <c r="U79"/>
  <c r="T79"/>
  <c r="U34"/>
  <c r="T34"/>
  <c r="U75"/>
  <c r="T75"/>
  <c r="U74"/>
  <c r="T74"/>
  <c r="U146"/>
  <c r="T146"/>
  <c r="U100"/>
  <c r="T100"/>
  <c r="U89"/>
  <c r="T89"/>
  <c r="U113"/>
  <c r="T113"/>
  <c r="U126"/>
  <c r="T126"/>
  <c r="U19"/>
  <c r="T19"/>
  <c r="U39"/>
  <c r="T39"/>
  <c r="U38"/>
  <c r="T38"/>
  <c r="U31"/>
  <c r="T31"/>
  <c r="U22"/>
  <c r="T22"/>
  <c r="U67"/>
  <c r="T67"/>
  <c r="U141"/>
  <c r="T141"/>
  <c r="U18"/>
  <c r="T18"/>
  <c r="U130"/>
  <c r="T130"/>
  <c r="U11"/>
  <c r="T11"/>
  <c r="U42"/>
  <c r="T42"/>
  <c r="U108"/>
  <c r="T108"/>
  <c r="U66"/>
  <c r="T66"/>
  <c r="U59"/>
  <c r="T59"/>
  <c r="U71"/>
  <c r="T71"/>
  <c r="U6"/>
  <c r="T6"/>
  <c r="U118"/>
  <c r="T118"/>
  <c r="U27"/>
  <c r="T27"/>
  <c r="U104"/>
  <c r="T104"/>
  <c r="U78"/>
  <c r="T78"/>
  <c r="U26"/>
  <c r="T26"/>
  <c r="U122"/>
  <c r="T122"/>
  <c r="U10"/>
  <c r="T10"/>
  <c r="U51"/>
  <c r="T51"/>
  <c r="U145"/>
  <c r="T145"/>
  <c r="U92"/>
  <c r="T92"/>
  <c r="U101"/>
  <c r="T101"/>
  <c r="U83"/>
  <c r="T83"/>
  <c r="U87"/>
  <c r="T87"/>
  <c r="U137"/>
  <c r="T137"/>
  <c r="U109"/>
  <c r="T109"/>
  <c r="U35"/>
  <c r="T35"/>
  <c r="U55"/>
  <c r="T55"/>
  <c r="U30"/>
  <c r="T30"/>
  <c r="U105"/>
  <c r="T105"/>
  <c r="U112"/>
  <c r="T112"/>
  <c r="U46"/>
  <c r="T46"/>
  <c r="U43"/>
  <c r="T43"/>
  <c r="U63"/>
  <c r="T63"/>
  <c r="U125"/>
  <c r="T125"/>
  <c r="U15"/>
  <c r="T15"/>
  <c r="U97"/>
  <c r="T97"/>
  <c r="U58"/>
  <c r="T58"/>
  <c r="U14"/>
  <c r="T14"/>
  <c r="U96"/>
  <c r="T96"/>
  <c r="U138"/>
  <c r="T138"/>
  <c r="U134"/>
  <c r="T134"/>
  <c r="U50"/>
  <c r="T50"/>
  <c r="U47"/>
  <c r="T47"/>
  <c r="U70"/>
  <c r="T70"/>
  <c r="U142"/>
  <c r="T142"/>
  <c r="U117"/>
  <c r="T117"/>
  <c r="U62"/>
  <c r="T62"/>
  <c r="U7"/>
  <c r="T7"/>
  <c r="U129"/>
  <c r="T129"/>
  <c r="U133"/>
  <c r="T133"/>
  <c r="M3"/>
  <c r="S3" s="1"/>
  <c r="T3" s="1"/>
  <c r="I148"/>
  <c r="S139"/>
  <c r="S24"/>
  <c r="S103"/>
  <c r="S95"/>
  <c r="S12"/>
  <c r="S99"/>
  <c r="S144"/>
  <c r="S85"/>
  <c r="S33"/>
  <c r="S37"/>
  <c r="S20"/>
  <c r="S4"/>
  <c r="S94"/>
  <c r="S135"/>
  <c r="S48"/>
  <c r="S44"/>
  <c r="S5"/>
  <c r="U5" s="1"/>
  <c r="S53"/>
  <c r="S60"/>
  <c r="S90"/>
  <c r="S132"/>
  <c r="S8"/>
  <c r="S114"/>
  <c r="S116"/>
  <c r="S49"/>
  <c r="S9"/>
  <c r="S120"/>
  <c r="S128"/>
  <c r="S52"/>
  <c r="S81"/>
  <c r="S40"/>
  <c r="S25"/>
  <c r="S72"/>
  <c r="S76"/>
  <c r="S56"/>
  <c r="S29"/>
  <c r="S57"/>
  <c r="S16"/>
  <c r="S124"/>
  <c r="S106"/>
  <c r="S61"/>
  <c r="S143"/>
  <c r="S17"/>
  <c r="S21"/>
  <c r="S41"/>
  <c r="S102"/>
  <c r="S111"/>
  <c r="S28"/>
  <c r="S86"/>
  <c r="S64"/>
  <c r="S131"/>
  <c r="S73"/>
  <c r="S82"/>
  <c r="S119"/>
  <c r="S36"/>
  <c r="S32"/>
  <c r="S68"/>
  <c r="S123"/>
  <c r="S147"/>
  <c r="S110"/>
  <c r="S127"/>
  <c r="S45"/>
  <c r="S98"/>
  <c r="S65"/>
  <c r="S13"/>
  <c r="S77"/>
  <c r="S91"/>
  <c r="S136"/>
  <c r="D148"/>
  <c r="G148"/>
  <c r="U127" l="1"/>
  <c r="T127"/>
  <c r="U82"/>
  <c r="T82"/>
  <c r="U41"/>
  <c r="T41"/>
  <c r="U57"/>
  <c r="T57"/>
  <c r="U52"/>
  <c r="T52"/>
  <c r="U132"/>
  <c r="T132"/>
  <c r="U94"/>
  <c r="T94"/>
  <c r="U12"/>
  <c r="T12"/>
  <c r="U77"/>
  <c r="T77"/>
  <c r="U45"/>
  <c r="T45"/>
  <c r="U123"/>
  <c r="T123"/>
  <c r="U119"/>
  <c r="T119"/>
  <c r="U64"/>
  <c r="T64"/>
  <c r="U102"/>
  <c r="T102"/>
  <c r="U143"/>
  <c r="T143"/>
  <c r="U16"/>
  <c r="T16"/>
  <c r="U76"/>
  <c r="T76"/>
  <c r="U81"/>
  <c r="T81"/>
  <c r="U9"/>
  <c r="T9"/>
  <c r="U8"/>
  <c r="T8"/>
  <c r="U53"/>
  <c r="T53"/>
  <c r="U135"/>
  <c r="T135"/>
  <c r="U37"/>
  <c r="T37"/>
  <c r="U99"/>
  <c r="T99"/>
  <c r="U24"/>
  <c r="T24"/>
  <c r="U68"/>
  <c r="T68"/>
  <c r="U86"/>
  <c r="T86"/>
  <c r="U61"/>
  <c r="T61"/>
  <c r="U72"/>
  <c r="T72"/>
  <c r="U49"/>
  <c r="T49"/>
  <c r="T5"/>
  <c r="U33"/>
  <c r="T33"/>
  <c r="U139"/>
  <c r="T139"/>
  <c r="U91"/>
  <c r="T91"/>
  <c r="U98"/>
  <c r="T98"/>
  <c r="U147"/>
  <c r="T147"/>
  <c r="U36"/>
  <c r="T36"/>
  <c r="U131"/>
  <c r="T131"/>
  <c r="U111"/>
  <c r="T111"/>
  <c r="U17"/>
  <c r="T17"/>
  <c r="U124"/>
  <c r="T124"/>
  <c r="U56"/>
  <c r="T56"/>
  <c r="U40"/>
  <c r="T40"/>
  <c r="U120"/>
  <c r="T120"/>
  <c r="U114"/>
  <c r="T114"/>
  <c r="U60"/>
  <c r="T60"/>
  <c r="U48"/>
  <c r="T48"/>
  <c r="U20"/>
  <c r="T20"/>
  <c r="U144"/>
  <c r="T144"/>
  <c r="U103"/>
  <c r="T103"/>
  <c r="U13"/>
  <c r="T13"/>
  <c r="U136"/>
  <c r="T136"/>
  <c r="U65"/>
  <c r="T65"/>
  <c r="U110"/>
  <c r="T110"/>
  <c r="U32"/>
  <c r="T32"/>
  <c r="U73"/>
  <c r="T73"/>
  <c r="U28"/>
  <c r="T28"/>
  <c r="U21"/>
  <c r="T21"/>
  <c r="U106"/>
  <c r="T106"/>
  <c r="U29"/>
  <c r="T29"/>
  <c r="U25"/>
  <c r="T25"/>
  <c r="U128"/>
  <c r="T128"/>
  <c r="U116"/>
  <c r="T116"/>
  <c r="U90"/>
  <c r="T90"/>
  <c r="U44"/>
  <c r="T44"/>
  <c r="U4"/>
  <c r="T4"/>
  <c r="U85"/>
  <c r="T85"/>
  <c r="U95"/>
  <c r="T95"/>
  <c r="M148"/>
  <c r="S148"/>
  <c r="U3"/>
  <c r="E148"/>
  <c r="T148" l="1"/>
  <c r="E292" i="6"/>
  <c r="E318" i="2" l="1"/>
  <c r="F148" i="1"/>
</calcChain>
</file>

<file path=xl/sharedStrings.xml><?xml version="1.0" encoding="utf-8"?>
<sst xmlns="http://schemas.openxmlformats.org/spreadsheetml/2006/main" count="3620" uniqueCount="1035">
  <si>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</si>
  <si>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</si>
  <si>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</si>
  <si>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</si>
  <si>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</si>
  <si>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</si>
  <si>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</si>
  <si>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</si>
  <si>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</si>
  <si>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</si>
  <si>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</si>
  <si>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105</t>
  </si>
  <si>
    <t>Govt. of Uttarkhand</t>
  </si>
  <si>
    <t>106</t>
  </si>
  <si>
    <t>FCR Govt of Haryana</t>
  </si>
  <si>
    <t>108</t>
  </si>
  <si>
    <t>Dept of ITC Govt of Rajasthan</t>
  </si>
  <si>
    <t>111</t>
  </si>
  <si>
    <t>Govt of Sikkim - Dept of Econo</t>
  </si>
  <si>
    <t>116</t>
  </si>
  <si>
    <t>RDD Govt of Tripura</t>
  </si>
  <si>
    <t>118</t>
  </si>
  <si>
    <t>General Admn. Department, Govt of Assam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</si>
  <si>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</si>
  <si>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</si>
  <si>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</si>
  <si>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</si>
  <si>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</si>
  <si>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</si>
  <si>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</si>
  <si>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</si>
  <si>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</si>
  <si>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</si>
  <si>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</si>
  <si>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</si>
  <si>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</si>
  <si>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</si>
  <si>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</si>
  <si>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</si>
  <si>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</si>
  <si>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</si>
  <si>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</si>
  <si>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</si>
  <si>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</si>
  <si>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</si>
  <si>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</si>
  <si>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</si>
  <si>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</si>
  <si>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</si>
  <si>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</si>
  <si>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</si>
  <si>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</si>
  <si>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</si>
  <si>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</si>
  <si>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</si>
  <si>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</si>
  <si>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</si>
  <si>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</si>
  <si>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</si>
  <si>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</si>
  <si>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</si>
  <si>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</si>
  <si>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</si>
  <si>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</si>
  <si>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</si>
  <si>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</si>
  <si>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</si>
  <si>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</si>
  <si>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</si>
  <si>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</si>
  <si>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</si>
  <si>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</si>
  <si>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</si>
  <si>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</si>
  <si>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</si>
  <si>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</si>
  <si>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</si>
  <si>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</si>
  <si>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</si>
  <si>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</si>
  <si>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</si>
  <si>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</si>
  <si>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</si>
  <si>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</si>
  <si>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</si>
  <si>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</si>
  <si>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</si>
  <si>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</si>
  <si>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</si>
  <si>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</si>
  <si>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</si>
  <si>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</si>
  <si>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</si>
  <si>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</si>
  <si>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</si>
  <si>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</si>
  <si>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</si>
  <si>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</si>
  <si>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</si>
  <si>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</si>
  <si>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</si>
  <si>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</si>
  <si>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</si>
  <si>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</si>
  <si>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</si>
  <si>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</si>
  <si>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</si>
  <si>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</si>
  <si>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</si>
  <si>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604</t>
  </si>
  <si>
    <t>Corporation Bank</t>
  </si>
  <si>
    <t>610</t>
  </si>
  <si>
    <t>Union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</si>
  <si>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</si>
  <si>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</si>
  <si>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</si>
  <si>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</si>
  <si>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</si>
  <si>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</si>
  <si>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</si>
  <si>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</si>
  <si>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</si>
  <si>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</si>
  <si>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</si>
  <si>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</si>
  <si>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</si>
  <si>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</si>
  <si>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</si>
  <si>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</si>
  <si>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</si>
  <si>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</si>
  <si>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</si>
  <si>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</si>
  <si>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</si>
  <si>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</si>
  <si>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</si>
  <si>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</si>
  <si>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</si>
  <si>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</si>
  <si>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</si>
  <si>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</si>
  <si>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</si>
  <si>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</si>
  <si>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</si>
  <si>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</si>
  <si>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</si>
  <si>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</si>
  <si>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</si>
  <si>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</si>
  <si>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</si>
  <si>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</si>
  <si>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</si>
  <si>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</si>
  <si>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</si>
  <si>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</si>
  <si>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</si>
  <si>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</si>
  <si>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</si>
  <si>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</si>
  <si>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</si>
  <si>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</si>
  <si>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</si>
  <si>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</si>
  <si>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</si>
  <si>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</si>
  <si>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</si>
  <si>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</si>
  <si>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</si>
  <si>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</si>
  <si>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</si>
  <si>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</si>
  <si>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</si>
  <si>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</si>
  <si>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</si>
  <si>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</si>
  <si>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</si>
  <si>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</si>
  <si>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</si>
  <si>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</si>
  <si>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</si>
  <si>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</si>
  <si>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</si>
  <si>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</si>
  <si>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</si>
  <si>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</si>
  <si>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</si>
  <si>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</si>
  <si>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</si>
  <si>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</si>
  <si>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</si>
  <si>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</si>
  <si>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</si>
  <si>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</si>
  <si>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</si>
  <si>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</si>
  <si>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</si>
  <si>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</si>
  <si>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696</t>
  </si>
  <si>
    <t>Ujjivan Small Finance Bank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</si>
  <si>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</si>
  <si>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</si>
  <si>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</si>
  <si>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</si>
  <si>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</si>
  <si>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</si>
  <si>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</si>
  <si>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</si>
  <si>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</si>
  <si>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</si>
  <si>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810</t>
  </si>
  <si>
    <t>Delhi - ND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</si>
  <si>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</si>
  <si>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</si>
  <si>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</si>
  <si>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</si>
  <si>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</si>
  <si>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</si>
  <si>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</si>
  <si>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</si>
  <si>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</si>
  <si>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</si>
  <si>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</si>
  <si>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</si>
  <si>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</si>
  <si>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</si>
  <si>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</si>
  <si>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</si>
  <si>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</si>
  <si>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</si>
  <si>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</si>
  <si>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</si>
  <si>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833</t>
  </si>
  <si>
    <t>Director School Education UT Chandigarh</t>
  </si>
  <si>
    <t>840</t>
  </si>
  <si>
    <t>Women &amp; Child Development, Govt. of Gujarat</t>
  </si>
  <si>
    <t>841</t>
  </si>
  <si>
    <t>Education Department, Govt. of Gujarat</t>
  </si>
  <si>
    <t>843</t>
  </si>
  <si>
    <t>Directorate of Secondary Education,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</si>
  <si>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</si>
  <si>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</si>
  <si>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</si>
  <si>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</si>
  <si>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</si>
  <si>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</si>
  <si>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854</t>
  </si>
  <si>
    <t>Women &amp; Child  Devlopment, Maharashtra</t>
  </si>
  <si>
    <t>856</t>
  </si>
  <si>
    <t>wcddelhi</t>
  </si>
  <si>
    <t>867</t>
  </si>
  <si>
    <t>Deptt. Of School Education, Serva Shiksha Abhiyan,Govt. Of Telangana</t>
  </si>
  <si>
    <t>871</t>
  </si>
  <si>
    <t>School Education &amp; Sports, UP</t>
  </si>
  <si>
    <t>873</t>
  </si>
  <si>
    <t>School Education Department Uttarakhand</t>
  </si>
  <si>
    <t>952</t>
  </si>
  <si>
    <t>Director General Health Services,Health Deptt, Haryana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</si>
  <si>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</si>
  <si>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</si>
  <si>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</si>
  <si>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</si>
  <si>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</si>
  <si>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</si>
  <si>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</si>
  <si>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</si>
  <si>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977</t>
  </si>
  <si>
    <t>Health Department, Govt of Uttar Pradesh</t>
  </si>
  <si>
    <t>983</t>
  </si>
  <si>
    <t>BSNL Maharashtra Circle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</si>
  <si>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</si>
  <si>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</si>
  <si>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</si>
  <si>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</si>
  <si>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</si>
  <si>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</si>
  <si>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989</t>
  </si>
  <si>
    <t>Integrated Child Development Services , Government of Tamil Nadu</t>
  </si>
  <si>
    <t>Grand Total</t>
  </si>
  <si>
    <t>EA_Code</t>
  </si>
  <si>
    <t>EA Name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</si>
  <si>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</si>
  <si>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</si>
  <si>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</si>
  <si>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</si>
  <si>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</si>
  <si>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</si>
  <si>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</si>
  <si>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</si>
  <si>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</si>
  <si>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</si>
  <si>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</si>
  <si>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</si>
  <si>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</si>
  <si>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</si>
  <si>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</si>
  <si>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</si>
  <si>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</si>
  <si>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</si>
  <si>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</si>
  <si>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</si>
  <si>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</si>
  <si>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</si>
  <si>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</si>
  <si>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</si>
  <si>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</si>
  <si>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</si>
  <si>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</si>
  <si>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</si>
  <si>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</si>
  <si>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</si>
  <si>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2309</t>
  </si>
  <si>
    <t>Punjab State e- Governance Society</t>
  </si>
  <si>
    <t>0105</t>
  </si>
  <si>
    <t>Department of Information Technology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</si>
  <si>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</si>
  <si>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</si>
  <si>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</si>
  <si>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</si>
  <si>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</si>
  <si>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</si>
  <si>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</si>
  <si>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</si>
  <si>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</si>
  <si>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</si>
  <si>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</si>
  <si>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</si>
  <si>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</si>
  <si>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</si>
  <si>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</si>
  <si>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</si>
  <si>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</si>
  <si>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</si>
  <si>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</si>
  <si>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</si>
  <si>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</si>
  <si>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</si>
  <si>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</si>
  <si>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</si>
  <si>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</si>
  <si>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</si>
  <si>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</si>
  <si>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</si>
  <si>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</si>
  <si>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</si>
  <si>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</si>
  <si>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</si>
  <si>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</si>
  <si>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</si>
  <si>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</si>
  <si>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</si>
  <si>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</si>
  <si>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</si>
  <si>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</si>
  <si>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</si>
  <si>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</si>
  <si>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</si>
  <si>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2091</t>
  </si>
  <si>
    <t>Rajcomp Info Services Ltd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</si>
  <si>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</si>
  <si>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</si>
  <si>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</si>
  <si>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</si>
  <si>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</si>
  <si>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</si>
  <si>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</si>
  <si>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</si>
  <si>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</si>
  <si>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</si>
  <si>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</si>
  <si>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</si>
  <si>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</si>
  <si>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</si>
  <si>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</si>
  <si>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</si>
  <si>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</si>
  <si>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</si>
  <si>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2773</t>
  </si>
  <si>
    <t>Deputy commissioner Tinsukia</t>
  </si>
  <si>
    <t>2774</t>
  </si>
  <si>
    <t>Deputy commissioner Dibrugarh</t>
  </si>
  <si>
    <t>2775</t>
  </si>
  <si>
    <t>Deputy commissioner Sivasagar</t>
  </si>
  <si>
    <t>2776</t>
  </si>
  <si>
    <t>Deputy Commissioner Charaideo</t>
  </si>
  <si>
    <t>2777</t>
  </si>
  <si>
    <t>Office of the Deputy Commissioner, Golaghat</t>
  </si>
  <si>
    <t>2778</t>
  </si>
  <si>
    <t>Deputy commissioner Jorhat</t>
  </si>
  <si>
    <t>2779</t>
  </si>
  <si>
    <t>Deputy Commissioner Majuli</t>
  </si>
  <si>
    <t>2780</t>
  </si>
  <si>
    <t>Deputy Commissioner ,Nagaon</t>
  </si>
  <si>
    <t>2781</t>
  </si>
  <si>
    <t>Office of the Deputy Commissioner , Hojai</t>
  </si>
  <si>
    <t>2782</t>
  </si>
  <si>
    <t>Deputy Commissioner Morigaon</t>
  </si>
  <si>
    <t>2783</t>
  </si>
  <si>
    <t>Deputy Commissioner Kamrup,Metro</t>
  </si>
  <si>
    <t>2784</t>
  </si>
  <si>
    <t>Office of the Deputy Commissioner , Kamrup</t>
  </si>
  <si>
    <t>2785</t>
  </si>
  <si>
    <t>Deputy Commissioner Nalbari</t>
  </si>
  <si>
    <t>2786</t>
  </si>
  <si>
    <t>Office of the Deputy Commissioner, Barpeta</t>
  </si>
  <si>
    <t>2787</t>
  </si>
  <si>
    <t>Deputy Commissioner Chirang</t>
  </si>
  <si>
    <t>2788</t>
  </si>
  <si>
    <t>Deputy Commissioner Baksa</t>
  </si>
  <si>
    <t>2789</t>
  </si>
  <si>
    <t>Deputy commissioner Kokrajhar</t>
  </si>
  <si>
    <t>2790</t>
  </si>
  <si>
    <t>Office of the Deputy Commissioner , Bongaigaon</t>
  </si>
  <si>
    <t>2791</t>
  </si>
  <si>
    <t>Deputy Commissioner Dhubri</t>
  </si>
  <si>
    <t>2792</t>
  </si>
  <si>
    <t>Deputy Commissioner South Salmara Mankachar</t>
  </si>
  <si>
    <t>2793</t>
  </si>
  <si>
    <t>Deputy commissioner Goalpara</t>
  </si>
  <si>
    <t>2794</t>
  </si>
  <si>
    <t>Deputy Commissioner Darrang</t>
  </si>
  <si>
    <t>2795</t>
  </si>
  <si>
    <t>Office of the Deputy Commissioner, Udalguri</t>
  </si>
  <si>
    <t>2796</t>
  </si>
  <si>
    <t>Office of the  Deputy Commissioner, Sonitpur</t>
  </si>
  <si>
    <t>2797</t>
  </si>
  <si>
    <t>Deputy Commissioner Biswanath</t>
  </si>
  <si>
    <t>2798</t>
  </si>
  <si>
    <t>Deputy commissioner, Lakhimpur</t>
  </si>
  <si>
    <t>2799</t>
  </si>
  <si>
    <t>DEPUTY COMMISSIONER DHEMAJI</t>
  </si>
  <si>
    <t>2800</t>
  </si>
  <si>
    <t>Office of the Deputy Commissioner Cachar</t>
  </si>
  <si>
    <t>2801</t>
  </si>
  <si>
    <t>Deputy Commissioner Karimganj</t>
  </si>
  <si>
    <t>2802</t>
  </si>
  <si>
    <t>Deputy Commissioner Hailakandi</t>
  </si>
  <si>
    <t>2803</t>
  </si>
  <si>
    <t>Deputy Commissioner Dima Hasao</t>
  </si>
  <si>
    <t>2804</t>
  </si>
  <si>
    <t>Deputy Commissioner ,Karbi Anglong</t>
  </si>
  <si>
    <t>2805</t>
  </si>
  <si>
    <t>Deputy Commissioner West Karbi Anglong</t>
  </si>
  <si>
    <t>0124</t>
  </si>
  <si>
    <t xml:space="preserve">Gujarat Social Infrastructure Development Society 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</si>
  <si>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</si>
  <si>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</si>
  <si>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</si>
  <si>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</si>
  <si>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</si>
  <si>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</si>
  <si>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</si>
  <si>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</si>
  <si>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</si>
  <si>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</si>
  <si>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</si>
  <si>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</si>
  <si>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2076</t>
  </si>
  <si>
    <t>M/s. Goa Electronics Ltd</t>
  </si>
  <si>
    <t>2003</t>
  </si>
  <si>
    <t>Akshaya</t>
  </si>
  <si>
    <t>0134</t>
  </si>
  <si>
    <t>Planning and Research Department</t>
  </si>
  <si>
    <t>2820</t>
  </si>
  <si>
    <t>Director ,CS&amp;CA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</si>
  <si>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</si>
  <si>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</si>
  <si>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</si>
  <si>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</si>
  <si>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</si>
  <si>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</si>
  <si>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0143</t>
  </si>
  <si>
    <t>Odisha Computer Appliation Centre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</si>
  <si>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</si>
  <si>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</si>
  <si>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</si>
  <si>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</si>
  <si>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</si>
  <si>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</si>
  <si>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</si>
  <si>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</si>
  <si>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</si>
  <si>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</si>
  <si>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</si>
  <si>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</si>
  <si>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</si>
  <si>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</si>
  <si>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</si>
  <si>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</si>
  <si>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</si>
  <si>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</si>
  <si>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</si>
  <si>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</si>
  <si>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</si>
  <si>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</si>
  <si>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</si>
  <si>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</si>
  <si>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</si>
  <si>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</si>
  <si>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</si>
  <si>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</si>
  <si>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</si>
  <si>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</si>
  <si>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</si>
  <si>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</si>
  <si>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</si>
  <si>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</si>
  <si>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</si>
  <si>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</si>
  <si>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</si>
  <si>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</si>
  <si>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</si>
  <si>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</si>
  <si>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</si>
  <si>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</si>
  <si>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</si>
  <si>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</si>
  <si>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</si>
  <si>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</si>
  <si>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</si>
  <si>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</si>
  <si>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</si>
  <si>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</si>
  <si>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</si>
  <si>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</si>
  <si>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</si>
  <si>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</si>
  <si>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</si>
  <si>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0169</t>
  </si>
  <si>
    <t>Rural Development Department, Bihar</t>
  </si>
  <si>
    <t>2189</t>
  </si>
  <si>
    <t>CSC SPV</t>
  </si>
  <si>
    <t>2706</t>
  </si>
  <si>
    <t>CSC e Gov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</si>
  <si>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</si>
  <si>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</si>
  <si>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</si>
  <si>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</si>
  <si>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</si>
  <si>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</si>
  <si>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2217</t>
  </si>
  <si>
    <t>SDO Dhansiripar</t>
  </si>
  <si>
    <t>2218</t>
  </si>
  <si>
    <t>ADC Medziphema</t>
  </si>
  <si>
    <t>2219</t>
  </si>
  <si>
    <t>DC Mokokchung</t>
  </si>
  <si>
    <t>2222</t>
  </si>
  <si>
    <t>ADC Meluri</t>
  </si>
  <si>
    <t>2223</t>
  </si>
  <si>
    <t>ADC Pfutsero</t>
  </si>
  <si>
    <t>2224</t>
  </si>
  <si>
    <t>DC Tuensang</t>
  </si>
  <si>
    <t>2226</t>
  </si>
  <si>
    <t>SDO Angjangyang</t>
  </si>
  <si>
    <t>2229</t>
  </si>
  <si>
    <t>DC Kiphire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</si>
  <si>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</si>
  <si>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</si>
  <si>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</si>
  <si>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</si>
  <si>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</si>
  <si>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</si>
  <si>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</si>
  <si>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</si>
  <si>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2244</t>
  </si>
  <si>
    <t>DC Dimapur</t>
  </si>
  <si>
    <t>2249</t>
  </si>
  <si>
    <t>DC  Phek</t>
  </si>
  <si>
    <t>2257</t>
  </si>
  <si>
    <t>ADC Pungro</t>
  </si>
  <si>
    <t>2258</t>
  </si>
  <si>
    <t>DC Mon</t>
  </si>
  <si>
    <t>2266</t>
  </si>
  <si>
    <t>DC Peren</t>
  </si>
  <si>
    <t>2267</t>
  </si>
  <si>
    <t>SDO C Jalukie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</si>
  <si>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</si>
  <si>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</si>
  <si>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</si>
  <si>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</si>
  <si>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</si>
  <si>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</si>
  <si>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</si>
  <si>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</si>
  <si>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</si>
  <si>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</si>
  <si>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</si>
  <si>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</si>
  <si>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</si>
  <si>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</si>
  <si>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</si>
  <si>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</si>
  <si>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</si>
  <si>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</si>
  <si>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</si>
  <si>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</si>
  <si>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</si>
  <si>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0218</t>
  </si>
  <si>
    <t>General Adminstration Department B</t>
  </si>
  <si>
    <t>0604</t>
  </si>
  <si>
    <t>CORPORATION BANK</t>
  </si>
  <si>
    <t>1171</t>
  </si>
  <si>
    <t>Smart Chip Limited</t>
  </si>
  <si>
    <t>0619</t>
  </si>
  <si>
    <t>0620</t>
  </si>
  <si>
    <t>2770</t>
  </si>
  <si>
    <t>Paschim Banga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</si>
  <si>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</si>
  <si>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</si>
  <si>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</si>
  <si>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</si>
  <si>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</si>
  <si>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</si>
  <si>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</si>
  <si>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</si>
  <si>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</si>
  <si>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</si>
  <si>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</si>
  <si>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</si>
  <si>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</si>
  <si>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</si>
  <si>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</si>
  <si>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</si>
  <si>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</si>
  <si>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</si>
  <si>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</si>
  <si>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</si>
  <si>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</si>
  <si>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</si>
  <si>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</si>
  <si>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</si>
  <si>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</si>
  <si>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0642</t>
  </si>
  <si>
    <t>0643</t>
  </si>
  <si>
    <t>0644</t>
  </si>
  <si>
    <t>0645</t>
  </si>
  <si>
    <t>0646</t>
  </si>
  <si>
    <t>0647</t>
  </si>
  <si>
    <t>0648</t>
  </si>
  <si>
    <t>Bank of Baroda</t>
  </si>
  <si>
    <t>2765</t>
  </si>
  <si>
    <t>BARODA GUJARAT GRAMIN BANK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</si>
  <si>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</si>
  <si>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</si>
  <si>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</si>
  <si>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</si>
  <si>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</si>
  <si>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</si>
  <si>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</si>
  <si>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</si>
  <si>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</si>
  <si>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</si>
  <si>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</si>
  <si>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</si>
  <si>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</si>
  <si>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</si>
  <si>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</si>
  <si>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</si>
  <si>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</si>
  <si>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</si>
  <si>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</si>
  <si>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</si>
  <si>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0652</t>
  </si>
  <si>
    <t>Oriental Bank of Commerce</t>
  </si>
  <si>
    <t>0653</t>
  </si>
  <si>
    <t>Punjab National Bank</t>
  </si>
  <si>
    <t>0654</t>
  </si>
  <si>
    <t>State Bank of India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</si>
  <si>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</si>
  <si>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</si>
  <si>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</si>
  <si>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</si>
  <si>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</si>
  <si>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</si>
  <si>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2744</t>
  </si>
  <si>
    <t>Kaveri Grameena Bank</t>
  </si>
  <si>
    <t>2745</t>
  </si>
  <si>
    <t>Langpi Dehangi Rural Bank</t>
  </si>
  <si>
    <t>2746</t>
  </si>
  <si>
    <t>MADHYANCHAL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</si>
  <si>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</si>
  <si>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</si>
  <si>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</si>
  <si>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</si>
  <si>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</si>
  <si>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</si>
  <si>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</si>
  <si>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</si>
  <si>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</si>
  <si>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</si>
  <si>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</si>
  <si>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</si>
  <si>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</si>
  <si>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</si>
  <si>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</si>
  <si>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</si>
  <si>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</si>
  <si>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</si>
  <si>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</si>
  <si>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</si>
  <si>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</si>
  <si>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</si>
  <si>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</si>
  <si>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</si>
  <si>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</si>
  <si>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</si>
  <si>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</si>
  <si>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</si>
  <si>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</si>
  <si>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</si>
  <si>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</si>
  <si>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</si>
  <si>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</si>
  <si>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</si>
  <si>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</si>
  <si>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Bank</t>
  </si>
  <si>
    <t>2771</t>
  </si>
  <si>
    <t>Odisha Gramya Bank</t>
  </si>
  <si>
    <t>2772</t>
  </si>
  <si>
    <t>Pandyan Grama Bank</t>
  </si>
  <si>
    <t>0660</t>
  </si>
  <si>
    <t>Punjab &amp; Sindh Bank</t>
  </si>
  <si>
    <t>0661</t>
  </si>
  <si>
    <t>ALLAHABAD BANK</t>
  </si>
  <si>
    <t>0662</t>
  </si>
  <si>
    <t>Bank of Maharashtra</t>
  </si>
  <si>
    <t>2766</t>
  </si>
  <si>
    <t>Maharashtra Gramin Bank</t>
  </si>
  <si>
    <t>0664</t>
  </si>
  <si>
    <t>DENA BANK</t>
  </si>
  <si>
    <t>0667</t>
  </si>
  <si>
    <t>IDBI Bank Ltd</t>
  </si>
  <si>
    <t>0670</t>
  </si>
  <si>
    <t>Baroda UP Gramin Bank</t>
  </si>
  <si>
    <t>0671</t>
  </si>
  <si>
    <t>0696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</si>
  <si>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</si>
  <si>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</si>
  <si>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</si>
  <si>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</si>
  <si>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</si>
  <si>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</si>
  <si>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</si>
  <si>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</si>
  <si>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</si>
  <si>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</si>
  <si>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</si>
  <si>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</si>
  <si>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</si>
  <si>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</si>
  <si>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</si>
  <si>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</si>
  <si>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</si>
  <si>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</si>
  <si>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</si>
  <si>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</si>
  <si>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2718</t>
  </si>
  <si>
    <t>Department of Post J&amp;K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</si>
  <si>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</si>
  <si>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</si>
  <si>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</si>
  <si>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</si>
  <si>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</si>
  <si>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</si>
  <si>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</si>
  <si>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</si>
  <si>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</si>
  <si>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</si>
  <si>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</si>
  <si>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</si>
  <si>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</si>
  <si>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</si>
  <si>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</si>
  <si>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</si>
  <si>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</si>
  <si>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</si>
  <si>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</si>
  <si>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</si>
  <si>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</si>
  <si>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</si>
  <si>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</si>
  <si>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</si>
  <si>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</si>
  <si>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</si>
  <si>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0806</t>
  </si>
  <si>
    <t>DCSW</t>
  </si>
  <si>
    <t>0807</t>
  </si>
  <si>
    <t xml:space="preserve">DC NORTH DELHI </t>
  </si>
  <si>
    <t>0808</t>
  </si>
  <si>
    <t>Delhi Central DC</t>
  </si>
  <si>
    <t>0810</t>
  </si>
  <si>
    <t>DC NEW DELHI</t>
  </si>
  <si>
    <t>0812</t>
  </si>
  <si>
    <t>DC NORTH-EAST</t>
  </si>
  <si>
    <t>0813</t>
  </si>
  <si>
    <t>East Delhi DC</t>
  </si>
  <si>
    <t>2017</t>
  </si>
  <si>
    <t>Karvy Data Management Services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</si>
  <si>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</si>
  <si>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</si>
  <si>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</si>
  <si>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</si>
  <si>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</si>
  <si>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</si>
  <si>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</si>
  <si>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</si>
  <si>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0821</t>
  </si>
  <si>
    <t>Atalji Janasnehi Directorate, GOK</t>
  </si>
  <si>
    <t>0826</t>
  </si>
  <si>
    <t xml:space="preserve"> Directorate of Social welfare, A&amp;N Islands</t>
  </si>
  <si>
    <t>0830</t>
  </si>
  <si>
    <t>2363</t>
  </si>
  <si>
    <t>Sarva Siksha Abhiyan Society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</si>
  <si>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</si>
  <si>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</si>
  <si>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</si>
  <si>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</si>
  <si>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</si>
  <si>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</si>
  <si>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0843</t>
  </si>
  <si>
    <t>0844</t>
  </si>
  <si>
    <t>Director, Woman and Child Development, Govt. of Himachal Pradesh</t>
  </si>
  <si>
    <t>0846</t>
  </si>
  <si>
    <t>Women and Child Development</t>
  </si>
  <si>
    <t>0852</t>
  </si>
  <si>
    <t>0854</t>
  </si>
  <si>
    <t>0856</t>
  </si>
  <si>
    <t>Department of WCD GNCT of Delhi</t>
  </si>
  <si>
    <t>0867</t>
  </si>
  <si>
    <t>Enrolment Agency Sarva Shiksha Abhiyan</t>
  </si>
  <si>
    <t>0871</t>
  </si>
  <si>
    <t>0873</t>
  </si>
  <si>
    <t>School education department Uttarakhand</t>
  </si>
  <si>
    <t>2146</t>
  </si>
  <si>
    <t>District Family &amp; Welfare Society, Ambala</t>
  </si>
  <si>
    <t>2148</t>
  </si>
  <si>
    <t>District Family &amp; Welfare Society Faridabad</t>
  </si>
  <si>
    <t>2151</t>
  </si>
  <si>
    <t>District Health &amp; Family Welfare Society, Hisar</t>
  </si>
  <si>
    <t>2152</t>
  </si>
  <si>
    <t>District Health and Family Welfare Society, Jhajjar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</si>
  <si>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</si>
  <si>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</si>
  <si>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</si>
  <si>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</si>
  <si>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</si>
  <si>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</si>
  <si>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</si>
  <si>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</si>
  <si>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</si>
  <si>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</si>
  <si>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</si>
  <si>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</si>
  <si>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</si>
  <si>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</si>
  <si>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</si>
  <si>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</si>
  <si>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</si>
  <si>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</si>
  <si>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</si>
  <si>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</si>
  <si>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0955</t>
  </si>
  <si>
    <t>State Health Society</t>
  </si>
  <si>
    <t>0956</t>
  </si>
  <si>
    <t xml:space="preserve"> DHS, A&amp;N Islands</t>
  </si>
  <si>
    <t>0957</t>
  </si>
  <si>
    <t>2196</t>
  </si>
  <si>
    <t>District Registrar Births &amp; Deaths cum Chief Medical Officer Hamirpur</t>
  </si>
  <si>
    <t>2199</t>
  </si>
  <si>
    <t>District Registrar Births &amp; Deaths cum Chief Medical Officer Kullu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</si>
  <si>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</si>
  <si>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</si>
  <si>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</si>
  <si>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</si>
  <si>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2205</t>
  </si>
  <si>
    <t>District Registrar Births &amp; Deaths cum Chief Medical Officer, Una</t>
  </si>
  <si>
    <t>0977</t>
  </si>
  <si>
    <t>0983</t>
  </si>
  <si>
    <t>0984</t>
  </si>
  <si>
    <t>State Project Director SSA  Department of Education JK</t>
  </si>
  <si>
    <t>0985</t>
  </si>
  <si>
    <t>State Mission Director ICDS Social Welfare Department, J&amp;K</t>
  </si>
  <si>
    <t>2084</t>
  </si>
  <si>
    <t>CHIPS</t>
  </si>
  <si>
    <t>0989</t>
  </si>
  <si>
    <t>Aadhaar_Generated</t>
  </si>
  <si>
    <t>618</t>
  </si>
  <si>
    <t>951</t>
  </si>
  <si>
    <t>U.P. Development Systems Corporation Ltd</t>
  </si>
  <si>
    <t>1358</t>
  </si>
  <si>
    <t>Bloom Solutions Pvt Ltd</t>
  </si>
  <si>
    <t>2256</t>
  </si>
  <si>
    <t>ADC Tamlu</t>
  </si>
  <si>
    <t>1020</t>
  </si>
  <si>
    <t>AVVAS INFOTECH PVT  LTD</t>
  </si>
  <si>
    <t>1478</t>
  </si>
  <si>
    <t>City Hawks Manpower Services &amp; Consultancy</t>
  </si>
  <si>
    <t>2806</t>
  </si>
  <si>
    <t>Bihar Gramin Bank</t>
  </si>
  <si>
    <t>1508</t>
  </si>
  <si>
    <t>AISECT Limited</t>
  </si>
  <si>
    <t>2090</t>
  </si>
  <si>
    <t>MPOnline Limited</t>
  </si>
  <si>
    <t>1502</t>
  </si>
  <si>
    <t>Indotech Engineering Products</t>
  </si>
  <si>
    <t>2147</t>
  </si>
  <si>
    <t>District Family and Welfare Society Bhiwani</t>
  </si>
  <si>
    <t>2149</t>
  </si>
  <si>
    <t>District Health and Family Welfare Society Fatehabad</t>
  </si>
  <si>
    <t>2150</t>
  </si>
  <si>
    <t>District Family &amp; Welfare Society Gurgaon</t>
  </si>
  <si>
    <t>2153</t>
  </si>
  <si>
    <t>District Health &amp;Family and Welfare Society Jind.</t>
  </si>
  <si>
    <t>2162</t>
  </si>
  <si>
    <t>District Family &amp; Welfare Society Rewari</t>
  </si>
  <si>
    <t>2195</t>
  </si>
  <si>
    <t>District Registrar Births &amp; Deaths cum Chief Medical Officer Chamba</t>
  </si>
  <si>
    <t>2197</t>
  </si>
  <si>
    <t>District Registrar Births &amp; Deaths cum Chief Medical Officer Kangra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</si>
  <si>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</si>
  <si>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</si>
  <si>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</si>
  <si>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</si>
  <si>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Ph-III</t>
  </si>
  <si>
    <t>Reg. ID</t>
  </si>
  <si>
    <t>Gross amount</t>
  </si>
  <si>
    <t>Sl. No.</t>
  </si>
  <si>
    <t>Inhouse model</t>
  </si>
  <si>
    <t>Yes</t>
  </si>
  <si>
    <t>No</t>
  </si>
  <si>
    <t xml:space="preserve">  </t>
  </si>
  <si>
    <t>Adjustment on account of mismatch of EA during the period April-2017 &amp; May-2017</t>
  </si>
  <si>
    <t xml:space="preserve">No adjustment for the following Registrars could be made this month due to zero Aadhaar generation </t>
  </si>
  <si>
    <t>Reg-ID</t>
  </si>
  <si>
    <t>Phase -3</t>
  </si>
  <si>
    <t>Phase-2</t>
  </si>
  <si>
    <t>Phase-3</t>
  </si>
  <si>
    <t>CELC Ph-III</t>
  </si>
  <si>
    <t>Ph-II</t>
  </si>
  <si>
    <t>CELC</t>
  </si>
  <si>
    <t>Amount</t>
  </si>
  <si>
    <t>Delhi- South DC</t>
  </si>
  <si>
    <t>Delhi Urban Shelter Improvemen</t>
  </si>
  <si>
    <t>Delhi- West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</si>
  <si>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</si>
  <si>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</si>
  <si>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</si>
  <si>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</si>
  <si>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</si>
  <si>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</si>
  <si>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>Total</t>
  </si>
  <si>
    <t>Balance amount to be withheld for DMS pendency from future releases (Col.10-Col.11) [Carried forward]</t>
  </si>
  <si>
    <t>PH-IV</t>
  </si>
  <si>
    <t>CELC Ph-IV</t>
  </si>
  <si>
    <t xml:space="preserve">Chief Registrar Births &amp; Deaths -cum-Director Health Services </t>
  </si>
  <si>
    <t>UTI Infrastructure Technology &amp; Services Limited</t>
  </si>
  <si>
    <t>South East Central Railway</t>
  </si>
  <si>
    <t>Eastern Railway</t>
  </si>
  <si>
    <t>1</t>
  </si>
  <si>
    <t>2</t>
  </si>
  <si>
    <t>3</t>
  </si>
  <si>
    <t>4</t>
  </si>
  <si>
    <t>6</t>
  </si>
  <si>
    <t>7</t>
  </si>
  <si>
    <t>8</t>
  </si>
  <si>
    <t>Amount to be withheld in current  release [actual amount for withholding or 10% of payment due(Col.9), whichever is less)</t>
  </si>
  <si>
    <t>Actual Gross to be booked (Col.9- Col.11)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</si>
  <si>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</si>
  <si>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</si>
  <si>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 xml:space="preserve">Adjustment of Penalty amount for August'18 </t>
  </si>
  <si>
    <t>Total recovery  (Col.14+Col.16+ Col.17)</t>
  </si>
  <si>
    <t xml:space="preserve">Recovery in current release
</t>
  </si>
  <si>
    <t>Balance recovery (Col.15-Col.16)
[Carried forward]</t>
  </si>
  <si>
    <t>Recovery Outstanding as on Jan, 2019 (Brought forward)</t>
  </si>
  <si>
    <t>Net payment (Col.13-Col.19)</t>
  </si>
  <si>
    <t>National Cooperative Consumers Federation Of India Limited</t>
  </si>
  <si>
    <t>May' 2018</t>
  </si>
  <si>
    <t>July' 2018</t>
  </si>
  <si>
    <t>Actual Amount to be considered for penalty</t>
  </si>
  <si>
    <t>Due penalty being 10% of Gross Amount</t>
  </si>
  <si>
    <t>Drawn</t>
  </si>
  <si>
    <t>Difference to be adjusted</t>
  </si>
  <si>
    <t>Due penalty</t>
  </si>
  <si>
    <t>Total Difference to be adjusted</t>
  </si>
  <si>
    <t>Adjustment done in August'18 Sanction</t>
  </si>
  <si>
    <t>Adjustment done in December'18 Sanction</t>
  </si>
  <si>
    <t>Adjustment done in Jan'19 Sanction</t>
  </si>
  <si>
    <t>Balance to be adjusted from future releases</t>
  </si>
  <si>
    <t>Rural Development Dept, Govt. of Bihar</t>
  </si>
  <si>
    <t>Social Welfare Department, Govt of Mizoram</t>
  </si>
  <si>
    <t>Adjustment done in Feb'19 Sanction</t>
  </si>
  <si>
    <t>Home &amp; Political, Govt. of Assam</t>
  </si>
  <si>
    <t xml:space="preserve">RURAL DEVELOPMENT AND PANCHAYAT RAJ Government of Karnataka </t>
  </si>
  <si>
    <t>-</t>
  </si>
  <si>
    <t xml:space="preserve">Cases Recommended by Regional Offices </t>
  </si>
  <si>
    <t>1. RO Bangalore letter no. R-11013/349/2017/ROB/Vol.IV/7889-7891 dated 28.02.2019</t>
  </si>
  <si>
    <t>@50K</t>
  </si>
  <si>
    <t>KVG Bank</t>
  </si>
  <si>
    <t>Tamilnadu e-Governance Agency</t>
  </si>
  <si>
    <t>TACTV</t>
  </si>
  <si>
    <t>Canara Bank</t>
  </si>
  <si>
    <t>Planning &amp; Research Deptt.</t>
  </si>
  <si>
    <t>2. RO Chandigarh vide letter no. UIDAI/RO/Chd/Reconciliation(Pt)/2017/779 dated 06.03.2019 has reported 'Nil' cases for the month of February, 2019</t>
  </si>
  <si>
    <t>3. RO Delhi letter no. A-22011/11/2011/part-2UIDAI (RO-Delhi) dated 12.03.2019</t>
  </si>
  <si>
    <t>DoIT, Govt. of Rajasthan</t>
  </si>
  <si>
    <t>RISL (2091)</t>
  </si>
  <si>
    <t>4. RO Guwahati vide letter no UIDAI/RO-Ghy/Blacklist of EA/12/2017/2853 dated 05.03.2019 has reported 'Nil' cases for the month of February, 2019</t>
  </si>
  <si>
    <t>5. RO Hyderabad vide email dated 11.03.2019 has forwarded Minutes of Meeting of Standing Reconciliation Committee dated 07.03.2019 whereby 'Nil' cases have been reported</t>
  </si>
  <si>
    <t>7. RO Mumbai letter no. UIDAI/Mum-8/301/2019-Enrol-VI (Recon Feb-2019)-5367 dated 08.03.2019</t>
  </si>
  <si>
    <t>@1 Lakh</t>
  </si>
  <si>
    <t>Dena Bank</t>
  </si>
  <si>
    <t>Govt. of Maharashtra</t>
  </si>
  <si>
    <t>State Bank of India_New_654</t>
  </si>
  <si>
    <t>Canara Bank_New</t>
  </si>
  <si>
    <t>Govt. of Jharkhand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</si>
  <si>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</si>
  <si>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</si>
  <si>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</si>
  <si>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</si>
  <si>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</si>
  <si>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</si>
  <si>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</si>
  <si>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</si>
  <si>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</si>
  <si>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</si>
  <si>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</si>
  <si>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</si>
  <si>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</si>
  <si>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Overcharging the Resident/ Running Un-Authorized Centres</t>
  </si>
  <si>
    <t>Found Corrupt In OBD Survey</t>
  </si>
  <si>
    <t>Amount calculated for penalty</t>
  </si>
  <si>
    <t>Rate of Penalty ------&gt;</t>
  </si>
  <si>
    <t>BSNL Gujarat Telecom Circle</t>
  </si>
  <si>
    <t>6. RO Lucknow vide Minutes of Meeting of SRC dated 28.02.2019 received through email dated 11.03.2019 has reported 'Nil' cases.</t>
  </si>
  <si>
    <t>8. RO Ranchi vide letter no. UIDAI/RO/RNC/MRB/2018-19/4784 dated 05.03.2019 has reported 'Nil' cases for the month of February, 2019.</t>
  </si>
  <si>
    <t xml:space="preserve">Balance amount to be withheld for DMS pendency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</si>
</sst>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rgb="FF000000"/>
      <name val="Calibri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130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0" borderId="1" xfId="1" applyNumberFormat="1" applyFon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165" fontId="0" fillId="2" borderId="1" xfId="1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top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6" fillId="0" borderId="8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17" fontId="6" fillId="0" borderId="0" xfId="0" applyNumberFormat="1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6" fillId="4" borderId="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/>
    </xf>
    <xf numFmtId="0" fontId="6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/>
    </xf>
    <xf numFmtId="0" fontId="6" fillId="6" borderId="7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1" fontId="7" fillId="3" borderId="7" xfId="1" applyNumberFormat="1" applyFont="1" applyFill="1" applyBorder="1" applyAlignment="1">
      <alignment vertical="top"/>
    </xf>
    <xf numFmtId="165" fontId="7" fillId="3" borderId="7" xfId="1" applyNumberFormat="1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165" fontId="0" fillId="0" borderId="0" xfId="0" applyNumberFormat="1"/>
    <xf numFmtId="0" fontId="0" fillId="0" borderId="22" xfId="0" applyFill="1" applyBorder="1"/>
    <xf numFmtId="1" fontId="7" fillId="0" borderId="0" xfId="0" applyNumberFormat="1" applyFont="1" applyAlignment="1">
      <alignment vertical="top"/>
    </xf>
    <xf numFmtId="0" fontId="7" fillId="3" borderId="23" xfId="0" applyFont="1" applyFill="1" applyBorder="1" applyAlignment="1">
      <alignment vertical="top"/>
    </xf>
    <xf numFmtId="1" fontId="7" fillId="3" borderId="7" xfId="1" applyNumberFormat="1" applyFont="1" applyFill="1" applyBorder="1" applyAlignment="1">
      <alignment horizontal="center" vertical="top"/>
    </xf>
    <xf numFmtId="0" fontId="4" fillId="0" borderId="0" xfId="0" applyFont="1"/>
    <xf numFmtId="0" fontId="4" fillId="0" borderId="1" xfId="0" applyFont="1" applyBorder="1"/>
    <xf numFmtId="0" fontId="4" fillId="0" borderId="1" xfId="0" quotePrefix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3" borderId="8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3" fontId="8" fillId="7" borderId="1" xfId="16" applyNumberFormat="1" applyBorder="1" applyAlignment="1">
      <alignment wrapText="1"/>
    </xf>
    <xf numFmtId="0" fontId="7" fillId="0" borderId="0" xfId="0" applyFont="1" applyFill="1" applyAlignment="1">
      <alignment vertical="top"/>
    </xf>
    <xf numFmtId="0" fontId="4" fillId="0" borderId="1" xfId="0" applyNumberFormat="1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7" xfId="0" applyFont="1" applyFill="1" applyBorder="1" applyAlignment="1">
      <alignment horizontal="left"/>
    </xf>
    <xf numFmtId="0" fontId="4" fillId="0" borderId="7" xfId="0" applyNumberFormat="1" applyFont="1" applyFill="1" applyBorder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NumberFormat="1" applyFont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17" fontId="6" fillId="0" borderId="9" xfId="0" applyNumberFormat="1" applyFont="1" applyBorder="1" applyAlignment="1">
      <alignment horizontal="center" vertical="top"/>
    </xf>
    <xf numFmtId="17" fontId="6" fillId="0" borderId="10" xfId="0" applyNumberFormat="1" applyFont="1" applyBorder="1" applyAlignment="1">
      <alignment horizontal="center" vertical="top"/>
    </xf>
    <xf numFmtId="17" fontId="6" fillId="0" borderId="11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8" fillId="7" borderId="2" xfId="16" applyBorder="1" applyAlignment="1">
      <alignment horizontal="center"/>
    </xf>
    <xf numFmtId="0" fontId="8" fillId="7" borderId="24" xfId="16" applyBorder="1" applyAlignment="1">
      <alignment horizontal="center"/>
    </xf>
  </cellXfs>
  <cellStyles count="17">
    <cellStyle name="Bad" xfId="16" builtinId="27"/>
    <cellStyle name="Comma" xfId="1" builtinId="3"/>
    <cellStyle name="Comma 2" xfId="10"/>
    <cellStyle name="Comma 2 2" xfId="11"/>
    <cellStyle name="Comma 3" xfId="12"/>
    <cellStyle name="Normal" xfId="0" builtinId="0"/>
    <cellStyle name="Normal 2" xfId="2"/>
    <cellStyle name="Normal 3" xfId="3"/>
    <cellStyle name="Normal 3 2" xfId="1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4"/>
    <cellStyle name="Title 6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6656"/>
  <sheetViews>
    <sheetView showGridLines="0" tabSelected="1" workbookViewId="0"/>
  </sheetViews>
  <sheetFormatPr defaultColWidth="9.140625" defaultRowHeight="15"/>
  <cols>
    <col min="1" max="1" width="11.140625" style="9" bestFit="1" customWidth="1"/>
    <col min="2" max="2" width="32.42578125" customWidth="1"/>
    <col min="3" max="3" width="8.85546875" style="14" bestFit="1" customWidth="1"/>
    <col min="4" max="4" width="25.140625" customWidth="1"/>
    <col min="5" max="5" width="19.85546875" style="10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1" t="s">
        <v>1</v>
      </c>
      <c r="C1" s="11" t="s">
        <v>278</v>
      </c>
      <c r="D1" s="11" t="s">
        <v>279</v>
      </c>
      <c r="E1" s="3" t="s">
        <v>2</v>
      </c>
    </row>
    <row r="2" spans="1:5">
      <c r="A2" s="12" t="s">
        <v>3</v>
      </c>
      <c r="B2" s="5" t="s">
        <v>4</v>
      </c>
      <c r="C2" s="12" t="s">
        <v>282</v>
      </c>
      <c r="D2" s="5" t="s">
        <v>283</v>
      </c>
      <c r="E2" s="5">
        <v>4</v>
      </c>
    </row>
    <row r="3" spans="1:5">
      <c r="A3" s="12" t="s">
        <v>3</v>
      </c>
      <c r="B3" s="5" t="s">
        <v>4</v>
      </c>
      <c r="C3" s="12" t="s">
        <v>284</v>
      </c>
      <c r="D3" s="5" t="s">
        <v>285</v>
      </c>
      <c r="E3" s="5">
        <v>2</v>
      </c>
    </row>
    <row r="4" spans="1:5">
      <c r="A4" s="12" t="s">
        <v>3</v>
      </c>
      <c r="B4" s="5" t="s">
        <v>4</v>
      </c>
      <c r="C4" s="12" t="s">
        <v>286</v>
      </c>
      <c r="D4" s="5" t="s">
        <v>287</v>
      </c>
      <c r="E4" s="5">
        <v>5</v>
      </c>
    </row>
    <row r="5" spans="1:5">
      <c r="A5" s="12" t="s">
        <v>3</v>
      </c>
      <c r="B5" s="5" t="s">
        <v>4</v>
      </c>
      <c r="C5" s="12" t="s">
        <v>290</v>
      </c>
      <c r="D5" s="5" t="s">
        <v>291</v>
      </c>
      <c r="E5" s="5">
        <v>2</v>
      </c>
    </row>
    <row r="6" spans="1:5">
      <c r="A6" s="12" t="s">
        <v>3</v>
      </c>
      <c r="B6" s="5" t="s">
        <v>4</v>
      </c>
      <c r="C6" s="12" t="s">
        <v>292</v>
      </c>
      <c r="D6" s="5" t="s">
        <v>293</v>
      </c>
      <c r="E6" s="5">
        <v>2</v>
      </c>
    </row>
    <row r="7" spans="1:5">
      <c r="A7" s="12" t="s">
        <v>3</v>
      </c>
      <c r="B7" s="5" t="s">
        <v>4</v>
      </c>
      <c r="C7" s="12" t="s">
        <v>294</v>
      </c>
      <c r="D7" s="5" t="s">
        <v>295</v>
      </c>
      <c r="E7" s="5">
        <v>1</v>
      </c>
    </row>
    <row r="8" spans="1:5">
      <c r="A8" s="12" t="s">
        <v>3</v>
      </c>
      <c r="B8" s="5" t="s">
        <v>4</v>
      </c>
      <c r="C8" s="12" t="s">
        <v>298</v>
      </c>
      <c r="D8" s="5" t="s">
        <v>299</v>
      </c>
      <c r="E8" s="5">
        <v>2</v>
      </c>
    </row>
    <row r="9" spans="1:5">
      <c r="A9" s="12" t="s">
        <v>5</v>
      </c>
      <c r="B9" s="5" t="s">
        <v>6</v>
      </c>
      <c r="C9" s="12" t="s">
        <v>302</v>
      </c>
      <c r="D9" s="5" t="s">
        <v>303</v>
      </c>
      <c r="E9" s="5">
        <v>310</v>
      </c>
    </row>
    <row r="10" spans="1:5">
      <c r="A10" s="12" t="s">
        <v>7</v>
      </c>
      <c r="B10" s="5" t="s">
        <v>8</v>
      </c>
      <c r="C10" s="12" t="s">
        <v>304</v>
      </c>
      <c r="D10" s="5" t="s">
        <v>305</v>
      </c>
      <c r="E10" s="5">
        <v>183</v>
      </c>
    </row>
    <row r="11" spans="1:5">
      <c r="A11" s="12" t="s">
        <v>9</v>
      </c>
      <c r="B11" s="5" t="s">
        <v>10</v>
      </c>
      <c r="C11" s="12" t="s">
        <v>306</v>
      </c>
      <c r="D11" s="5" t="s">
        <v>307</v>
      </c>
      <c r="E11" s="5">
        <v>51</v>
      </c>
    </row>
    <row r="12" spans="1:5">
      <c r="A12" s="12" t="s">
        <v>9</v>
      </c>
      <c r="B12" s="5" t="s">
        <v>10</v>
      </c>
      <c r="C12" s="12" t="s">
        <v>308</v>
      </c>
      <c r="D12" s="5" t="s">
        <v>309</v>
      </c>
      <c r="E12" s="5">
        <v>6</v>
      </c>
    </row>
    <row r="13" spans="1:5">
      <c r="A13" s="12" t="s">
        <v>9</v>
      </c>
      <c r="B13" s="5" t="s">
        <v>10</v>
      </c>
      <c r="C13" s="12" t="s">
        <v>310</v>
      </c>
      <c r="D13" s="5" t="s">
        <v>311</v>
      </c>
      <c r="E13" s="5">
        <v>178</v>
      </c>
    </row>
    <row r="14" spans="1:5">
      <c r="A14" s="12" t="s">
        <v>11</v>
      </c>
      <c r="B14" s="5" t="s">
        <v>12</v>
      </c>
      <c r="C14" s="12" t="s">
        <v>312</v>
      </c>
      <c r="D14" s="5" t="s">
        <v>313</v>
      </c>
      <c r="E14" s="5">
        <v>3</v>
      </c>
    </row>
    <row r="15" spans="1:5">
      <c r="A15" s="12" t="s">
        <v>13</v>
      </c>
      <c r="B15" s="5" t="s">
        <v>14</v>
      </c>
      <c r="C15" s="12" t="s">
        <v>314</v>
      </c>
      <c r="D15" s="5" t="s">
        <v>315</v>
      </c>
      <c r="E15" s="5">
        <v>23</v>
      </c>
    </row>
    <row r="16" spans="1:5">
      <c r="A16" s="12" t="s">
        <v>13</v>
      </c>
      <c r="B16" s="5" t="s">
        <v>14</v>
      </c>
      <c r="C16" s="12" t="s">
        <v>316</v>
      </c>
      <c r="D16" s="5" t="s">
        <v>317</v>
      </c>
      <c r="E16" s="5">
        <v>60</v>
      </c>
    </row>
    <row r="17" spans="1:5">
      <c r="A17" s="12" t="s">
        <v>13</v>
      </c>
      <c r="B17" s="5" t="s">
        <v>14</v>
      </c>
      <c r="C17" s="12" t="s">
        <v>318</v>
      </c>
      <c r="D17" s="5" t="s">
        <v>319</v>
      </c>
      <c r="E17" s="5">
        <v>58</v>
      </c>
    </row>
    <row r="18" spans="1:5">
      <c r="A18" s="12" t="s">
        <v>13</v>
      </c>
      <c r="B18" s="5" t="s">
        <v>14</v>
      </c>
      <c r="C18" s="12" t="s">
        <v>320</v>
      </c>
      <c r="D18" s="5" t="s">
        <v>321</v>
      </c>
      <c r="E18" s="5">
        <v>32</v>
      </c>
    </row>
    <row r="19" spans="1:5">
      <c r="A19" s="12" t="s">
        <v>13</v>
      </c>
      <c r="B19" s="5" t="s">
        <v>14</v>
      </c>
      <c r="C19" s="12" t="s">
        <v>322</v>
      </c>
      <c r="D19" s="5" t="s">
        <v>323</v>
      </c>
      <c r="E19" s="5">
        <v>82</v>
      </c>
    </row>
    <row r="20" spans="1:5">
      <c r="A20" s="12" t="s">
        <v>13</v>
      </c>
      <c r="B20" s="5" t="s">
        <v>14</v>
      </c>
      <c r="C20" s="12" t="s">
        <v>324</v>
      </c>
      <c r="D20" s="5" t="s">
        <v>325</v>
      </c>
      <c r="E20" s="5">
        <v>62</v>
      </c>
    </row>
    <row r="21" spans="1:5">
      <c r="A21" s="12" t="s">
        <v>13</v>
      </c>
      <c r="B21" s="5" t="s">
        <v>14</v>
      </c>
      <c r="C21" s="12" t="s">
        <v>326</v>
      </c>
      <c r="D21" s="5" t="s">
        <v>327</v>
      </c>
      <c r="E21" s="5">
        <v>75</v>
      </c>
    </row>
    <row r="22" spans="1:5">
      <c r="A22" s="12" t="s">
        <v>13</v>
      </c>
      <c r="B22" s="5" t="s">
        <v>14</v>
      </c>
      <c r="C22" s="12" t="s">
        <v>328</v>
      </c>
      <c r="D22" s="5" t="s">
        <v>329</v>
      </c>
      <c r="E22" s="5">
        <v>72</v>
      </c>
    </row>
    <row r="23" spans="1:5">
      <c r="A23" s="12" t="s">
        <v>13</v>
      </c>
      <c r="B23" s="5" t="s">
        <v>14</v>
      </c>
      <c r="C23" s="12" t="s">
        <v>330</v>
      </c>
      <c r="D23" s="5" t="s">
        <v>331</v>
      </c>
      <c r="E23" s="5">
        <v>5</v>
      </c>
    </row>
    <row r="24" spans="1:5">
      <c r="A24" s="12" t="s">
        <v>13</v>
      </c>
      <c r="B24" s="5" t="s">
        <v>14</v>
      </c>
      <c r="C24" s="12" t="s">
        <v>332</v>
      </c>
      <c r="D24" s="5" t="s">
        <v>333</v>
      </c>
      <c r="E24" s="5">
        <v>22</v>
      </c>
    </row>
    <row r="25" spans="1:5">
      <c r="A25" s="12" t="s">
        <v>13</v>
      </c>
      <c r="B25" s="5" t="s">
        <v>14</v>
      </c>
      <c r="C25" s="12" t="s">
        <v>334</v>
      </c>
      <c r="D25" s="5" t="s">
        <v>335</v>
      </c>
      <c r="E25" s="5">
        <v>29</v>
      </c>
    </row>
    <row r="26" spans="1:5">
      <c r="A26" s="12" t="s">
        <v>13</v>
      </c>
      <c r="B26" s="5" t="s">
        <v>14</v>
      </c>
      <c r="C26" s="12" t="s">
        <v>336</v>
      </c>
      <c r="D26" s="5" t="s">
        <v>337</v>
      </c>
      <c r="E26" s="5">
        <v>76</v>
      </c>
    </row>
    <row r="27" spans="1:5">
      <c r="A27" s="12" t="s">
        <v>13</v>
      </c>
      <c r="B27" s="5" t="s">
        <v>14</v>
      </c>
      <c r="C27" s="12" t="s">
        <v>338</v>
      </c>
      <c r="D27" s="5" t="s">
        <v>339</v>
      </c>
      <c r="E27" s="5">
        <v>47</v>
      </c>
    </row>
    <row r="28" spans="1:5">
      <c r="A28" s="12" t="s">
        <v>13</v>
      </c>
      <c r="B28" s="5" t="s">
        <v>14</v>
      </c>
      <c r="C28" s="12" t="s">
        <v>340</v>
      </c>
      <c r="D28" s="5" t="s">
        <v>341</v>
      </c>
      <c r="E28" s="5">
        <v>210</v>
      </c>
    </row>
    <row r="29" spans="1:5">
      <c r="A29" s="12" t="s">
        <v>13</v>
      </c>
      <c r="B29" s="5" t="s">
        <v>14</v>
      </c>
      <c r="C29" s="12" t="s">
        <v>342</v>
      </c>
      <c r="D29" s="5" t="s">
        <v>343</v>
      </c>
      <c r="E29" s="5">
        <v>9</v>
      </c>
    </row>
    <row r="30" spans="1:5">
      <c r="A30" s="12" t="s">
        <v>13</v>
      </c>
      <c r="B30" s="5" t="s">
        <v>14</v>
      </c>
      <c r="C30" s="12" t="s">
        <v>344</v>
      </c>
      <c r="D30" s="5" t="s">
        <v>345</v>
      </c>
      <c r="E30" s="5">
        <v>65</v>
      </c>
    </row>
    <row r="31" spans="1:5">
      <c r="A31" s="12" t="s">
        <v>13</v>
      </c>
      <c r="B31" s="5" t="s">
        <v>14</v>
      </c>
      <c r="C31" s="12" t="s">
        <v>346</v>
      </c>
      <c r="D31" s="5" t="s">
        <v>347</v>
      </c>
      <c r="E31" s="5">
        <v>26</v>
      </c>
    </row>
    <row r="32" spans="1:5">
      <c r="A32" s="12" t="s">
        <v>13</v>
      </c>
      <c r="B32" s="5" t="s">
        <v>14</v>
      </c>
      <c r="C32" s="12" t="s">
        <v>348</v>
      </c>
      <c r="D32" s="5" t="s">
        <v>349</v>
      </c>
      <c r="E32" s="5">
        <v>37</v>
      </c>
    </row>
    <row r="33" spans="1:5">
      <c r="A33" s="12" t="s">
        <v>13</v>
      </c>
      <c r="B33" s="5" t="s">
        <v>14</v>
      </c>
      <c r="C33" s="12" t="s">
        <v>350</v>
      </c>
      <c r="D33" s="5" t="s">
        <v>351</v>
      </c>
      <c r="E33" s="5">
        <v>12</v>
      </c>
    </row>
    <row r="34" spans="1:5">
      <c r="A34" s="12" t="s">
        <v>13</v>
      </c>
      <c r="B34" s="5" t="s">
        <v>14</v>
      </c>
      <c r="C34" s="12" t="s">
        <v>352</v>
      </c>
      <c r="D34" s="5" t="s">
        <v>353</v>
      </c>
      <c r="E34" s="5">
        <v>70</v>
      </c>
    </row>
    <row r="35" spans="1:5">
      <c r="A35" s="12" t="s">
        <v>13</v>
      </c>
      <c r="B35" s="5" t="s">
        <v>14</v>
      </c>
      <c r="C35" s="12" t="s">
        <v>354</v>
      </c>
      <c r="D35" s="5" t="s">
        <v>355</v>
      </c>
      <c r="E35" s="5">
        <v>14</v>
      </c>
    </row>
    <row r="36" spans="1:5">
      <c r="A36" s="12" t="s">
        <v>15</v>
      </c>
      <c r="B36" s="5" t="s">
        <v>16</v>
      </c>
      <c r="C36" s="12" t="s">
        <v>356</v>
      </c>
      <c r="D36" s="5" t="s">
        <v>357</v>
      </c>
      <c r="E36" s="5">
        <v>1819</v>
      </c>
    </row>
    <row r="37" spans="1:5">
      <c r="A37" s="12" t="s">
        <v>17</v>
      </c>
      <c r="B37" s="5" t="s">
        <v>18</v>
      </c>
      <c r="C37" s="12" t="s">
        <v>358</v>
      </c>
      <c r="D37" s="5" t="s">
        <v>359</v>
      </c>
      <c r="E37" s="5">
        <v>3</v>
      </c>
    </row>
    <row r="38" spans="1:5">
      <c r="A38" s="12" t="s">
        <v>19</v>
      </c>
      <c r="B38" s="5" t="s">
        <v>20</v>
      </c>
      <c r="C38" s="12" t="s">
        <v>360</v>
      </c>
      <c r="D38" s="5" t="s">
        <v>361</v>
      </c>
      <c r="E38" s="5">
        <v>2</v>
      </c>
    </row>
    <row r="39" spans="1:5">
      <c r="A39" s="12" t="s">
        <v>19</v>
      </c>
      <c r="B39" s="5" t="s">
        <v>20</v>
      </c>
      <c r="C39" s="12" t="s">
        <v>362</v>
      </c>
      <c r="D39" s="5" t="s">
        <v>363</v>
      </c>
      <c r="E39" s="5">
        <v>8</v>
      </c>
    </row>
    <row r="40" spans="1:5">
      <c r="A40" s="12" t="s">
        <v>19</v>
      </c>
      <c r="B40" s="5" t="s">
        <v>20</v>
      </c>
      <c r="C40" s="12" t="s">
        <v>364</v>
      </c>
      <c r="D40" s="5" t="s">
        <v>365</v>
      </c>
      <c r="E40" s="5">
        <v>2</v>
      </c>
    </row>
    <row r="41" spans="1:5">
      <c r="A41" s="12" t="s">
        <v>19</v>
      </c>
      <c r="B41" s="5" t="s">
        <v>20</v>
      </c>
      <c r="C41" s="12" t="s">
        <v>366</v>
      </c>
      <c r="D41" s="5" t="s">
        <v>367</v>
      </c>
      <c r="E41" s="5">
        <v>9</v>
      </c>
    </row>
    <row r="42" spans="1:5">
      <c r="A42" s="12" t="s">
        <v>19</v>
      </c>
      <c r="B42" s="5" t="s">
        <v>20</v>
      </c>
      <c r="C42" s="12" t="s">
        <v>368</v>
      </c>
      <c r="D42" s="5" t="s">
        <v>369</v>
      </c>
      <c r="E42" s="5">
        <v>3</v>
      </c>
    </row>
    <row r="43" spans="1:5">
      <c r="A43" s="12" t="s">
        <v>19</v>
      </c>
      <c r="B43" s="5" t="s">
        <v>20</v>
      </c>
      <c r="C43" s="12" t="s">
        <v>370</v>
      </c>
      <c r="D43" s="5" t="s">
        <v>371</v>
      </c>
      <c r="E43" s="5">
        <v>2</v>
      </c>
    </row>
    <row r="44" spans="1:5">
      <c r="A44" s="12" t="s">
        <v>19</v>
      </c>
      <c r="B44" s="5" t="s">
        <v>20</v>
      </c>
      <c r="C44" s="12" t="s">
        <v>372</v>
      </c>
      <c r="D44" s="5" t="s">
        <v>373</v>
      </c>
      <c r="E44" s="5">
        <v>1</v>
      </c>
    </row>
    <row r="45" spans="1:5">
      <c r="A45" s="12" t="s">
        <v>19</v>
      </c>
      <c r="B45" s="5" t="s">
        <v>20</v>
      </c>
      <c r="C45" s="12" t="s">
        <v>374</v>
      </c>
      <c r="D45" s="5" t="s">
        <v>375</v>
      </c>
      <c r="E45" s="5">
        <v>3</v>
      </c>
    </row>
    <row r="46" spans="1:5">
      <c r="A46" s="12" t="s">
        <v>21</v>
      </c>
      <c r="B46" s="5" t="s">
        <v>22</v>
      </c>
      <c r="C46" s="12" t="s">
        <v>376</v>
      </c>
      <c r="D46" s="5" t="s">
        <v>377</v>
      </c>
      <c r="E46" s="5">
        <v>83</v>
      </c>
    </row>
    <row r="47" spans="1:5">
      <c r="A47" s="12" t="s">
        <v>21</v>
      </c>
      <c r="B47" s="5" t="s">
        <v>22</v>
      </c>
      <c r="C47" s="12" t="s">
        <v>378</v>
      </c>
      <c r="D47" s="5" t="s">
        <v>379</v>
      </c>
      <c r="E47" s="5">
        <v>30</v>
      </c>
    </row>
    <row r="48" spans="1:5">
      <c r="A48" s="12" t="s">
        <v>21</v>
      </c>
      <c r="B48" s="5" t="s">
        <v>22</v>
      </c>
      <c r="C48" s="12" t="s">
        <v>380</v>
      </c>
      <c r="D48" s="5" t="s">
        <v>381</v>
      </c>
      <c r="E48" s="5">
        <v>23</v>
      </c>
    </row>
    <row r="49" spans="1:5">
      <c r="A49" s="12" t="s">
        <v>21</v>
      </c>
      <c r="B49" s="5" t="s">
        <v>22</v>
      </c>
      <c r="C49" s="12" t="s">
        <v>382</v>
      </c>
      <c r="D49" s="5" t="s">
        <v>383</v>
      </c>
      <c r="E49" s="5">
        <v>27</v>
      </c>
    </row>
    <row r="50" spans="1:5">
      <c r="A50" s="12" t="s">
        <v>21</v>
      </c>
      <c r="B50" s="5" t="s">
        <v>22</v>
      </c>
      <c r="C50" s="12" t="s">
        <v>384</v>
      </c>
      <c r="D50" s="5" t="s">
        <v>385</v>
      </c>
      <c r="E50" s="5">
        <v>23</v>
      </c>
    </row>
    <row r="51" spans="1:5">
      <c r="A51" s="12" t="s">
        <v>21</v>
      </c>
      <c r="B51" s="5" t="s">
        <v>22</v>
      </c>
      <c r="C51" s="12" t="s">
        <v>386</v>
      </c>
      <c r="D51" s="5" t="s">
        <v>387</v>
      </c>
      <c r="E51" s="5">
        <v>17</v>
      </c>
    </row>
    <row r="52" spans="1:5">
      <c r="A52" s="12" t="s">
        <v>21</v>
      </c>
      <c r="B52" s="5" t="s">
        <v>22</v>
      </c>
      <c r="C52" s="12" t="s">
        <v>388</v>
      </c>
      <c r="D52" s="5" t="s">
        <v>389</v>
      </c>
      <c r="E52" s="5">
        <v>2</v>
      </c>
    </row>
    <row r="53" spans="1:5">
      <c r="A53" s="12" t="s">
        <v>21</v>
      </c>
      <c r="B53" s="5" t="s">
        <v>22</v>
      </c>
      <c r="C53" s="12" t="s">
        <v>390</v>
      </c>
      <c r="D53" s="5" t="s">
        <v>391</v>
      </c>
      <c r="E53" s="5">
        <v>25</v>
      </c>
    </row>
    <row r="54" spans="1:5">
      <c r="A54" s="12" t="s">
        <v>21</v>
      </c>
      <c r="B54" s="5" t="s">
        <v>22</v>
      </c>
      <c r="C54" s="12" t="s">
        <v>392</v>
      </c>
      <c r="D54" s="5" t="s">
        <v>393</v>
      </c>
      <c r="E54" s="5">
        <v>94</v>
      </c>
    </row>
    <row r="55" spans="1:5">
      <c r="A55" s="12" t="s">
        <v>21</v>
      </c>
      <c r="B55" s="5" t="s">
        <v>22</v>
      </c>
      <c r="C55" s="12" t="s">
        <v>394</v>
      </c>
      <c r="D55" s="5" t="s">
        <v>395</v>
      </c>
      <c r="E55" s="5">
        <v>53</v>
      </c>
    </row>
    <row r="56" spans="1:5">
      <c r="A56" s="12" t="s">
        <v>21</v>
      </c>
      <c r="B56" s="5" t="s">
        <v>22</v>
      </c>
      <c r="C56" s="12" t="s">
        <v>396</v>
      </c>
      <c r="D56" s="5" t="s">
        <v>397</v>
      </c>
      <c r="E56" s="5">
        <v>60</v>
      </c>
    </row>
    <row r="57" spans="1:5">
      <c r="A57" s="12" t="s">
        <v>21</v>
      </c>
      <c r="B57" s="5" t="s">
        <v>22</v>
      </c>
      <c r="C57" s="12" t="s">
        <v>398</v>
      </c>
      <c r="D57" s="5" t="s">
        <v>399</v>
      </c>
      <c r="E57" s="5">
        <v>63</v>
      </c>
    </row>
    <row r="58" spans="1:5">
      <c r="A58" s="12" t="s">
        <v>21</v>
      </c>
      <c r="B58" s="5" t="s">
        <v>22</v>
      </c>
      <c r="C58" s="12" t="s">
        <v>400</v>
      </c>
      <c r="D58" s="5" t="s">
        <v>401</v>
      </c>
      <c r="E58" s="5">
        <v>25</v>
      </c>
    </row>
    <row r="59" spans="1:5">
      <c r="A59" s="12" t="s">
        <v>21</v>
      </c>
      <c r="B59" s="5" t="s">
        <v>22</v>
      </c>
      <c r="C59" s="12" t="s">
        <v>402</v>
      </c>
      <c r="D59" s="5" t="s">
        <v>403</v>
      </c>
      <c r="E59" s="5">
        <v>88</v>
      </c>
    </row>
    <row r="60" spans="1:5">
      <c r="A60" s="12" t="s">
        <v>21</v>
      </c>
      <c r="B60" s="5" t="s">
        <v>22</v>
      </c>
      <c r="C60" s="12" t="s">
        <v>404</v>
      </c>
      <c r="D60" s="5" t="s">
        <v>405</v>
      </c>
      <c r="E60" s="5">
        <v>33</v>
      </c>
    </row>
    <row r="61" spans="1:5">
      <c r="A61" s="12" t="s">
        <v>21</v>
      </c>
      <c r="B61" s="5" t="s">
        <v>22</v>
      </c>
      <c r="C61" s="12" t="s">
        <v>406</v>
      </c>
      <c r="D61" s="5" t="s">
        <v>407</v>
      </c>
      <c r="E61" s="5">
        <v>55</v>
      </c>
    </row>
    <row r="62" spans="1:5">
      <c r="A62" s="12" t="s">
        <v>21</v>
      </c>
      <c r="B62" s="5" t="s">
        <v>22</v>
      </c>
      <c r="C62" s="12" t="s">
        <v>408</v>
      </c>
      <c r="D62" s="5" t="s">
        <v>409</v>
      </c>
      <c r="E62" s="5">
        <v>49</v>
      </c>
    </row>
    <row r="63" spans="1:5">
      <c r="A63" s="12" t="s">
        <v>21</v>
      </c>
      <c r="B63" s="5" t="s">
        <v>22</v>
      </c>
      <c r="C63" s="12" t="s">
        <v>410</v>
      </c>
      <c r="D63" s="5" t="s">
        <v>411</v>
      </c>
      <c r="E63" s="5">
        <v>37</v>
      </c>
    </row>
    <row r="64" spans="1:5">
      <c r="A64" s="12" t="s">
        <v>21</v>
      </c>
      <c r="B64" s="5" t="s">
        <v>22</v>
      </c>
      <c r="C64" s="12" t="s">
        <v>412</v>
      </c>
      <c r="D64" s="5" t="s">
        <v>413</v>
      </c>
      <c r="E64" s="5">
        <v>40</v>
      </c>
    </row>
    <row r="65" spans="1:5">
      <c r="A65" s="12" t="s">
        <v>21</v>
      </c>
      <c r="B65" s="5" t="s">
        <v>22</v>
      </c>
      <c r="C65" s="12" t="s">
        <v>414</v>
      </c>
      <c r="D65" s="5" t="s">
        <v>415</v>
      </c>
      <c r="E65" s="5">
        <v>25</v>
      </c>
    </row>
    <row r="66" spans="1:5">
      <c r="A66" s="12" t="s">
        <v>21</v>
      </c>
      <c r="B66" s="5" t="s">
        <v>22</v>
      </c>
      <c r="C66" s="12" t="s">
        <v>416</v>
      </c>
      <c r="D66" s="5" t="s">
        <v>417</v>
      </c>
      <c r="E66" s="5">
        <v>50</v>
      </c>
    </row>
    <row r="67" spans="1:5">
      <c r="A67" s="12" t="s">
        <v>21</v>
      </c>
      <c r="B67" s="5" t="s">
        <v>22</v>
      </c>
      <c r="C67" s="12" t="s">
        <v>418</v>
      </c>
      <c r="D67" s="5" t="s">
        <v>419</v>
      </c>
      <c r="E67" s="5">
        <v>30</v>
      </c>
    </row>
    <row r="68" spans="1:5">
      <c r="A68" s="12" t="s">
        <v>21</v>
      </c>
      <c r="B68" s="5" t="s">
        <v>22</v>
      </c>
      <c r="C68" s="12" t="s">
        <v>420</v>
      </c>
      <c r="D68" s="5" t="s">
        <v>421</v>
      </c>
      <c r="E68" s="5">
        <v>42</v>
      </c>
    </row>
    <row r="69" spans="1:5">
      <c r="A69" s="12" t="s">
        <v>21</v>
      </c>
      <c r="B69" s="5" t="s">
        <v>22</v>
      </c>
      <c r="C69" s="12" t="s">
        <v>422</v>
      </c>
      <c r="D69" s="5" t="s">
        <v>423</v>
      </c>
      <c r="E69" s="5">
        <v>22</v>
      </c>
    </row>
    <row r="70" spans="1:5">
      <c r="A70" s="12" t="s">
        <v>21</v>
      </c>
      <c r="B70" s="5" t="s">
        <v>22</v>
      </c>
      <c r="C70" s="12" t="s">
        <v>424</v>
      </c>
      <c r="D70" s="5" t="s">
        <v>425</v>
      </c>
      <c r="E70" s="5">
        <v>31</v>
      </c>
    </row>
    <row r="71" spans="1:5">
      <c r="A71" s="12" t="s">
        <v>21</v>
      </c>
      <c r="B71" s="5" t="s">
        <v>22</v>
      </c>
      <c r="C71" s="12" t="s">
        <v>426</v>
      </c>
      <c r="D71" s="5" t="s">
        <v>427</v>
      </c>
      <c r="E71" s="5">
        <v>26</v>
      </c>
    </row>
    <row r="72" spans="1:5">
      <c r="A72" s="12" t="s">
        <v>21</v>
      </c>
      <c r="B72" s="5" t="s">
        <v>22</v>
      </c>
      <c r="C72" s="12" t="s">
        <v>428</v>
      </c>
      <c r="D72" s="5" t="s">
        <v>429</v>
      </c>
      <c r="E72" s="5">
        <v>14</v>
      </c>
    </row>
    <row r="73" spans="1:5">
      <c r="A73" s="12" t="s">
        <v>21</v>
      </c>
      <c r="B73" s="5" t="s">
        <v>22</v>
      </c>
      <c r="C73" s="12" t="s">
        <v>430</v>
      </c>
      <c r="D73" s="5" t="s">
        <v>431</v>
      </c>
      <c r="E73" s="5">
        <v>84</v>
      </c>
    </row>
    <row r="74" spans="1:5">
      <c r="A74" s="12" t="s">
        <v>21</v>
      </c>
      <c r="B74" s="5" t="s">
        <v>22</v>
      </c>
      <c r="C74" s="12" t="s">
        <v>432</v>
      </c>
      <c r="D74" s="5" t="s">
        <v>433</v>
      </c>
      <c r="E74" s="5">
        <v>18</v>
      </c>
    </row>
    <row r="75" spans="1:5">
      <c r="A75" s="12" t="s">
        <v>21</v>
      </c>
      <c r="B75" s="5" t="s">
        <v>22</v>
      </c>
      <c r="C75" s="12" t="s">
        <v>434</v>
      </c>
      <c r="D75" s="5" t="s">
        <v>435</v>
      </c>
      <c r="E75" s="5">
        <v>21</v>
      </c>
    </row>
    <row r="76" spans="1:5">
      <c r="A76" s="12" t="s">
        <v>21</v>
      </c>
      <c r="B76" s="5" t="s">
        <v>22</v>
      </c>
      <c r="C76" s="12" t="s">
        <v>436</v>
      </c>
      <c r="D76" s="5" t="s">
        <v>437</v>
      </c>
      <c r="E76" s="5">
        <v>25</v>
      </c>
    </row>
    <row r="77" spans="1:5">
      <c r="A77" s="12" t="s">
        <v>21</v>
      </c>
      <c r="B77" s="5" t="s">
        <v>22</v>
      </c>
      <c r="C77" s="12" t="s">
        <v>438</v>
      </c>
      <c r="D77" s="5" t="s">
        <v>439</v>
      </c>
      <c r="E77" s="5">
        <v>80</v>
      </c>
    </row>
    <row r="78" spans="1:5">
      <c r="A78" s="12" t="s">
        <v>21</v>
      </c>
      <c r="B78" s="5" t="s">
        <v>22</v>
      </c>
      <c r="C78" s="12" t="s">
        <v>440</v>
      </c>
      <c r="D78" s="5" t="s">
        <v>441</v>
      </c>
      <c r="E78" s="5">
        <v>139</v>
      </c>
    </row>
    <row r="79" spans="1:5">
      <c r="A79" s="12" t="s">
        <v>23</v>
      </c>
      <c r="B79" s="5" t="s">
        <v>24</v>
      </c>
      <c r="C79" s="12" t="s">
        <v>442</v>
      </c>
      <c r="D79" s="5" t="s">
        <v>443</v>
      </c>
      <c r="E79" s="5">
        <v>476</v>
      </c>
    </row>
    <row r="80" spans="1:5">
      <c r="A80" s="12" t="s">
        <v>25</v>
      </c>
      <c r="B80" s="5" t="s">
        <v>26</v>
      </c>
      <c r="C80" s="12" t="s">
        <v>444</v>
      </c>
      <c r="D80" s="5" t="s">
        <v>445</v>
      </c>
      <c r="E80" s="5">
        <v>1</v>
      </c>
    </row>
    <row r="81" spans="1:5">
      <c r="A81" s="12" t="s">
        <v>27</v>
      </c>
      <c r="B81" s="5" t="s">
        <v>28</v>
      </c>
      <c r="C81" s="12" t="s">
        <v>446</v>
      </c>
      <c r="D81" s="5" t="s">
        <v>447</v>
      </c>
      <c r="E81" s="5">
        <v>3</v>
      </c>
    </row>
    <row r="82" spans="1:5">
      <c r="A82" s="12" t="s">
        <v>29</v>
      </c>
      <c r="B82" s="5" t="s">
        <v>30</v>
      </c>
      <c r="C82" s="12" t="s">
        <v>448</v>
      </c>
      <c r="D82" s="5" t="s">
        <v>449</v>
      </c>
      <c r="E82" s="5">
        <v>233</v>
      </c>
    </row>
    <row r="83" spans="1:5">
      <c r="A83" s="12" t="s">
        <v>31</v>
      </c>
      <c r="B83" s="5" t="s">
        <v>32</v>
      </c>
      <c r="C83" s="12" t="s">
        <v>450</v>
      </c>
      <c r="D83" s="5" t="s">
        <v>451</v>
      </c>
      <c r="E83" s="5">
        <v>101</v>
      </c>
    </row>
    <row r="84" spans="1:5">
      <c r="A84" s="12" t="s">
        <v>31</v>
      </c>
      <c r="B84" s="5" t="s">
        <v>32</v>
      </c>
      <c r="C84" s="12" t="s">
        <v>452</v>
      </c>
      <c r="D84" s="5" t="s">
        <v>453</v>
      </c>
      <c r="E84" s="5">
        <v>255</v>
      </c>
    </row>
    <row r="85" spans="1:5">
      <c r="A85" s="12" t="s">
        <v>33</v>
      </c>
      <c r="B85" s="5" t="s">
        <v>34</v>
      </c>
      <c r="C85" s="12" t="s">
        <v>456</v>
      </c>
      <c r="D85" s="5" t="s">
        <v>457</v>
      </c>
      <c r="E85" s="5">
        <v>5</v>
      </c>
    </row>
    <row r="86" spans="1:5">
      <c r="A86" s="12" t="s">
        <v>35</v>
      </c>
      <c r="B86" s="5" t="s">
        <v>36</v>
      </c>
      <c r="C86" s="12" t="s">
        <v>458</v>
      </c>
      <c r="D86" s="5" t="s">
        <v>459</v>
      </c>
      <c r="E86" s="5">
        <v>206</v>
      </c>
    </row>
    <row r="87" spans="1:5">
      <c r="A87" s="12" t="s">
        <v>37</v>
      </c>
      <c r="B87" s="5" t="s">
        <v>38</v>
      </c>
      <c r="C87" s="12" t="s">
        <v>460</v>
      </c>
      <c r="D87" s="5" t="s">
        <v>461</v>
      </c>
      <c r="E87" s="5">
        <v>16</v>
      </c>
    </row>
    <row r="88" spans="1:5">
      <c r="A88" s="12" t="s">
        <v>41</v>
      </c>
      <c r="B88" s="5" t="s">
        <v>42</v>
      </c>
      <c r="C88" s="12" t="s">
        <v>464</v>
      </c>
      <c r="D88" s="5" t="s">
        <v>465</v>
      </c>
      <c r="E88" s="5">
        <v>20</v>
      </c>
    </row>
    <row r="89" spans="1:5">
      <c r="A89" s="12" t="s">
        <v>43</v>
      </c>
      <c r="B89" s="5" t="s">
        <v>44</v>
      </c>
      <c r="C89" s="12" t="s">
        <v>466</v>
      </c>
      <c r="D89" s="5" t="s">
        <v>467</v>
      </c>
      <c r="E89" s="5">
        <v>2</v>
      </c>
    </row>
    <row r="90" spans="1:5">
      <c r="A90" s="12" t="s">
        <v>43</v>
      </c>
      <c r="B90" s="5" t="s">
        <v>44</v>
      </c>
      <c r="C90" s="12" t="s">
        <v>468</v>
      </c>
      <c r="D90" s="5" t="s">
        <v>469</v>
      </c>
      <c r="E90" s="5">
        <v>10</v>
      </c>
    </row>
    <row r="91" spans="1:5">
      <c r="A91" s="12" t="s">
        <v>45</v>
      </c>
      <c r="B91" s="5" t="s">
        <v>46</v>
      </c>
      <c r="C91" s="12" t="s">
        <v>470</v>
      </c>
      <c r="D91" s="5" t="s">
        <v>471</v>
      </c>
      <c r="E91" s="5">
        <v>45</v>
      </c>
    </row>
    <row r="92" spans="1:5">
      <c r="A92" s="12" t="s">
        <v>45</v>
      </c>
      <c r="B92" s="5" t="s">
        <v>46</v>
      </c>
      <c r="C92" s="12" t="s">
        <v>888</v>
      </c>
      <c r="D92" s="5" t="s">
        <v>889</v>
      </c>
      <c r="E92" s="5">
        <v>1</v>
      </c>
    </row>
    <row r="93" spans="1:5">
      <c r="A93" s="12" t="s">
        <v>47</v>
      </c>
      <c r="B93" s="5" t="s">
        <v>48</v>
      </c>
      <c r="C93" s="12" t="s">
        <v>472</v>
      </c>
      <c r="D93" s="5" t="s">
        <v>473</v>
      </c>
      <c r="E93" s="5">
        <v>1</v>
      </c>
    </row>
    <row r="94" spans="1:5">
      <c r="A94" s="12" t="s">
        <v>49</v>
      </c>
      <c r="B94" s="5" t="s">
        <v>50</v>
      </c>
      <c r="C94" s="12" t="s">
        <v>474</v>
      </c>
      <c r="D94" s="5" t="s">
        <v>475</v>
      </c>
      <c r="E94" s="5">
        <v>7</v>
      </c>
    </row>
    <row r="95" spans="1:5">
      <c r="A95" s="12" t="s">
        <v>51</v>
      </c>
      <c r="B95" s="5" t="s">
        <v>52</v>
      </c>
      <c r="C95" s="12" t="s">
        <v>476</v>
      </c>
      <c r="D95" s="5" t="s">
        <v>477</v>
      </c>
      <c r="E95" s="5">
        <v>4</v>
      </c>
    </row>
    <row r="96" spans="1:5">
      <c r="A96" s="12" t="s">
        <v>59</v>
      </c>
      <c r="B96" s="5" t="s">
        <v>60</v>
      </c>
      <c r="C96" s="12" t="s">
        <v>486</v>
      </c>
      <c r="D96" s="5" t="s">
        <v>487</v>
      </c>
      <c r="E96" s="5">
        <v>4</v>
      </c>
    </row>
    <row r="97" spans="1:5">
      <c r="A97" s="12" t="s">
        <v>63</v>
      </c>
      <c r="B97" s="5" t="s">
        <v>64</v>
      </c>
      <c r="C97" s="12" t="s">
        <v>490</v>
      </c>
      <c r="D97" s="5" t="s">
        <v>491</v>
      </c>
      <c r="E97" s="5">
        <v>2</v>
      </c>
    </row>
    <row r="98" spans="1:5">
      <c r="A98" s="12" t="s">
        <v>65</v>
      </c>
      <c r="B98" s="5" t="s">
        <v>66</v>
      </c>
      <c r="C98" s="12" t="s">
        <v>492</v>
      </c>
      <c r="D98" s="5" t="s">
        <v>493</v>
      </c>
      <c r="E98" s="5">
        <v>18</v>
      </c>
    </row>
    <row r="99" spans="1:5">
      <c r="A99" s="12" t="s">
        <v>69</v>
      </c>
      <c r="B99" s="5" t="s">
        <v>70</v>
      </c>
      <c r="C99" s="12" t="s">
        <v>496</v>
      </c>
      <c r="D99" s="5" t="s">
        <v>497</v>
      </c>
      <c r="E99" s="5">
        <v>2</v>
      </c>
    </row>
    <row r="100" spans="1:5">
      <c r="A100" s="12" t="s">
        <v>71</v>
      </c>
      <c r="B100" s="5" t="s">
        <v>72</v>
      </c>
      <c r="C100" s="12" t="s">
        <v>498</v>
      </c>
      <c r="D100" s="5" t="s">
        <v>499</v>
      </c>
      <c r="E100" s="5">
        <v>1</v>
      </c>
    </row>
    <row r="101" spans="1:5">
      <c r="A101" s="12" t="s">
        <v>73</v>
      </c>
      <c r="B101" s="5" t="s">
        <v>74</v>
      </c>
      <c r="C101" s="12" t="s">
        <v>500</v>
      </c>
      <c r="D101" s="5" t="s">
        <v>501</v>
      </c>
      <c r="E101" s="5">
        <v>1</v>
      </c>
    </row>
    <row r="102" spans="1:5">
      <c r="A102" s="12" t="s">
        <v>75</v>
      </c>
      <c r="B102" s="5" t="s">
        <v>76</v>
      </c>
      <c r="C102" s="12" t="s">
        <v>502</v>
      </c>
      <c r="D102" s="5" t="s">
        <v>503</v>
      </c>
      <c r="E102" s="5">
        <v>8</v>
      </c>
    </row>
    <row r="103" spans="1:5">
      <c r="A103" s="12" t="s">
        <v>79</v>
      </c>
      <c r="B103" s="5" t="s">
        <v>80</v>
      </c>
      <c r="C103" s="12" t="s">
        <v>510</v>
      </c>
      <c r="D103" s="5" t="s">
        <v>511</v>
      </c>
      <c r="E103" s="5">
        <v>2</v>
      </c>
    </row>
    <row r="104" spans="1:5">
      <c r="A104" s="12" t="s">
        <v>81</v>
      </c>
      <c r="B104" s="5" t="s">
        <v>82</v>
      </c>
      <c r="C104" s="12" t="s">
        <v>512</v>
      </c>
      <c r="D104" s="5" t="s">
        <v>513</v>
      </c>
      <c r="E104" s="5">
        <v>2</v>
      </c>
    </row>
    <row r="105" spans="1:5">
      <c r="A105" s="12" t="s">
        <v>83</v>
      </c>
      <c r="B105" s="5" t="s">
        <v>84</v>
      </c>
      <c r="C105" s="12" t="s">
        <v>517</v>
      </c>
      <c r="D105" s="5" t="s">
        <v>518</v>
      </c>
      <c r="E105" s="5">
        <v>4</v>
      </c>
    </row>
    <row r="106" spans="1:5">
      <c r="A106" s="12" t="s">
        <v>85</v>
      </c>
      <c r="B106" s="5" t="s">
        <v>86</v>
      </c>
      <c r="C106" s="12" t="s">
        <v>519</v>
      </c>
      <c r="D106" s="5" t="s">
        <v>520</v>
      </c>
      <c r="E106" s="5">
        <v>7</v>
      </c>
    </row>
    <row r="107" spans="1:5">
      <c r="A107" s="12" t="s">
        <v>87</v>
      </c>
      <c r="B107" s="5" t="s">
        <v>88</v>
      </c>
      <c r="C107" s="12" t="s">
        <v>521</v>
      </c>
      <c r="D107" s="5" t="s">
        <v>522</v>
      </c>
      <c r="E107" s="5">
        <v>1</v>
      </c>
    </row>
    <row r="108" spans="1:5">
      <c r="A108" s="12" t="s">
        <v>89</v>
      </c>
      <c r="B108" s="5" t="s">
        <v>90</v>
      </c>
      <c r="C108" s="12" t="s">
        <v>523</v>
      </c>
      <c r="D108" s="5" t="s">
        <v>524</v>
      </c>
      <c r="E108" s="5">
        <v>22</v>
      </c>
    </row>
    <row r="109" spans="1:5">
      <c r="A109" s="12" t="s">
        <v>91</v>
      </c>
      <c r="B109" s="5" t="s">
        <v>92</v>
      </c>
      <c r="C109" s="12" t="s">
        <v>525</v>
      </c>
      <c r="D109" s="5" t="s">
        <v>526</v>
      </c>
      <c r="E109" s="5">
        <v>9</v>
      </c>
    </row>
    <row r="110" spans="1:5">
      <c r="A110" s="12" t="s">
        <v>93</v>
      </c>
      <c r="B110" s="5" t="s">
        <v>94</v>
      </c>
      <c r="C110" s="12" t="s">
        <v>527</v>
      </c>
      <c r="D110" s="5" t="s">
        <v>528</v>
      </c>
      <c r="E110" s="5">
        <v>1397</v>
      </c>
    </row>
    <row r="111" spans="1:5">
      <c r="A111" s="12" t="s">
        <v>95</v>
      </c>
      <c r="B111" s="5" t="s">
        <v>96</v>
      </c>
      <c r="C111" s="12" t="s">
        <v>529</v>
      </c>
      <c r="D111" s="5" t="s">
        <v>530</v>
      </c>
      <c r="E111" s="5">
        <v>3351</v>
      </c>
    </row>
    <row r="112" spans="1:5">
      <c r="A112" s="12" t="s">
        <v>95</v>
      </c>
      <c r="B112" s="5" t="s">
        <v>96</v>
      </c>
      <c r="C112" s="12" t="s">
        <v>531</v>
      </c>
      <c r="D112" s="5" t="s">
        <v>532</v>
      </c>
      <c r="E112" s="5">
        <v>20</v>
      </c>
    </row>
    <row r="113" spans="1:5">
      <c r="A113" s="12" t="s">
        <v>97</v>
      </c>
      <c r="B113" s="5" t="s">
        <v>98</v>
      </c>
      <c r="C113" s="12" t="s">
        <v>533</v>
      </c>
      <c r="D113" s="5" t="s">
        <v>534</v>
      </c>
      <c r="E113" s="5">
        <v>265</v>
      </c>
    </row>
    <row r="114" spans="1:5">
      <c r="A114" s="12" t="s">
        <v>97</v>
      </c>
      <c r="B114" s="5" t="s">
        <v>98</v>
      </c>
      <c r="C114" s="12" t="s">
        <v>535</v>
      </c>
      <c r="D114" s="5" t="s">
        <v>536</v>
      </c>
      <c r="E114" s="5">
        <v>269</v>
      </c>
    </row>
    <row r="115" spans="1:5">
      <c r="A115" s="12" t="s">
        <v>99</v>
      </c>
      <c r="B115" s="5" t="s">
        <v>100</v>
      </c>
      <c r="C115" s="12" t="s">
        <v>537</v>
      </c>
      <c r="D115" s="5" t="s">
        <v>538</v>
      </c>
      <c r="E115" s="5">
        <v>1</v>
      </c>
    </row>
    <row r="116" spans="1:5">
      <c r="A116" s="12" t="s">
        <v>99</v>
      </c>
      <c r="B116" s="5" t="s">
        <v>100</v>
      </c>
      <c r="C116" s="12" t="s">
        <v>541</v>
      </c>
      <c r="D116" s="5" t="s">
        <v>542</v>
      </c>
      <c r="E116" s="5">
        <v>1</v>
      </c>
    </row>
    <row r="117" spans="1:5">
      <c r="A117" s="12" t="s">
        <v>99</v>
      </c>
      <c r="B117" s="5" t="s">
        <v>100</v>
      </c>
      <c r="C117" s="12" t="s">
        <v>543</v>
      </c>
      <c r="D117" s="5" t="s">
        <v>544</v>
      </c>
      <c r="E117" s="5">
        <v>2</v>
      </c>
    </row>
    <row r="118" spans="1:5">
      <c r="A118" s="12" t="s">
        <v>99</v>
      </c>
      <c r="B118" s="5" t="s">
        <v>100</v>
      </c>
      <c r="C118" s="12" t="s">
        <v>547</v>
      </c>
      <c r="D118" s="5" t="s">
        <v>548</v>
      </c>
      <c r="E118" s="5">
        <v>1</v>
      </c>
    </row>
    <row r="119" spans="1:5">
      <c r="A119" s="12" t="s">
        <v>99</v>
      </c>
      <c r="B119" s="5" t="s">
        <v>100</v>
      </c>
      <c r="C119" s="12" t="s">
        <v>549</v>
      </c>
      <c r="D119" s="5" t="s">
        <v>550</v>
      </c>
      <c r="E119" s="5">
        <v>56</v>
      </c>
    </row>
    <row r="120" spans="1:5">
      <c r="A120" s="12" t="s">
        <v>99</v>
      </c>
      <c r="B120" s="5" t="s">
        <v>100</v>
      </c>
      <c r="C120" s="12" t="s">
        <v>559</v>
      </c>
      <c r="D120" s="5" t="s">
        <v>560</v>
      </c>
      <c r="E120" s="5">
        <v>1</v>
      </c>
    </row>
    <row r="121" spans="1:5">
      <c r="A121" s="12" t="s">
        <v>99</v>
      </c>
      <c r="B121" s="5" t="s">
        <v>100</v>
      </c>
      <c r="C121" s="12" t="s">
        <v>561</v>
      </c>
      <c r="D121" s="5" t="s">
        <v>562</v>
      </c>
      <c r="E121" s="5">
        <v>1</v>
      </c>
    </row>
    <row r="122" spans="1:5">
      <c r="A122" s="12" t="s">
        <v>99</v>
      </c>
      <c r="B122" s="5" t="s">
        <v>100</v>
      </c>
      <c r="C122" s="12" t="s">
        <v>563</v>
      </c>
      <c r="D122" s="5" t="s">
        <v>564</v>
      </c>
      <c r="E122" s="5">
        <v>3</v>
      </c>
    </row>
    <row r="123" spans="1:5">
      <c r="A123" s="12" t="s">
        <v>99</v>
      </c>
      <c r="B123" s="5" t="s">
        <v>100</v>
      </c>
      <c r="C123" s="12" t="s">
        <v>890</v>
      </c>
      <c r="D123" s="5" t="s">
        <v>891</v>
      </c>
      <c r="E123" s="5">
        <v>2</v>
      </c>
    </row>
    <row r="124" spans="1:5">
      <c r="A124" s="12" t="s">
        <v>101</v>
      </c>
      <c r="B124" s="5" t="s">
        <v>102</v>
      </c>
      <c r="C124" s="12" t="s">
        <v>575</v>
      </c>
      <c r="D124" s="5" t="s">
        <v>576</v>
      </c>
      <c r="E124" s="5">
        <v>26</v>
      </c>
    </row>
    <row r="125" spans="1:5">
      <c r="A125" s="12" t="s">
        <v>101</v>
      </c>
      <c r="B125" s="5" t="s">
        <v>102</v>
      </c>
      <c r="C125" s="12" t="s">
        <v>577</v>
      </c>
      <c r="D125" s="5" t="s">
        <v>578</v>
      </c>
      <c r="E125" s="5">
        <v>3</v>
      </c>
    </row>
    <row r="126" spans="1:5">
      <c r="A126" s="12" t="s">
        <v>103</v>
      </c>
      <c r="B126" s="5" t="s">
        <v>104</v>
      </c>
      <c r="C126" s="12" t="s">
        <v>579</v>
      </c>
      <c r="D126" s="5" t="s">
        <v>580</v>
      </c>
      <c r="E126" s="5">
        <v>4</v>
      </c>
    </row>
    <row r="127" spans="1:5">
      <c r="A127" s="12" t="s">
        <v>103</v>
      </c>
      <c r="B127" s="5" t="s">
        <v>104</v>
      </c>
      <c r="C127" s="12" t="s">
        <v>581</v>
      </c>
      <c r="D127" s="5" t="s">
        <v>582</v>
      </c>
      <c r="E127" s="5">
        <v>1</v>
      </c>
    </row>
    <row r="128" spans="1:5">
      <c r="A128" s="12" t="s">
        <v>103</v>
      </c>
      <c r="B128" s="5" t="s">
        <v>104</v>
      </c>
      <c r="C128" s="12" t="s">
        <v>585</v>
      </c>
      <c r="D128" s="5" t="s">
        <v>586</v>
      </c>
      <c r="E128" s="5">
        <v>2</v>
      </c>
    </row>
    <row r="129" spans="1:5">
      <c r="A129" s="12" t="s">
        <v>103</v>
      </c>
      <c r="B129" s="5" t="s">
        <v>104</v>
      </c>
      <c r="C129" s="12" t="s">
        <v>587</v>
      </c>
      <c r="D129" s="5" t="s">
        <v>588</v>
      </c>
      <c r="E129" s="5">
        <v>1</v>
      </c>
    </row>
    <row r="130" spans="1:5">
      <c r="A130" s="12" t="s">
        <v>103</v>
      </c>
      <c r="B130" s="5" t="s">
        <v>104</v>
      </c>
      <c r="C130" s="12" t="s">
        <v>591</v>
      </c>
      <c r="D130" s="5" t="s">
        <v>592</v>
      </c>
      <c r="E130" s="5">
        <v>1</v>
      </c>
    </row>
    <row r="131" spans="1:5">
      <c r="A131" s="12" t="s">
        <v>103</v>
      </c>
      <c r="B131" s="5" t="s">
        <v>104</v>
      </c>
      <c r="C131" s="12" t="s">
        <v>593</v>
      </c>
      <c r="D131" s="5" t="s">
        <v>594</v>
      </c>
      <c r="E131" s="5">
        <v>1</v>
      </c>
    </row>
    <row r="132" spans="1:5">
      <c r="A132" s="12" t="s">
        <v>105</v>
      </c>
      <c r="B132" s="5" t="s">
        <v>106</v>
      </c>
      <c r="C132" s="12" t="s">
        <v>595</v>
      </c>
      <c r="D132" s="5" t="s">
        <v>106</v>
      </c>
      <c r="E132" s="5">
        <v>1</v>
      </c>
    </row>
    <row r="133" spans="1:5">
      <c r="A133" s="12" t="s">
        <v>107</v>
      </c>
      <c r="B133" s="5" t="s">
        <v>108</v>
      </c>
      <c r="C133" s="12" t="s">
        <v>596</v>
      </c>
      <c r="D133" s="5" t="s">
        <v>597</v>
      </c>
      <c r="E133" s="5">
        <v>10</v>
      </c>
    </row>
    <row r="134" spans="1:5">
      <c r="A134" s="12" t="s">
        <v>107</v>
      </c>
      <c r="B134" s="5" t="s">
        <v>108</v>
      </c>
      <c r="C134" s="12" t="s">
        <v>892</v>
      </c>
      <c r="D134" s="5" t="s">
        <v>893</v>
      </c>
      <c r="E134" s="5">
        <v>5</v>
      </c>
    </row>
    <row r="135" spans="1:5">
      <c r="A135" s="12" t="s">
        <v>109</v>
      </c>
      <c r="B135" s="5" t="s">
        <v>110</v>
      </c>
      <c r="C135" s="12" t="s">
        <v>598</v>
      </c>
      <c r="D135" s="5" t="s">
        <v>599</v>
      </c>
      <c r="E135" s="5">
        <v>72</v>
      </c>
    </row>
    <row r="136" spans="1:5">
      <c r="A136" s="12" t="s">
        <v>111</v>
      </c>
      <c r="B136" s="5" t="s">
        <v>112</v>
      </c>
      <c r="C136" s="12" t="s">
        <v>600</v>
      </c>
      <c r="D136" s="5" t="s">
        <v>601</v>
      </c>
      <c r="E136" s="5">
        <v>26</v>
      </c>
    </row>
    <row r="137" spans="1:5">
      <c r="A137" s="12" t="s">
        <v>885</v>
      </c>
      <c r="B137" s="5" t="s">
        <v>728</v>
      </c>
      <c r="C137" s="12" t="s">
        <v>894</v>
      </c>
      <c r="D137" s="5" t="s">
        <v>895</v>
      </c>
      <c r="E137" s="5">
        <v>1</v>
      </c>
    </row>
    <row r="138" spans="1:5">
      <c r="A138" s="12" t="s">
        <v>113</v>
      </c>
      <c r="B138" s="5" t="s">
        <v>114</v>
      </c>
      <c r="C138" s="12" t="s">
        <v>602</v>
      </c>
      <c r="D138" s="5" t="s">
        <v>114</v>
      </c>
      <c r="E138" s="5">
        <v>14</v>
      </c>
    </row>
    <row r="139" spans="1:5">
      <c r="A139" s="12" t="s">
        <v>115</v>
      </c>
      <c r="B139" s="5" t="s">
        <v>116</v>
      </c>
      <c r="C139" s="12" t="s">
        <v>603</v>
      </c>
      <c r="D139" s="5" t="s">
        <v>116</v>
      </c>
      <c r="E139" s="5">
        <v>109</v>
      </c>
    </row>
    <row r="140" spans="1:5">
      <c r="A140" s="12" t="s">
        <v>115</v>
      </c>
      <c r="B140" s="5" t="s">
        <v>116</v>
      </c>
      <c r="C140" s="12" t="s">
        <v>896</v>
      </c>
      <c r="D140" s="5" t="s">
        <v>897</v>
      </c>
      <c r="E140" s="5">
        <v>23</v>
      </c>
    </row>
    <row r="141" spans="1:5">
      <c r="A141" s="12" t="s">
        <v>117</v>
      </c>
      <c r="B141" s="5" t="s">
        <v>118</v>
      </c>
      <c r="C141" s="12" t="s">
        <v>606</v>
      </c>
      <c r="D141" s="5" t="s">
        <v>118</v>
      </c>
      <c r="E141" s="5">
        <v>90</v>
      </c>
    </row>
    <row r="142" spans="1:5">
      <c r="A142" s="12" t="s">
        <v>117</v>
      </c>
      <c r="B142" s="5" t="s">
        <v>118</v>
      </c>
      <c r="C142" s="12" t="s">
        <v>607</v>
      </c>
      <c r="D142" s="5" t="s">
        <v>608</v>
      </c>
      <c r="E142" s="5">
        <v>2</v>
      </c>
    </row>
    <row r="143" spans="1:5">
      <c r="A143" s="12" t="s">
        <v>119</v>
      </c>
      <c r="B143" s="5" t="s">
        <v>120</v>
      </c>
      <c r="C143" s="12" t="s">
        <v>609</v>
      </c>
      <c r="D143" s="5" t="s">
        <v>610</v>
      </c>
      <c r="E143" s="5">
        <v>113</v>
      </c>
    </row>
    <row r="144" spans="1:5">
      <c r="A144" s="12" t="s">
        <v>121</v>
      </c>
      <c r="B144" s="5" t="s">
        <v>122</v>
      </c>
      <c r="C144" s="12" t="s">
        <v>611</v>
      </c>
      <c r="D144" s="5" t="s">
        <v>122</v>
      </c>
      <c r="E144" s="5">
        <v>146</v>
      </c>
    </row>
    <row r="145" spans="1:5">
      <c r="A145" s="12" t="s">
        <v>123</v>
      </c>
      <c r="B145" s="5" t="s">
        <v>124</v>
      </c>
      <c r="C145" s="12" t="s">
        <v>612</v>
      </c>
      <c r="D145" s="5" t="s">
        <v>124</v>
      </c>
      <c r="E145" s="5">
        <v>467</v>
      </c>
    </row>
    <row r="146" spans="1:5">
      <c r="A146" s="12" t="s">
        <v>125</v>
      </c>
      <c r="B146" s="5" t="s">
        <v>126</v>
      </c>
      <c r="C146" s="12" t="s">
        <v>613</v>
      </c>
      <c r="D146" s="5" t="s">
        <v>614</v>
      </c>
      <c r="E146" s="5">
        <v>99</v>
      </c>
    </row>
    <row r="147" spans="1:5">
      <c r="A147" s="12" t="s">
        <v>127</v>
      </c>
      <c r="B147" s="5" t="s">
        <v>128</v>
      </c>
      <c r="C147" s="12" t="s">
        <v>615</v>
      </c>
      <c r="D147" s="5" t="s">
        <v>616</v>
      </c>
      <c r="E147" s="5">
        <v>47</v>
      </c>
    </row>
    <row r="148" spans="1:5">
      <c r="A148" s="12" t="s">
        <v>129</v>
      </c>
      <c r="B148" s="5" t="s">
        <v>130</v>
      </c>
      <c r="C148" s="12" t="s">
        <v>617</v>
      </c>
      <c r="D148" s="5" t="s">
        <v>618</v>
      </c>
      <c r="E148" s="5">
        <v>275</v>
      </c>
    </row>
    <row r="149" spans="1:5">
      <c r="A149" s="12" t="s">
        <v>131</v>
      </c>
      <c r="B149" s="5" t="s">
        <v>132</v>
      </c>
      <c r="C149" s="12" t="s">
        <v>619</v>
      </c>
      <c r="D149" s="5" t="s">
        <v>132</v>
      </c>
      <c r="E149" s="5">
        <v>58</v>
      </c>
    </row>
    <row r="150" spans="1:5">
      <c r="A150" s="12" t="s">
        <v>133</v>
      </c>
      <c r="B150" s="5" t="s">
        <v>134</v>
      </c>
      <c r="C150" s="12" t="s">
        <v>620</v>
      </c>
      <c r="D150" s="5" t="s">
        <v>134</v>
      </c>
      <c r="E150" s="5">
        <v>271</v>
      </c>
    </row>
    <row r="151" spans="1:5">
      <c r="A151" s="12" t="s">
        <v>135</v>
      </c>
      <c r="B151" s="5" t="s">
        <v>136</v>
      </c>
      <c r="C151" s="12" t="s">
        <v>621</v>
      </c>
      <c r="D151" s="5" t="s">
        <v>622</v>
      </c>
      <c r="E151" s="5">
        <v>1922</v>
      </c>
    </row>
    <row r="152" spans="1:5">
      <c r="A152" s="12" t="s">
        <v>137</v>
      </c>
      <c r="B152" s="5" t="s">
        <v>138</v>
      </c>
      <c r="C152" s="12" t="s">
        <v>623</v>
      </c>
      <c r="D152" s="5" t="s">
        <v>138</v>
      </c>
      <c r="E152" s="5">
        <v>7</v>
      </c>
    </row>
    <row r="153" spans="1:5">
      <c r="A153" s="12" t="s">
        <v>139</v>
      </c>
      <c r="B153" s="5" t="s">
        <v>140</v>
      </c>
      <c r="C153" s="12" t="s">
        <v>624</v>
      </c>
      <c r="D153" s="5" t="s">
        <v>625</v>
      </c>
      <c r="E153" s="5">
        <v>128</v>
      </c>
    </row>
    <row r="154" spans="1:5">
      <c r="A154" s="12" t="s">
        <v>141</v>
      </c>
      <c r="B154" s="5" t="s">
        <v>142</v>
      </c>
      <c r="C154" s="12" t="s">
        <v>626</v>
      </c>
      <c r="D154" s="5" t="s">
        <v>142</v>
      </c>
      <c r="E154" s="5">
        <v>202</v>
      </c>
    </row>
    <row r="155" spans="1:5">
      <c r="A155" s="12" t="s">
        <v>143</v>
      </c>
      <c r="B155" s="5" t="s">
        <v>144</v>
      </c>
      <c r="C155" s="12" t="s">
        <v>627</v>
      </c>
      <c r="D155" s="5" t="s">
        <v>628</v>
      </c>
      <c r="E155" s="5">
        <v>34</v>
      </c>
    </row>
    <row r="156" spans="1:5">
      <c r="A156" s="12" t="s">
        <v>145</v>
      </c>
      <c r="B156" s="5" t="s">
        <v>146</v>
      </c>
      <c r="C156" s="12" t="s">
        <v>629</v>
      </c>
      <c r="D156" s="5" t="s">
        <v>630</v>
      </c>
      <c r="E156" s="5">
        <v>20</v>
      </c>
    </row>
    <row r="157" spans="1:5">
      <c r="A157" s="12" t="s">
        <v>147</v>
      </c>
      <c r="B157" s="5" t="s">
        <v>148</v>
      </c>
      <c r="C157" s="12" t="s">
        <v>631</v>
      </c>
      <c r="D157" s="5" t="s">
        <v>148</v>
      </c>
      <c r="E157" s="5">
        <v>230</v>
      </c>
    </row>
    <row r="158" spans="1:5">
      <c r="A158" s="12" t="s">
        <v>149</v>
      </c>
      <c r="B158" s="5" t="s">
        <v>150</v>
      </c>
      <c r="C158" s="12" t="s">
        <v>632</v>
      </c>
      <c r="D158" s="5" t="s">
        <v>150</v>
      </c>
      <c r="E158" s="5">
        <v>17</v>
      </c>
    </row>
    <row r="159" spans="1:5">
      <c r="A159" s="12" t="s">
        <v>151</v>
      </c>
      <c r="B159" s="5" t="s">
        <v>152</v>
      </c>
      <c r="C159" s="12" t="s">
        <v>633</v>
      </c>
      <c r="D159" s="5" t="s">
        <v>152</v>
      </c>
      <c r="E159" s="5">
        <v>257</v>
      </c>
    </row>
    <row r="160" spans="1:5">
      <c r="A160" s="12" t="s">
        <v>153</v>
      </c>
      <c r="B160" s="5" t="s">
        <v>154</v>
      </c>
      <c r="C160" s="12" t="s">
        <v>634</v>
      </c>
      <c r="D160" s="5" t="s">
        <v>154</v>
      </c>
      <c r="E160" s="5">
        <v>41</v>
      </c>
    </row>
    <row r="161" spans="1:5">
      <c r="A161" s="12" t="s">
        <v>155</v>
      </c>
      <c r="B161" s="5" t="s">
        <v>156</v>
      </c>
      <c r="C161" s="12" t="s">
        <v>635</v>
      </c>
      <c r="D161" s="5" t="s">
        <v>156</v>
      </c>
      <c r="E161" s="5">
        <v>38</v>
      </c>
    </row>
    <row r="162" spans="1:5">
      <c r="A162" s="12" t="s">
        <v>157</v>
      </c>
      <c r="B162" s="5" t="s">
        <v>158</v>
      </c>
      <c r="C162" s="12" t="s">
        <v>636</v>
      </c>
      <c r="D162" s="5" t="s">
        <v>158</v>
      </c>
      <c r="E162" s="5">
        <v>89</v>
      </c>
    </row>
    <row r="163" spans="1:5">
      <c r="A163" s="12" t="s">
        <v>159</v>
      </c>
      <c r="B163" s="5" t="s">
        <v>160</v>
      </c>
      <c r="C163" s="12" t="s">
        <v>637</v>
      </c>
      <c r="D163" s="5" t="s">
        <v>638</v>
      </c>
      <c r="E163" s="5">
        <v>164</v>
      </c>
    </row>
    <row r="164" spans="1:5">
      <c r="A164" s="12" t="s">
        <v>159</v>
      </c>
      <c r="B164" s="5" t="s">
        <v>160</v>
      </c>
      <c r="C164" s="12" t="s">
        <v>639</v>
      </c>
      <c r="D164" s="5" t="s">
        <v>640</v>
      </c>
      <c r="E164" s="5">
        <v>1</v>
      </c>
    </row>
    <row r="165" spans="1:5">
      <c r="A165" s="12" t="s">
        <v>161</v>
      </c>
      <c r="B165" s="5" t="s">
        <v>162</v>
      </c>
      <c r="C165" s="12" t="s">
        <v>641</v>
      </c>
      <c r="D165" s="5" t="s">
        <v>642</v>
      </c>
      <c r="E165" s="5">
        <v>165</v>
      </c>
    </row>
    <row r="166" spans="1:5">
      <c r="A166" s="12" t="s">
        <v>161</v>
      </c>
      <c r="B166" s="5" t="s">
        <v>162</v>
      </c>
      <c r="C166" s="12" t="s">
        <v>643</v>
      </c>
      <c r="D166" s="5" t="s">
        <v>644</v>
      </c>
      <c r="E166" s="5">
        <v>43</v>
      </c>
    </row>
    <row r="167" spans="1:5">
      <c r="A167" s="12" t="s">
        <v>161</v>
      </c>
      <c r="B167" s="5" t="s">
        <v>162</v>
      </c>
      <c r="C167" s="12" t="s">
        <v>645</v>
      </c>
      <c r="D167" s="5" t="s">
        <v>646</v>
      </c>
      <c r="E167" s="5">
        <v>85</v>
      </c>
    </row>
    <row r="168" spans="1:5">
      <c r="A168" s="12" t="s">
        <v>161</v>
      </c>
      <c r="B168" s="5" t="s">
        <v>162</v>
      </c>
      <c r="C168" s="12" t="s">
        <v>647</v>
      </c>
      <c r="D168" s="5" t="s">
        <v>648</v>
      </c>
      <c r="E168" s="5">
        <v>12</v>
      </c>
    </row>
    <row r="169" spans="1:5">
      <c r="A169" s="12" t="s">
        <v>163</v>
      </c>
      <c r="B169" s="5" t="s">
        <v>164</v>
      </c>
      <c r="C169" s="12" t="s">
        <v>651</v>
      </c>
      <c r="D169" s="5" t="s">
        <v>652</v>
      </c>
      <c r="E169" s="5">
        <v>1369</v>
      </c>
    </row>
    <row r="170" spans="1:5">
      <c r="A170" s="12" t="s">
        <v>163</v>
      </c>
      <c r="B170" s="5" t="s">
        <v>164</v>
      </c>
      <c r="C170" s="12" t="s">
        <v>653</v>
      </c>
      <c r="D170" s="5" t="s">
        <v>654</v>
      </c>
      <c r="E170" s="5">
        <v>11</v>
      </c>
    </row>
    <row r="171" spans="1:5">
      <c r="A171" s="12" t="s">
        <v>163</v>
      </c>
      <c r="B171" s="5" t="s">
        <v>164</v>
      </c>
      <c r="C171" s="12" t="s">
        <v>655</v>
      </c>
      <c r="D171" s="5" t="s">
        <v>656</v>
      </c>
      <c r="E171" s="5">
        <v>4</v>
      </c>
    </row>
    <row r="172" spans="1:5">
      <c r="A172" s="12" t="s">
        <v>163</v>
      </c>
      <c r="B172" s="5" t="s">
        <v>164</v>
      </c>
      <c r="C172" s="12" t="s">
        <v>657</v>
      </c>
      <c r="D172" s="5" t="s">
        <v>658</v>
      </c>
      <c r="E172" s="5">
        <v>30</v>
      </c>
    </row>
    <row r="173" spans="1:5">
      <c r="A173" s="12" t="s">
        <v>165</v>
      </c>
      <c r="B173" s="5" t="s">
        <v>166</v>
      </c>
      <c r="C173" s="12" t="s">
        <v>659</v>
      </c>
      <c r="D173" s="5" t="s">
        <v>660</v>
      </c>
      <c r="E173" s="5">
        <v>187</v>
      </c>
    </row>
    <row r="174" spans="1:5">
      <c r="A174" s="12" t="s">
        <v>167</v>
      </c>
      <c r="B174" s="5" t="s">
        <v>168</v>
      </c>
      <c r="C174" s="12" t="s">
        <v>661</v>
      </c>
      <c r="D174" s="5" t="s">
        <v>662</v>
      </c>
      <c r="E174" s="5">
        <v>113</v>
      </c>
    </row>
    <row r="175" spans="1:5">
      <c r="A175" s="12" t="s">
        <v>169</v>
      </c>
      <c r="B175" s="5" t="s">
        <v>170</v>
      </c>
      <c r="C175" s="12" t="s">
        <v>663</v>
      </c>
      <c r="D175" s="5" t="s">
        <v>664</v>
      </c>
      <c r="E175" s="5">
        <v>977</v>
      </c>
    </row>
    <row r="176" spans="1:5">
      <c r="A176" s="12" t="s">
        <v>171</v>
      </c>
      <c r="B176" s="5" t="s">
        <v>172</v>
      </c>
      <c r="C176" s="12" t="s">
        <v>665</v>
      </c>
      <c r="D176" s="5" t="s">
        <v>666</v>
      </c>
      <c r="E176" s="5">
        <v>968</v>
      </c>
    </row>
    <row r="177" spans="1:5">
      <c r="A177" s="12" t="s">
        <v>171</v>
      </c>
      <c r="B177" s="5" t="s">
        <v>172</v>
      </c>
      <c r="C177" s="12" t="s">
        <v>667</v>
      </c>
      <c r="D177" s="5" t="s">
        <v>668</v>
      </c>
      <c r="E177" s="5">
        <v>1</v>
      </c>
    </row>
    <row r="178" spans="1:5">
      <c r="A178" s="12" t="s">
        <v>171</v>
      </c>
      <c r="B178" s="5" t="s">
        <v>172</v>
      </c>
      <c r="C178" s="12" t="s">
        <v>669</v>
      </c>
      <c r="D178" s="5" t="s">
        <v>670</v>
      </c>
      <c r="E178" s="5">
        <v>1</v>
      </c>
    </row>
    <row r="179" spans="1:5">
      <c r="A179" s="12" t="s">
        <v>171</v>
      </c>
      <c r="B179" s="5" t="s">
        <v>172</v>
      </c>
      <c r="C179" s="12" t="s">
        <v>671</v>
      </c>
      <c r="D179" s="5" t="s">
        <v>672</v>
      </c>
      <c r="E179" s="5">
        <v>14</v>
      </c>
    </row>
    <row r="180" spans="1:5">
      <c r="A180" s="12" t="s">
        <v>171</v>
      </c>
      <c r="B180" s="5" t="s">
        <v>172</v>
      </c>
      <c r="C180" s="12" t="s">
        <v>673</v>
      </c>
      <c r="D180" s="5" t="s">
        <v>674</v>
      </c>
      <c r="E180" s="5">
        <v>21</v>
      </c>
    </row>
    <row r="181" spans="1:5">
      <c r="A181" s="12" t="s">
        <v>171</v>
      </c>
      <c r="B181" s="5" t="s">
        <v>172</v>
      </c>
      <c r="C181" s="12" t="s">
        <v>675</v>
      </c>
      <c r="D181" s="5" t="s">
        <v>676</v>
      </c>
      <c r="E181" s="5">
        <v>15</v>
      </c>
    </row>
    <row r="182" spans="1:5">
      <c r="A182" s="12" t="s">
        <v>171</v>
      </c>
      <c r="B182" s="5" t="s">
        <v>172</v>
      </c>
      <c r="C182" s="12" t="s">
        <v>677</v>
      </c>
      <c r="D182" s="5" t="s">
        <v>678</v>
      </c>
      <c r="E182" s="5">
        <v>13</v>
      </c>
    </row>
    <row r="183" spans="1:5">
      <c r="A183" s="12" t="s">
        <v>171</v>
      </c>
      <c r="B183" s="5" t="s">
        <v>172</v>
      </c>
      <c r="C183" s="12" t="s">
        <v>679</v>
      </c>
      <c r="D183" s="5" t="s">
        <v>680</v>
      </c>
      <c r="E183" s="5">
        <v>252</v>
      </c>
    </row>
    <row r="184" spans="1:5">
      <c r="A184" s="12" t="s">
        <v>171</v>
      </c>
      <c r="B184" s="5" t="s">
        <v>172</v>
      </c>
      <c r="C184" s="12" t="s">
        <v>681</v>
      </c>
      <c r="D184" s="5" t="s">
        <v>682</v>
      </c>
      <c r="E184" s="5">
        <v>29</v>
      </c>
    </row>
    <row r="185" spans="1:5">
      <c r="A185" s="12" t="s">
        <v>171</v>
      </c>
      <c r="B185" s="5" t="s">
        <v>172</v>
      </c>
      <c r="C185" s="12" t="s">
        <v>683</v>
      </c>
      <c r="D185" s="5" t="s">
        <v>684</v>
      </c>
      <c r="E185" s="5">
        <v>6</v>
      </c>
    </row>
    <row r="186" spans="1:5">
      <c r="A186" s="12" t="s">
        <v>171</v>
      </c>
      <c r="B186" s="5" t="s">
        <v>172</v>
      </c>
      <c r="C186" s="12" t="s">
        <v>685</v>
      </c>
      <c r="D186" s="5" t="s">
        <v>686</v>
      </c>
      <c r="E186" s="5">
        <v>2</v>
      </c>
    </row>
    <row r="187" spans="1:5">
      <c r="A187" s="12" t="s">
        <v>171</v>
      </c>
      <c r="B187" s="5" t="s">
        <v>172</v>
      </c>
      <c r="C187" s="12" t="s">
        <v>687</v>
      </c>
      <c r="D187" s="5" t="s">
        <v>688</v>
      </c>
      <c r="E187" s="5">
        <v>5</v>
      </c>
    </row>
    <row r="188" spans="1:5">
      <c r="A188" s="12" t="s">
        <v>171</v>
      </c>
      <c r="B188" s="5" t="s">
        <v>172</v>
      </c>
      <c r="C188" s="12" t="s">
        <v>689</v>
      </c>
      <c r="D188" s="5" t="s">
        <v>690</v>
      </c>
      <c r="E188" s="5">
        <v>16</v>
      </c>
    </row>
    <row r="189" spans="1:5">
      <c r="A189" s="12" t="s">
        <v>171</v>
      </c>
      <c r="B189" s="5" t="s">
        <v>172</v>
      </c>
      <c r="C189" s="12" t="s">
        <v>691</v>
      </c>
      <c r="D189" s="5" t="s">
        <v>692</v>
      </c>
      <c r="E189" s="5">
        <v>2</v>
      </c>
    </row>
    <row r="190" spans="1:5">
      <c r="A190" s="12" t="s">
        <v>173</v>
      </c>
      <c r="B190" s="5" t="s">
        <v>174</v>
      </c>
      <c r="C190" s="12" t="s">
        <v>693</v>
      </c>
      <c r="D190" s="5" t="s">
        <v>694</v>
      </c>
      <c r="E190" s="5">
        <v>219</v>
      </c>
    </row>
    <row r="191" spans="1:5">
      <c r="A191" s="12" t="s">
        <v>173</v>
      </c>
      <c r="B191" s="5" t="s">
        <v>174</v>
      </c>
      <c r="C191" s="12" t="s">
        <v>695</v>
      </c>
      <c r="D191" s="5" t="s">
        <v>696</v>
      </c>
      <c r="E191" s="5">
        <v>5</v>
      </c>
    </row>
    <row r="192" spans="1:5">
      <c r="A192" s="12" t="s">
        <v>175</v>
      </c>
      <c r="B192" s="5" t="s">
        <v>176</v>
      </c>
      <c r="C192" s="12" t="s">
        <v>697</v>
      </c>
      <c r="D192" s="5" t="s">
        <v>698</v>
      </c>
      <c r="E192" s="5">
        <v>2736</v>
      </c>
    </row>
    <row r="193" spans="1:5">
      <c r="A193" s="12" t="s">
        <v>175</v>
      </c>
      <c r="B193" s="5" t="s">
        <v>176</v>
      </c>
      <c r="C193" s="12" t="s">
        <v>699</v>
      </c>
      <c r="D193" s="5" t="s">
        <v>700</v>
      </c>
      <c r="E193" s="5">
        <v>231</v>
      </c>
    </row>
    <row r="194" spans="1:5">
      <c r="A194" s="12" t="s">
        <v>177</v>
      </c>
      <c r="B194" s="5" t="s">
        <v>178</v>
      </c>
      <c r="C194" s="12" t="s">
        <v>701</v>
      </c>
      <c r="D194" s="5" t="s">
        <v>702</v>
      </c>
      <c r="E194" s="5">
        <v>1866</v>
      </c>
    </row>
    <row r="195" spans="1:5">
      <c r="A195" s="12" t="s">
        <v>177</v>
      </c>
      <c r="B195" s="5" t="s">
        <v>178</v>
      </c>
      <c r="C195" s="12" t="s">
        <v>703</v>
      </c>
      <c r="D195" s="5" t="s">
        <v>704</v>
      </c>
      <c r="E195" s="5">
        <v>774</v>
      </c>
    </row>
    <row r="196" spans="1:5">
      <c r="A196" s="12" t="s">
        <v>179</v>
      </c>
      <c r="B196" s="5" t="s">
        <v>180</v>
      </c>
      <c r="C196" s="12" t="s">
        <v>705</v>
      </c>
      <c r="D196" s="5" t="s">
        <v>706</v>
      </c>
      <c r="E196" s="5">
        <v>539</v>
      </c>
    </row>
    <row r="197" spans="1:5">
      <c r="A197" s="12" t="s">
        <v>179</v>
      </c>
      <c r="B197" s="5" t="s">
        <v>180</v>
      </c>
      <c r="C197" s="12" t="s">
        <v>707</v>
      </c>
      <c r="D197" s="5" t="s">
        <v>708</v>
      </c>
      <c r="E197" s="5">
        <v>1</v>
      </c>
    </row>
    <row r="198" spans="1:5">
      <c r="A198" s="12" t="s">
        <v>179</v>
      </c>
      <c r="B198" s="5" t="s">
        <v>180</v>
      </c>
      <c r="C198" s="12" t="s">
        <v>709</v>
      </c>
      <c r="D198" s="5" t="s">
        <v>710</v>
      </c>
      <c r="E198" s="5">
        <v>14</v>
      </c>
    </row>
    <row r="199" spans="1:5">
      <c r="A199" s="12" t="s">
        <v>179</v>
      </c>
      <c r="B199" s="5" t="s">
        <v>180</v>
      </c>
      <c r="C199" s="12" t="s">
        <v>711</v>
      </c>
      <c r="D199" s="5" t="s">
        <v>712</v>
      </c>
      <c r="E199" s="5">
        <v>173</v>
      </c>
    </row>
    <row r="200" spans="1:5">
      <c r="A200" s="12" t="s">
        <v>181</v>
      </c>
      <c r="B200" s="5" t="s">
        <v>182</v>
      </c>
      <c r="C200" s="12" t="s">
        <v>713</v>
      </c>
      <c r="D200" s="5" t="s">
        <v>714</v>
      </c>
      <c r="E200" s="5">
        <v>665</v>
      </c>
    </row>
    <row r="201" spans="1:5">
      <c r="A201" s="12" t="s">
        <v>181</v>
      </c>
      <c r="B201" s="5" t="s">
        <v>182</v>
      </c>
      <c r="C201" s="12" t="s">
        <v>715</v>
      </c>
      <c r="D201" s="5" t="s">
        <v>716</v>
      </c>
      <c r="E201" s="5">
        <v>8</v>
      </c>
    </row>
    <row r="202" spans="1:5">
      <c r="A202" s="12" t="s">
        <v>183</v>
      </c>
      <c r="B202" s="5" t="s">
        <v>184</v>
      </c>
      <c r="C202" s="12" t="s">
        <v>719</v>
      </c>
      <c r="D202" s="5" t="s">
        <v>720</v>
      </c>
      <c r="E202" s="5">
        <v>1103</v>
      </c>
    </row>
    <row r="203" spans="1:5">
      <c r="A203" s="12" t="s">
        <v>185</v>
      </c>
      <c r="B203" s="5" t="s">
        <v>186</v>
      </c>
      <c r="C203" s="12" t="s">
        <v>721</v>
      </c>
      <c r="D203" s="5" t="s">
        <v>722</v>
      </c>
      <c r="E203" s="5">
        <v>714</v>
      </c>
    </row>
    <row r="204" spans="1:5">
      <c r="A204" s="12" t="s">
        <v>187</v>
      </c>
      <c r="B204" s="5" t="s">
        <v>188</v>
      </c>
      <c r="C204" s="12" t="s">
        <v>723</v>
      </c>
      <c r="D204" s="5" t="s">
        <v>724</v>
      </c>
      <c r="E204" s="5">
        <v>54</v>
      </c>
    </row>
    <row r="205" spans="1:5">
      <c r="A205" s="12" t="s">
        <v>187</v>
      </c>
      <c r="B205" s="5" t="s">
        <v>188</v>
      </c>
      <c r="C205" s="12" t="s">
        <v>725</v>
      </c>
      <c r="D205" s="5" t="s">
        <v>726</v>
      </c>
      <c r="E205" s="5">
        <v>2</v>
      </c>
    </row>
    <row r="206" spans="1:5">
      <c r="A206" s="12" t="s">
        <v>189</v>
      </c>
      <c r="B206" s="5" t="s">
        <v>190</v>
      </c>
      <c r="C206" s="12" t="s">
        <v>727</v>
      </c>
      <c r="D206" s="5" t="s">
        <v>728</v>
      </c>
      <c r="E206" s="5">
        <v>133</v>
      </c>
    </row>
    <row r="207" spans="1:5">
      <c r="A207" s="12" t="s">
        <v>191</v>
      </c>
      <c r="B207" s="5" t="s">
        <v>192</v>
      </c>
      <c r="C207" s="12" t="s">
        <v>729</v>
      </c>
      <c r="D207" s="5" t="s">
        <v>730</v>
      </c>
      <c r="E207" s="5">
        <v>990</v>
      </c>
    </row>
    <row r="208" spans="1:5">
      <c r="A208" s="12" t="s">
        <v>193</v>
      </c>
      <c r="B208" s="5" t="s">
        <v>194</v>
      </c>
      <c r="C208" s="12" t="s">
        <v>731</v>
      </c>
      <c r="D208" s="5" t="s">
        <v>732</v>
      </c>
      <c r="E208" s="5">
        <v>494</v>
      </c>
    </row>
    <row r="209" spans="1:5">
      <c r="A209" s="12" t="s">
        <v>195</v>
      </c>
      <c r="B209" s="5" t="s">
        <v>196</v>
      </c>
      <c r="C209" s="12" t="s">
        <v>733</v>
      </c>
      <c r="D209" s="5" t="s">
        <v>196</v>
      </c>
      <c r="E209" s="5">
        <v>52</v>
      </c>
    </row>
    <row r="210" spans="1:5">
      <c r="A210" s="12" t="s">
        <v>197</v>
      </c>
      <c r="B210" s="5" t="s">
        <v>198</v>
      </c>
      <c r="C210" s="12" t="s">
        <v>734</v>
      </c>
      <c r="D210" s="5" t="s">
        <v>198</v>
      </c>
      <c r="E210" s="5">
        <v>168</v>
      </c>
    </row>
    <row r="211" spans="1:5">
      <c r="A211" s="12" t="s">
        <v>199</v>
      </c>
      <c r="B211" s="5" t="s">
        <v>200</v>
      </c>
      <c r="C211" s="12" t="s">
        <v>735</v>
      </c>
      <c r="D211" s="5" t="s">
        <v>736</v>
      </c>
      <c r="E211" s="5">
        <v>112</v>
      </c>
    </row>
    <row r="212" spans="1:5">
      <c r="A212" s="12" t="s">
        <v>199</v>
      </c>
      <c r="B212" s="5" t="s">
        <v>200</v>
      </c>
      <c r="C212" s="12" t="s">
        <v>737</v>
      </c>
      <c r="D212" s="5" t="s">
        <v>738</v>
      </c>
      <c r="E212" s="5">
        <v>31</v>
      </c>
    </row>
    <row r="213" spans="1:5">
      <c r="A213" s="12" t="s">
        <v>199</v>
      </c>
      <c r="B213" s="5" t="s">
        <v>200</v>
      </c>
      <c r="C213" s="12" t="s">
        <v>739</v>
      </c>
      <c r="D213" s="5" t="s">
        <v>740</v>
      </c>
      <c r="E213" s="5">
        <v>2</v>
      </c>
    </row>
    <row r="214" spans="1:5">
      <c r="A214" s="12" t="s">
        <v>199</v>
      </c>
      <c r="B214" s="5" t="s">
        <v>200</v>
      </c>
      <c r="C214" s="12" t="s">
        <v>741</v>
      </c>
      <c r="D214" s="5" t="s">
        <v>742</v>
      </c>
      <c r="E214" s="5">
        <v>111</v>
      </c>
    </row>
    <row r="215" spans="1:5">
      <c r="A215" s="12" t="s">
        <v>199</v>
      </c>
      <c r="B215" s="5" t="s">
        <v>200</v>
      </c>
      <c r="C215" s="12" t="s">
        <v>743</v>
      </c>
      <c r="D215" s="5" t="s">
        <v>744</v>
      </c>
      <c r="E215" s="5">
        <v>35</v>
      </c>
    </row>
    <row r="216" spans="1:5">
      <c r="A216" s="12" t="s">
        <v>199</v>
      </c>
      <c r="B216" s="5" t="s">
        <v>200</v>
      </c>
      <c r="C216" s="12" t="s">
        <v>745</v>
      </c>
      <c r="D216" s="5" t="s">
        <v>746</v>
      </c>
      <c r="E216" s="5">
        <v>2</v>
      </c>
    </row>
    <row r="217" spans="1:5">
      <c r="A217" s="12" t="s">
        <v>199</v>
      </c>
      <c r="B217" s="5" t="s">
        <v>200</v>
      </c>
      <c r="C217" s="12" t="s">
        <v>747</v>
      </c>
      <c r="D217" s="5" t="s">
        <v>748</v>
      </c>
      <c r="E217" s="5">
        <v>91</v>
      </c>
    </row>
    <row r="218" spans="1:5">
      <c r="A218" s="12" t="s">
        <v>199</v>
      </c>
      <c r="B218" s="5" t="s">
        <v>200</v>
      </c>
      <c r="C218" s="12" t="s">
        <v>749</v>
      </c>
      <c r="D218" s="5" t="s">
        <v>750</v>
      </c>
      <c r="E218" s="5">
        <v>12</v>
      </c>
    </row>
    <row r="219" spans="1:5">
      <c r="A219" s="12" t="s">
        <v>199</v>
      </c>
      <c r="B219" s="5" t="s">
        <v>200</v>
      </c>
      <c r="C219" s="12" t="s">
        <v>751</v>
      </c>
      <c r="D219" s="5" t="s">
        <v>752</v>
      </c>
      <c r="E219" s="5">
        <v>5</v>
      </c>
    </row>
    <row r="220" spans="1:5">
      <c r="A220" s="12" t="s">
        <v>199</v>
      </c>
      <c r="B220" s="5" t="s">
        <v>200</v>
      </c>
      <c r="C220" s="12" t="s">
        <v>753</v>
      </c>
      <c r="D220" s="5" t="s">
        <v>754</v>
      </c>
      <c r="E220" s="5">
        <v>5</v>
      </c>
    </row>
    <row r="221" spans="1:5">
      <c r="A221" s="12" t="s">
        <v>199</v>
      </c>
      <c r="B221" s="5" t="s">
        <v>200</v>
      </c>
      <c r="C221" s="12" t="s">
        <v>755</v>
      </c>
      <c r="D221" s="5" t="s">
        <v>756</v>
      </c>
      <c r="E221" s="5">
        <v>2</v>
      </c>
    </row>
    <row r="222" spans="1:5">
      <c r="A222" s="12" t="s">
        <v>199</v>
      </c>
      <c r="B222" s="5" t="s">
        <v>200</v>
      </c>
      <c r="C222" s="12" t="s">
        <v>757</v>
      </c>
      <c r="D222" s="5" t="s">
        <v>758</v>
      </c>
      <c r="E222" s="5">
        <v>32</v>
      </c>
    </row>
    <row r="223" spans="1:5">
      <c r="A223" s="12" t="s">
        <v>199</v>
      </c>
      <c r="B223" s="5" t="s">
        <v>200</v>
      </c>
      <c r="C223" s="12" t="s">
        <v>759</v>
      </c>
      <c r="D223" s="5" t="s">
        <v>760</v>
      </c>
      <c r="E223" s="5">
        <v>3</v>
      </c>
    </row>
    <row r="224" spans="1:5">
      <c r="A224" s="12" t="s">
        <v>199</v>
      </c>
      <c r="B224" s="5" t="s">
        <v>200</v>
      </c>
      <c r="C224" s="12" t="s">
        <v>761</v>
      </c>
      <c r="D224" s="5" t="s">
        <v>762</v>
      </c>
      <c r="E224" s="5">
        <v>34</v>
      </c>
    </row>
    <row r="225" spans="1:5">
      <c r="A225" s="12" t="s">
        <v>199</v>
      </c>
      <c r="B225" s="5" t="s">
        <v>200</v>
      </c>
      <c r="C225" s="12" t="s">
        <v>763</v>
      </c>
      <c r="D225" s="5" t="s">
        <v>764</v>
      </c>
      <c r="E225" s="5">
        <v>21</v>
      </c>
    </row>
    <row r="226" spans="1:5">
      <c r="A226" s="12" t="s">
        <v>199</v>
      </c>
      <c r="B226" s="5" t="s">
        <v>200</v>
      </c>
      <c r="C226" s="12" t="s">
        <v>765</v>
      </c>
      <c r="D226" s="5" t="s">
        <v>766</v>
      </c>
      <c r="E226" s="5">
        <v>2</v>
      </c>
    </row>
    <row r="227" spans="1:5">
      <c r="A227" s="12" t="s">
        <v>199</v>
      </c>
      <c r="B227" s="5" t="s">
        <v>200</v>
      </c>
      <c r="C227" s="12" t="s">
        <v>767</v>
      </c>
      <c r="D227" s="5" t="s">
        <v>768</v>
      </c>
      <c r="E227" s="5">
        <v>7</v>
      </c>
    </row>
    <row r="228" spans="1:5">
      <c r="A228" s="12" t="s">
        <v>199</v>
      </c>
      <c r="B228" s="5" t="s">
        <v>200</v>
      </c>
      <c r="C228" s="12" t="s">
        <v>769</v>
      </c>
      <c r="D228" s="5" t="s">
        <v>770</v>
      </c>
      <c r="E228" s="5">
        <v>72</v>
      </c>
    </row>
    <row r="229" spans="1:5">
      <c r="A229" s="12" t="s">
        <v>199</v>
      </c>
      <c r="B229" s="5" t="s">
        <v>200</v>
      </c>
      <c r="C229" s="12" t="s">
        <v>771</v>
      </c>
      <c r="D229" s="5" t="s">
        <v>772</v>
      </c>
      <c r="E229" s="5">
        <v>36</v>
      </c>
    </row>
    <row r="230" spans="1:5">
      <c r="A230" s="12" t="s">
        <v>199</v>
      </c>
      <c r="B230" s="5" t="s">
        <v>200</v>
      </c>
      <c r="C230" s="12" t="s">
        <v>773</v>
      </c>
      <c r="D230" s="5" t="s">
        <v>774</v>
      </c>
      <c r="E230" s="5">
        <v>3</v>
      </c>
    </row>
    <row r="231" spans="1:5">
      <c r="A231" s="12" t="s">
        <v>199</v>
      </c>
      <c r="B231" s="5" t="s">
        <v>200</v>
      </c>
      <c r="C231" s="12" t="s">
        <v>775</v>
      </c>
      <c r="D231" s="5" t="s">
        <v>776</v>
      </c>
      <c r="E231" s="5">
        <v>1681</v>
      </c>
    </row>
    <row r="232" spans="1:5">
      <c r="A232" s="12" t="s">
        <v>199</v>
      </c>
      <c r="B232" s="5" t="s">
        <v>200</v>
      </c>
      <c r="C232" s="12" t="s">
        <v>777</v>
      </c>
      <c r="D232" s="5" t="s">
        <v>778</v>
      </c>
      <c r="E232" s="5">
        <v>11</v>
      </c>
    </row>
    <row r="233" spans="1:5">
      <c r="A233" s="12" t="s">
        <v>199</v>
      </c>
      <c r="B233" s="5" t="s">
        <v>200</v>
      </c>
      <c r="C233" s="12" t="s">
        <v>779</v>
      </c>
      <c r="D233" s="5" t="s">
        <v>780</v>
      </c>
      <c r="E233" s="5">
        <v>8</v>
      </c>
    </row>
    <row r="234" spans="1:5">
      <c r="A234" s="12" t="s">
        <v>201</v>
      </c>
      <c r="B234" s="5" t="s">
        <v>202</v>
      </c>
      <c r="C234" s="12" t="s">
        <v>781</v>
      </c>
      <c r="D234" s="5" t="s">
        <v>782</v>
      </c>
      <c r="E234" s="5">
        <v>99</v>
      </c>
    </row>
    <row r="235" spans="1:5">
      <c r="A235" s="12" t="s">
        <v>203</v>
      </c>
      <c r="B235" s="5" t="s">
        <v>204</v>
      </c>
      <c r="C235" s="12" t="s">
        <v>783</v>
      </c>
      <c r="D235" s="5" t="s">
        <v>784</v>
      </c>
      <c r="E235" s="5">
        <v>63</v>
      </c>
    </row>
    <row r="236" spans="1:5">
      <c r="A236" s="12" t="s">
        <v>205</v>
      </c>
      <c r="B236" s="5" t="s">
        <v>206</v>
      </c>
      <c r="C236" s="12" t="s">
        <v>785</v>
      </c>
      <c r="D236" s="5" t="s">
        <v>786</v>
      </c>
      <c r="E236" s="5">
        <v>74</v>
      </c>
    </row>
    <row r="237" spans="1:5">
      <c r="A237" s="12" t="s">
        <v>207</v>
      </c>
      <c r="B237" s="5" t="s">
        <v>208</v>
      </c>
      <c r="C237" s="12" t="s">
        <v>787</v>
      </c>
      <c r="D237" s="5" t="s">
        <v>788</v>
      </c>
      <c r="E237" s="5">
        <v>67</v>
      </c>
    </row>
    <row r="238" spans="1:5">
      <c r="A238" s="12" t="s">
        <v>209</v>
      </c>
      <c r="B238" s="5" t="s">
        <v>210</v>
      </c>
      <c r="C238" s="12" t="s">
        <v>789</v>
      </c>
      <c r="D238" s="5" t="s">
        <v>790</v>
      </c>
      <c r="E238" s="5">
        <v>4</v>
      </c>
    </row>
    <row r="239" spans="1:5">
      <c r="A239" s="12" t="s">
        <v>211</v>
      </c>
      <c r="B239" s="5" t="s">
        <v>212</v>
      </c>
      <c r="C239" s="12" t="s">
        <v>791</v>
      </c>
      <c r="D239" s="5" t="s">
        <v>792</v>
      </c>
      <c r="E239" s="5">
        <v>76</v>
      </c>
    </row>
    <row r="240" spans="1:5">
      <c r="A240" s="12" t="s">
        <v>213</v>
      </c>
      <c r="B240" s="5" t="s">
        <v>214</v>
      </c>
      <c r="C240" s="12" t="s">
        <v>793</v>
      </c>
      <c r="D240" s="5" t="s">
        <v>794</v>
      </c>
      <c r="E240" s="5">
        <v>9</v>
      </c>
    </row>
    <row r="241" spans="1:5">
      <c r="A241" s="12" t="s">
        <v>215</v>
      </c>
      <c r="B241" s="5" t="s">
        <v>216</v>
      </c>
      <c r="C241" s="12" t="s">
        <v>795</v>
      </c>
      <c r="D241" s="5" t="s">
        <v>796</v>
      </c>
      <c r="E241" s="5">
        <v>34</v>
      </c>
    </row>
    <row r="242" spans="1:5">
      <c r="A242" s="12" t="s">
        <v>217</v>
      </c>
      <c r="B242" s="5" t="s">
        <v>218</v>
      </c>
      <c r="C242" s="12" t="s">
        <v>797</v>
      </c>
      <c r="D242" s="5" t="s">
        <v>798</v>
      </c>
      <c r="E242" s="5">
        <v>149</v>
      </c>
    </row>
    <row r="243" spans="1:5">
      <c r="A243" s="12" t="s">
        <v>219</v>
      </c>
      <c r="B243" s="5" t="s">
        <v>220</v>
      </c>
      <c r="C243" s="12" t="s">
        <v>799</v>
      </c>
      <c r="D243" s="5" t="s">
        <v>800</v>
      </c>
      <c r="E243" s="5">
        <v>66</v>
      </c>
    </row>
    <row r="244" spans="1:5">
      <c r="A244" s="12" t="s">
        <v>221</v>
      </c>
      <c r="B244" s="5" t="s">
        <v>222</v>
      </c>
      <c r="C244" s="12" t="s">
        <v>801</v>
      </c>
      <c r="D244" s="5" t="s">
        <v>802</v>
      </c>
      <c r="E244" s="5">
        <v>46</v>
      </c>
    </row>
    <row r="245" spans="1:5">
      <c r="A245" s="12" t="s">
        <v>223</v>
      </c>
      <c r="B245" s="5" t="s">
        <v>224</v>
      </c>
      <c r="C245" s="12" t="s">
        <v>803</v>
      </c>
      <c r="D245" s="5" t="s">
        <v>804</v>
      </c>
      <c r="E245" s="5">
        <v>591</v>
      </c>
    </row>
    <row r="246" spans="1:5">
      <c r="A246" s="12" t="s">
        <v>223</v>
      </c>
      <c r="B246" s="5" t="s">
        <v>224</v>
      </c>
      <c r="C246" s="12" t="s">
        <v>898</v>
      </c>
      <c r="D246" s="5" t="s">
        <v>899</v>
      </c>
      <c r="E246" s="5">
        <v>1</v>
      </c>
    </row>
    <row r="247" spans="1:5">
      <c r="A247" s="12" t="s">
        <v>223</v>
      </c>
      <c r="B247" s="5" t="s">
        <v>224</v>
      </c>
      <c r="C247" s="12" t="s">
        <v>900</v>
      </c>
      <c r="D247" s="5" t="s">
        <v>901</v>
      </c>
      <c r="E247" s="5">
        <v>2</v>
      </c>
    </row>
    <row r="248" spans="1:5">
      <c r="A248" s="12" t="s">
        <v>225</v>
      </c>
      <c r="B248" s="5" t="s">
        <v>226</v>
      </c>
      <c r="C248" s="12" t="s">
        <v>805</v>
      </c>
      <c r="D248" s="5" t="s">
        <v>806</v>
      </c>
      <c r="E248" s="5">
        <v>353</v>
      </c>
    </row>
    <row r="249" spans="1:5">
      <c r="A249" s="12" t="s">
        <v>229</v>
      </c>
      <c r="B249" s="5" t="s">
        <v>230</v>
      </c>
      <c r="C249" s="12" t="s">
        <v>809</v>
      </c>
      <c r="D249" s="5" t="s">
        <v>230</v>
      </c>
      <c r="E249" s="5">
        <v>20</v>
      </c>
    </row>
    <row r="250" spans="1:5">
      <c r="A250" s="12" t="s">
        <v>233</v>
      </c>
      <c r="B250" s="5" t="s">
        <v>234</v>
      </c>
      <c r="C250" s="12" t="s">
        <v>812</v>
      </c>
      <c r="D250" s="5" t="s">
        <v>813</v>
      </c>
      <c r="E250" s="5">
        <v>11</v>
      </c>
    </row>
    <row r="251" spans="1:5">
      <c r="A251" s="12" t="s">
        <v>235</v>
      </c>
      <c r="B251" s="5" t="s">
        <v>236</v>
      </c>
      <c r="C251" s="12" t="s">
        <v>814</v>
      </c>
      <c r="D251" s="5" t="s">
        <v>815</v>
      </c>
      <c r="E251" s="5">
        <v>156</v>
      </c>
    </row>
    <row r="252" spans="1:5">
      <c r="A252" s="12" t="s">
        <v>235</v>
      </c>
      <c r="B252" s="5" t="s">
        <v>236</v>
      </c>
      <c r="C252" s="12" t="s">
        <v>816</v>
      </c>
      <c r="D252" s="5" t="s">
        <v>817</v>
      </c>
      <c r="E252" s="5">
        <v>12</v>
      </c>
    </row>
    <row r="253" spans="1:5">
      <c r="A253" s="12" t="s">
        <v>237</v>
      </c>
      <c r="B253" s="5" t="s">
        <v>238</v>
      </c>
      <c r="C253" s="12" t="s">
        <v>818</v>
      </c>
      <c r="D253" s="5" t="s">
        <v>238</v>
      </c>
      <c r="E253" s="5">
        <v>30</v>
      </c>
    </row>
    <row r="254" spans="1:5">
      <c r="A254" s="12" t="s">
        <v>239</v>
      </c>
      <c r="B254" s="5" t="s">
        <v>240</v>
      </c>
      <c r="C254" s="12" t="s">
        <v>819</v>
      </c>
      <c r="D254" s="5" t="s">
        <v>820</v>
      </c>
      <c r="E254" s="5">
        <v>14</v>
      </c>
    </row>
    <row r="255" spans="1:5">
      <c r="A255" s="12" t="s">
        <v>241</v>
      </c>
      <c r="B255" s="5" t="s">
        <v>242</v>
      </c>
      <c r="C255" s="12" t="s">
        <v>821</v>
      </c>
      <c r="D255" s="5" t="s">
        <v>822</v>
      </c>
      <c r="E255" s="5">
        <v>7</v>
      </c>
    </row>
    <row r="256" spans="1:5">
      <c r="A256" s="12" t="s">
        <v>243</v>
      </c>
      <c r="B256" s="5" t="s">
        <v>244</v>
      </c>
      <c r="C256" s="12" t="s">
        <v>823</v>
      </c>
      <c r="D256" s="5" t="s">
        <v>244</v>
      </c>
      <c r="E256" s="5">
        <v>15</v>
      </c>
    </row>
    <row r="257" spans="1:5">
      <c r="A257" s="12" t="s">
        <v>245</v>
      </c>
      <c r="B257" s="5" t="s">
        <v>246</v>
      </c>
      <c r="C257" s="12" t="s">
        <v>824</v>
      </c>
      <c r="D257" s="5" t="s">
        <v>246</v>
      </c>
      <c r="E257" s="5">
        <v>12</v>
      </c>
    </row>
    <row r="258" spans="1:5">
      <c r="A258" s="12" t="s">
        <v>247</v>
      </c>
      <c r="B258" s="5" t="s">
        <v>248</v>
      </c>
      <c r="C258" s="12" t="s">
        <v>825</v>
      </c>
      <c r="D258" s="5" t="s">
        <v>826</v>
      </c>
      <c r="E258" s="5">
        <v>50</v>
      </c>
    </row>
    <row r="259" spans="1:5">
      <c r="A259" s="12" t="s">
        <v>251</v>
      </c>
      <c r="B259" s="5" t="s">
        <v>252</v>
      </c>
      <c r="C259" s="12" t="s">
        <v>829</v>
      </c>
      <c r="D259" s="5" t="s">
        <v>252</v>
      </c>
      <c r="E259" s="5">
        <v>455</v>
      </c>
    </row>
    <row r="260" spans="1:5">
      <c r="A260" s="12" t="s">
        <v>253</v>
      </c>
      <c r="B260" s="5" t="s">
        <v>254</v>
      </c>
      <c r="C260" s="12" t="s">
        <v>830</v>
      </c>
      <c r="D260" s="5" t="s">
        <v>831</v>
      </c>
      <c r="E260" s="5">
        <v>14</v>
      </c>
    </row>
    <row r="261" spans="1:5">
      <c r="A261" s="12" t="s">
        <v>886</v>
      </c>
      <c r="B261" s="5" t="s">
        <v>887</v>
      </c>
      <c r="C261" s="12" t="s">
        <v>902</v>
      </c>
      <c r="D261" s="5" t="s">
        <v>903</v>
      </c>
      <c r="E261" s="5">
        <v>1</v>
      </c>
    </row>
    <row r="262" spans="1:5">
      <c r="A262" s="12" t="s">
        <v>255</v>
      </c>
      <c r="B262" s="5" t="s">
        <v>256</v>
      </c>
      <c r="C262" s="12" t="s">
        <v>904</v>
      </c>
      <c r="D262" s="5" t="s">
        <v>905</v>
      </c>
      <c r="E262" s="5">
        <v>6</v>
      </c>
    </row>
    <row r="263" spans="1:5">
      <c r="A263" s="12" t="s">
        <v>255</v>
      </c>
      <c r="B263" s="5" t="s">
        <v>256</v>
      </c>
      <c r="C263" s="12" t="s">
        <v>834</v>
      </c>
      <c r="D263" s="5" t="s">
        <v>835</v>
      </c>
      <c r="E263" s="5">
        <v>17</v>
      </c>
    </row>
    <row r="264" spans="1:5">
      <c r="A264" s="12" t="s">
        <v>255</v>
      </c>
      <c r="B264" s="5" t="s">
        <v>256</v>
      </c>
      <c r="C264" s="12" t="s">
        <v>906</v>
      </c>
      <c r="D264" s="5" t="s">
        <v>907</v>
      </c>
      <c r="E264" s="5">
        <v>1</v>
      </c>
    </row>
    <row r="265" spans="1:5">
      <c r="A265" s="12" t="s">
        <v>255</v>
      </c>
      <c r="B265" s="5" t="s">
        <v>256</v>
      </c>
      <c r="C265" s="12" t="s">
        <v>908</v>
      </c>
      <c r="D265" s="5" t="s">
        <v>909</v>
      </c>
      <c r="E265" s="5">
        <v>3</v>
      </c>
    </row>
    <row r="266" spans="1:5">
      <c r="A266" s="12" t="s">
        <v>255</v>
      </c>
      <c r="B266" s="5" t="s">
        <v>256</v>
      </c>
      <c r="C266" s="12" t="s">
        <v>836</v>
      </c>
      <c r="D266" s="5" t="s">
        <v>837</v>
      </c>
      <c r="E266" s="5">
        <v>68</v>
      </c>
    </row>
    <row r="267" spans="1:5">
      <c r="A267" s="12" t="s">
        <v>255</v>
      </c>
      <c r="B267" s="5" t="s">
        <v>256</v>
      </c>
      <c r="C267" s="12" t="s">
        <v>838</v>
      </c>
      <c r="D267" s="5" t="s">
        <v>839</v>
      </c>
      <c r="E267" s="5">
        <v>1</v>
      </c>
    </row>
    <row r="268" spans="1:5">
      <c r="A268" s="12" t="s">
        <v>255</v>
      </c>
      <c r="B268" s="5" t="s">
        <v>256</v>
      </c>
      <c r="C268" s="12" t="s">
        <v>910</v>
      </c>
      <c r="D268" s="5" t="s">
        <v>911</v>
      </c>
      <c r="E268" s="5">
        <v>1</v>
      </c>
    </row>
    <row r="269" spans="1:5">
      <c r="A269" s="12" t="s">
        <v>255</v>
      </c>
      <c r="B269" s="5" t="s">
        <v>256</v>
      </c>
      <c r="C269" s="12" t="s">
        <v>840</v>
      </c>
      <c r="D269" s="5" t="s">
        <v>841</v>
      </c>
      <c r="E269" s="5">
        <v>1</v>
      </c>
    </row>
    <row r="270" spans="1:5">
      <c r="A270" s="12" t="s">
        <v>255</v>
      </c>
      <c r="B270" s="5" t="s">
        <v>256</v>
      </c>
      <c r="C270" s="12" t="s">
        <v>844</v>
      </c>
      <c r="D270" s="5" t="s">
        <v>845</v>
      </c>
      <c r="E270" s="5">
        <v>5</v>
      </c>
    </row>
    <row r="271" spans="1:5">
      <c r="A271" s="12" t="s">
        <v>255</v>
      </c>
      <c r="B271" s="5" t="s">
        <v>256</v>
      </c>
      <c r="C271" s="12" t="s">
        <v>846</v>
      </c>
      <c r="D271" s="5" t="s">
        <v>847</v>
      </c>
      <c r="E271" s="5">
        <v>4</v>
      </c>
    </row>
    <row r="272" spans="1:5">
      <c r="A272" s="12" t="s">
        <v>255</v>
      </c>
      <c r="B272" s="5" t="s">
        <v>256</v>
      </c>
      <c r="C272" s="12" t="s">
        <v>848</v>
      </c>
      <c r="D272" s="5" t="s">
        <v>849</v>
      </c>
      <c r="E272" s="5">
        <v>7</v>
      </c>
    </row>
    <row r="273" spans="1:5">
      <c r="A273" s="12" t="s">
        <v>255</v>
      </c>
      <c r="B273" s="5" t="s">
        <v>256</v>
      </c>
      <c r="C273" s="12" t="s">
        <v>850</v>
      </c>
      <c r="D273" s="5" t="s">
        <v>851</v>
      </c>
      <c r="E273" s="5">
        <v>2</v>
      </c>
    </row>
    <row r="274" spans="1:5">
      <c r="A274" s="12" t="s">
        <v>255</v>
      </c>
      <c r="B274" s="5" t="s">
        <v>256</v>
      </c>
      <c r="C274" s="12" t="s">
        <v>852</v>
      </c>
      <c r="D274" s="5" t="s">
        <v>853</v>
      </c>
      <c r="E274" s="5">
        <v>5</v>
      </c>
    </row>
    <row r="275" spans="1:5">
      <c r="A275" s="12" t="s">
        <v>255</v>
      </c>
      <c r="B275" s="5" t="s">
        <v>256</v>
      </c>
      <c r="C275" s="12" t="s">
        <v>912</v>
      </c>
      <c r="D275" s="5" t="s">
        <v>913</v>
      </c>
      <c r="E275" s="5">
        <v>1</v>
      </c>
    </row>
    <row r="276" spans="1:5">
      <c r="A276" s="12" t="s">
        <v>255</v>
      </c>
      <c r="B276" s="5" t="s">
        <v>256</v>
      </c>
      <c r="C276" s="12" t="s">
        <v>854</v>
      </c>
      <c r="D276" s="5" t="s">
        <v>855</v>
      </c>
      <c r="E276" s="5">
        <v>7</v>
      </c>
    </row>
    <row r="277" spans="1:5">
      <c r="A277" s="12" t="s">
        <v>255</v>
      </c>
      <c r="B277" s="5" t="s">
        <v>256</v>
      </c>
      <c r="C277" s="12" t="s">
        <v>856</v>
      </c>
      <c r="D277" s="5" t="s">
        <v>857</v>
      </c>
      <c r="E277" s="5">
        <v>8</v>
      </c>
    </row>
    <row r="278" spans="1:5">
      <c r="A278" s="12" t="s">
        <v>255</v>
      </c>
      <c r="B278" s="5" t="s">
        <v>256</v>
      </c>
      <c r="C278" s="12" t="s">
        <v>858</v>
      </c>
      <c r="D278" s="5" t="s">
        <v>859</v>
      </c>
      <c r="E278" s="5">
        <v>2</v>
      </c>
    </row>
    <row r="279" spans="1:5">
      <c r="A279" s="12" t="s">
        <v>257</v>
      </c>
      <c r="B279" s="5" t="s">
        <v>258</v>
      </c>
      <c r="C279" s="12" t="s">
        <v>860</v>
      </c>
      <c r="D279" s="5" t="s">
        <v>861</v>
      </c>
      <c r="E279" s="5">
        <v>2</v>
      </c>
    </row>
    <row r="280" spans="1:5">
      <c r="A280" s="12" t="s">
        <v>261</v>
      </c>
      <c r="B280" s="5" t="s">
        <v>262</v>
      </c>
      <c r="C280" s="12" t="s">
        <v>864</v>
      </c>
      <c r="D280" s="5" t="s">
        <v>262</v>
      </c>
      <c r="E280" s="5">
        <v>5</v>
      </c>
    </row>
    <row r="281" spans="1:5">
      <c r="A281" s="12" t="s">
        <v>263</v>
      </c>
      <c r="B281" s="5" t="s">
        <v>264</v>
      </c>
      <c r="C281" s="12" t="s">
        <v>914</v>
      </c>
      <c r="D281" s="5" t="s">
        <v>915</v>
      </c>
      <c r="E281" s="5">
        <v>2</v>
      </c>
    </row>
    <row r="282" spans="1:5">
      <c r="A282" s="12" t="s">
        <v>263</v>
      </c>
      <c r="B282" s="5" t="s">
        <v>264</v>
      </c>
      <c r="C282" s="12" t="s">
        <v>916</v>
      </c>
      <c r="D282" s="5" t="s">
        <v>917</v>
      </c>
      <c r="E282" s="5">
        <v>3</v>
      </c>
    </row>
    <row r="283" spans="1:5">
      <c r="A283" s="12" t="s">
        <v>263</v>
      </c>
      <c r="B283" s="5" t="s">
        <v>264</v>
      </c>
      <c r="C283" s="12" t="s">
        <v>867</v>
      </c>
      <c r="D283" s="5" t="s">
        <v>868</v>
      </c>
      <c r="E283" s="5">
        <v>4</v>
      </c>
    </row>
    <row r="284" spans="1:5">
      <c r="A284" s="12" t="s">
        <v>263</v>
      </c>
      <c r="B284" s="5" t="s">
        <v>264</v>
      </c>
      <c r="C284" s="12" t="s">
        <v>918</v>
      </c>
      <c r="D284" s="5" t="s">
        <v>919</v>
      </c>
      <c r="E284" s="5">
        <v>1</v>
      </c>
    </row>
    <row r="285" spans="1:5">
      <c r="A285" s="12" t="s">
        <v>263</v>
      </c>
      <c r="B285" s="5" t="s">
        <v>264</v>
      </c>
      <c r="C285" s="12" t="s">
        <v>920</v>
      </c>
      <c r="D285" s="5" t="s">
        <v>921</v>
      </c>
      <c r="E285" s="5">
        <v>1</v>
      </c>
    </row>
    <row r="286" spans="1:5">
      <c r="A286" s="12" t="s">
        <v>263</v>
      </c>
      <c r="B286" s="5" t="s">
        <v>264</v>
      </c>
      <c r="C286" s="12" t="s">
        <v>869</v>
      </c>
      <c r="D286" s="5" t="s">
        <v>870</v>
      </c>
      <c r="E286" s="5">
        <v>1</v>
      </c>
    </row>
    <row r="287" spans="1:5">
      <c r="A287" s="12" t="s">
        <v>263</v>
      </c>
      <c r="B287" s="5" t="s">
        <v>264</v>
      </c>
      <c r="C287" s="12" t="s">
        <v>871</v>
      </c>
      <c r="D287" s="5" t="s">
        <v>872</v>
      </c>
      <c r="E287" s="5">
        <v>2</v>
      </c>
    </row>
    <row r="288" spans="1:5">
      <c r="A288" s="12" t="s">
        <v>263</v>
      </c>
      <c r="B288" s="5" t="s">
        <v>264</v>
      </c>
      <c r="C288" s="12" t="s">
        <v>873</v>
      </c>
      <c r="D288" s="5" t="s">
        <v>874</v>
      </c>
      <c r="E288" s="5">
        <v>2</v>
      </c>
    </row>
    <row r="289" spans="1:5">
      <c r="A289" s="12" t="s">
        <v>269</v>
      </c>
      <c r="B289" s="5" t="s">
        <v>270</v>
      </c>
      <c r="C289" s="12" t="s">
        <v>877</v>
      </c>
      <c r="D289" s="5" t="s">
        <v>878</v>
      </c>
      <c r="E289" s="5">
        <v>289</v>
      </c>
    </row>
    <row r="290" spans="1:5">
      <c r="A290" s="12" t="s">
        <v>271</v>
      </c>
      <c r="B290" s="5" t="s">
        <v>272</v>
      </c>
      <c r="C290" s="12" t="s">
        <v>879</v>
      </c>
      <c r="D290" s="5" t="s">
        <v>880</v>
      </c>
      <c r="E290" s="5">
        <v>254</v>
      </c>
    </row>
    <row r="291" spans="1:5">
      <c r="A291" s="12" t="s">
        <v>273</v>
      </c>
      <c r="B291" s="5" t="s">
        <v>274</v>
      </c>
      <c r="C291" s="12" t="s">
        <v>881</v>
      </c>
      <c r="D291" s="5" t="s">
        <v>882</v>
      </c>
      <c r="E291" s="5">
        <v>318</v>
      </c>
    </row>
    <row r="292" spans="1:5">
      <c r="A292" s="110" t="s">
        <v>277</v>
      </c>
      <c r="B292" s="110"/>
      <c r="C292" s="110"/>
      <c r="D292" s="110"/>
      <c r="E292" s="8">
        <f>SUM(E2:E291)</f>
        <v>38032</v>
      </c>
    </row>
    <row r="1046656" spans="1:5">
      <c r="A1046656" s="4"/>
      <c r="B1046656" s="4"/>
      <c r="C1046656" s="4"/>
      <c r="D1046656" s="4"/>
      <c r="E1046656" s="4"/>
    </row>
  </sheetData>
  <mergeCells count="1">
    <mergeCell ref="A292:D292"/>
  </mergeCells>
  <pageMargins left="0.70866141732283472" right="0.70866141732283472" top="0.74803149606299213" bottom="0.74803149606299213" header="0.31496062992125984" footer="0.31496062992125984"/>
  <pageSetup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workbookViewId="0"/>
  </sheetViews>
  <sheetFormatPr defaultRowHeight="15"/>
  <cols>
    <col min="1" max="1" width="11.140625" style="15" bestFit="1" customWidth="1"/>
    <col min="2" max="2" width="26.5703125" style="15" customWidth="1"/>
    <col min="3" max="3" width="8.85546875" style="15" bestFit="1" customWidth="1"/>
    <col min="4" max="4" width="25.85546875" style="15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278</v>
      </c>
      <c r="D1" s="2" t="s">
        <v>279</v>
      </c>
      <c r="E1" s="16" t="s">
        <v>884</v>
      </c>
    </row>
    <row r="2" spans="1:5">
      <c r="A2" s="5" t="s">
        <v>3</v>
      </c>
      <c r="B2" s="6" t="s">
        <v>4</v>
      </c>
      <c r="C2" s="5" t="s">
        <v>282</v>
      </c>
      <c r="D2" s="6" t="s">
        <v>283</v>
      </c>
      <c r="E2" s="5">
        <v>1</v>
      </c>
    </row>
    <row r="3" spans="1:5">
      <c r="A3" s="5" t="s">
        <v>7</v>
      </c>
      <c r="B3" s="6" t="s">
        <v>8</v>
      </c>
      <c r="C3" s="5" t="s">
        <v>304</v>
      </c>
      <c r="D3" s="6" t="s">
        <v>305</v>
      </c>
      <c r="E3" s="5">
        <v>5</v>
      </c>
    </row>
    <row r="4" spans="1:5">
      <c r="A4" s="5" t="s">
        <v>9</v>
      </c>
      <c r="B4" s="6" t="s">
        <v>10</v>
      </c>
      <c r="C4" s="5" t="s">
        <v>306</v>
      </c>
      <c r="D4" s="6" t="s">
        <v>307</v>
      </c>
      <c r="E4" s="5">
        <v>51</v>
      </c>
    </row>
    <row r="5" spans="1:5">
      <c r="A5" s="5" t="s">
        <v>9</v>
      </c>
      <c r="B5" s="6" t="s">
        <v>10</v>
      </c>
      <c r="C5" s="5" t="s">
        <v>308</v>
      </c>
      <c r="D5" s="6" t="s">
        <v>309</v>
      </c>
      <c r="E5" s="5">
        <v>6</v>
      </c>
    </row>
    <row r="6" spans="1:5">
      <c r="A6" s="5" t="s">
        <v>13</v>
      </c>
      <c r="B6" s="6" t="s">
        <v>14</v>
      </c>
      <c r="C6" s="5" t="s">
        <v>316</v>
      </c>
      <c r="D6" s="6" t="s">
        <v>317</v>
      </c>
      <c r="E6" s="5">
        <v>1</v>
      </c>
    </row>
    <row r="7" spans="1:5">
      <c r="A7" s="5" t="s">
        <v>13</v>
      </c>
      <c r="B7" s="6" t="s">
        <v>14</v>
      </c>
      <c r="C7" s="5" t="s">
        <v>318</v>
      </c>
      <c r="D7" s="6" t="s">
        <v>319</v>
      </c>
      <c r="E7" s="5">
        <v>11</v>
      </c>
    </row>
    <row r="8" spans="1:5">
      <c r="A8" s="5" t="s">
        <v>13</v>
      </c>
      <c r="B8" s="6" t="s">
        <v>14</v>
      </c>
      <c r="C8" s="5" t="s">
        <v>354</v>
      </c>
      <c r="D8" s="6" t="s">
        <v>355</v>
      </c>
      <c r="E8" s="5">
        <v>2</v>
      </c>
    </row>
    <row r="9" spans="1:5">
      <c r="A9" s="5" t="s">
        <v>17</v>
      </c>
      <c r="B9" s="6" t="s">
        <v>18</v>
      </c>
      <c r="C9" s="5" t="s">
        <v>358</v>
      </c>
      <c r="D9" s="6" t="s">
        <v>359</v>
      </c>
      <c r="E9" s="5">
        <v>1</v>
      </c>
    </row>
    <row r="10" spans="1:5">
      <c r="A10" s="5" t="s">
        <v>19</v>
      </c>
      <c r="B10" s="6" t="s">
        <v>20</v>
      </c>
      <c r="C10" s="5" t="s">
        <v>364</v>
      </c>
      <c r="D10" s="6" t="s">
        <v>365</v>
      </c>
      <c r="E10" s="5">
        <v>1</v>
      </c>
    </row>
    <row r="11" spans="1:5">
      <c r="A11" s="5" t="s">
        <v>31</v>
      </c>
      <c r="B11" s="6" t="s">
        <v>32</v>
      </c>
      <c r="C11" s="5" t="s">
        <v>450</v>
      </c>
      <c r="D11" s="6" t="s">
        <v>451</v>
      </c>
      <c r="E11" s="5">
        <v>36</v>
      </c>
    </row>
    <row r="12" spans="1:5">
      <c r="A12" s="5" t="s">
        <v>35</v>
      </c>
      <c r="B12" s="6" t="s">
        <v>36</v>
      </c>
      <c r="C12" s="5" t="s">
        <v>458</v>
      </c>
      <c r="D12" s="6" t="s">
        <v>459</v>
      </c>
      <c r="E12" s="5">
        <v>17</v>
      </c>
    </row>
    <row r="13" spans="1:5">
      <c r="A13" s="5" t="s">
        <v>37</v>
      </c>
      <c r="B13" s="6" t="s">
        <v>38</v>
      </c>
      <c r="C13" s="5" t="s">
        <v>460</v>
      </c>
      <c r="D13" s="6" t="s">
        <v>461</v>
      </c>
      <c r="E13" s="5">
        <v>5</v>
      </c>
    </row>
    <row r="14" spans="1:5">
      <c r="A14" s="5" t="s">
        <v>95</v>
      </c>
      <c r="B14" s="6" t="s">
        <v>96</v>
      </c>
      <c r="C14" s="5" t="s">
        <v>529</v>
      </c>
      <c r="D14" s="6" t="s">
        <v>530</v>
      </c>
      <c r="E14" s="5">
        <v>1</v>
      </c>
    </row>
    <row r="15" spans="1:5">
      <c r="A15" s="5" t="s">
        <v>95</v>
      </c>
      <c r="B15" s="6" t="s">
        <v>96</v>
      </c>
      <c r="C15" s="5" t="s">
        <v>531</v>
      </c>
      <c r="D15" s="6" t="s">
        <v>532</v>
      </c>
      <c r="E15" s="5">
        <v>1</v>
      </c>
    </row>
    <row r="16" spans="1:5">
      <c r="A16" s="5" t="s">
        <v>103</v>
      </c>
      <c r="B16" s="6" t="s">
        <v>104</v>
      </c>
      <c r="C16" s="5" t="s">
        <v>579</v>
      </c>
      <c r="D16" s="6" t="s">
        <v>580</v>
      </c>
      <c r="E16" s="5">
        <v>3</v>
      </c>
    </row>
    <row r="17" spans="1:5">
      <c r="A17" s="5" t="s">
        <v>103</v>
      </c>
      <c r="B17" s="6" t="s">
        <v>104</v>
      </c>
      <c r="C17" s="5" t="s">
        <v>591</v>
      </c>
      <c r="D17" s="6" t="s">
        <v>592</v>
      </c>
      <c r="E17" s="5">
        <v>1</v>
      </c>
    </row>
    <row r="18" spans="1:5">
      <c r="A18" s="5" t="s">
        <v>199</v>
      </c>
      <c r="B18" s="6" t="s">
        <v>200</v>
      </c>
      <c r="C18" s="5" t="s">
        <v>761</v>
      </c>
      <c r="D18" s="6" t="s">
        <v>762</v>
      </c>
      <c r="E18" s="5">
        <v>3</v>
      </c>
    </row>
    <row r="19" spans="1:5">
      <c r="A19" s="5" t="s">
        <v>201</v>
      </c>
      <c r="B19" s="6" t="s">
        <v>202</v>
      </c>
      <c r="C19" s="5" t="s">
        <v>781</v>
      </c>
      <c r="D19" s="6" t="s">
        <v>782</v>
      </c>
      <c r="E19" s="5">
        <v>7</v>
      </c>
    </row>
    <row r="20" spans="1:5">
      <c r="A20" s="5" t="s">
        <v>223</v>
      </c>
      <c r="B20" s="6" t="s">
        <v>224</v>
      </c>
      <c r="C20" s="5" t="s">
        <v>803</v>
      </c>
      <c r="D20" s="6" t="s">
        <v>804</v>
      </c>
      <c r="E20" s="5">
        <v>1</v>
      </c>
    </row>
    <row r="21" spans="1:5">
      <c r="A21" s="5" t="s">
        <v>229</v>
      </c>
      <c r="B21" s="6" t="s">
        <v>230</v>
      </c>
      <c r="C21" s="5" t="s">
        <v>809</v>
      </c>
      <c r="D21" s="6" t="s">
        <v>230</v>
      </c>
      <c r="E21" s="5">
        <v>20</v>
      </c>
    </row>
    <row r="22" spans="1:5">
      <c r="A22" s="5" t="s">
        <v>233</v>
      </c>
      <c r="B22" s="6" t="s">
        <v>234</v>
      </c>
      <c r="C22" s="5" t="s">
        <v>812</v>
      </c>
      <c r="D22" s="6" t="s">
        <v>813</v>
      </c>
      <c r="E22" s="5">
        <v>11</v>
      </c>
    </row>
    <row r="23" spans="1:5">
      <c r="A23" s="5" t="s">
        <v>239</v>
      </c>
      <c r="B23" s="6" t="s">
        <v>240</v>
      </c>
      <c r="C23" s="5" t="s">
        <v>819</v>
      </c>
      <c r="D23" s="6" t="s">
        <v>820</v>
      </c>
      <c r="E23" s="5">
        <v>14</v>
      </c>
    </row>
    <row r="24" spans="1:5">
      <c r="A24" s="5" t="s">
        <v>241</v>
      </c>
      <c r="B24" s="6" t="s">
        <v>242</v>
      </c>
      <c r="C24" s="5" t="s">
        <v>821</v>
      </c>
      <c r="D24" s="6" t="s">
        <v>822</v>
      </c>
      <c r="E24" s="5">
        <v>7</v>
      </c>
    </row>
    <row r="25" spans="1:5">
      <c r="A25" s="5" t="s">
        <v>243</v>
      </c>
      <c r="B25" s="6" t="s">
        <v>244</v>
      </c>
      <c r="C25" s="5" t="s">
        <v>823</v>
      </c>
      <c r="D25" s="6" t="s">
        <v>244</v>
      </c>
      <c r="E25" s="5">
        <v>15</v>
      </c>
    </row>
    <row r="26" spans="1:5">
      <c r="A26" s="5" t="s">
        <v>245</v>
      </c>
      <c r="B26" s="6" t="s">
        <v>246</v>
      </c>
      <c r="C26" s="5" t="s">
        <v>824</v>
      </c>
      <c r="D26" s="6" t="s">
        <v>246</v>
      </c>
      <c r="E26" s="5">
        <v>12</v>
      </c>
    </row>
    <row r="27" spans="1:5">
      <c r="A27" s="5" t="s">
        <v>247</v>
      </c>
      <c r="B27" s="6" t="s">
        <v>248</v>
      </c>
      <c r="C27" s="5" t="s">
        <v>825</v>
      </c>
      <c r="D27" s="6" t="s">
        <v>826</v>
      </c>
      <c r="E27" s="5">
        <v>50</v>
      </c>
    </row>
    <row r="28" spans="1:5">
      <c r="A28" s="5" t="s">
        <v>255</v>
      </c>
      <c r="B28" s="6" t="s">
        <v>256</v>
      </c>
      <c r="C28" s="5" t="s">
        <v>904</v>
      </c>
      <c r="D28" s="6" t="s">
        <v>905</v>
      </c>
      <c r="E28" s="5">
        <v>6</v>
      </c>
    </row>
    <row r="29" spans="1:5">
      <c r="A29" s="5" t="s">
        <v>255</v>
      </c>
      <c r="B29" s="6" t="s">
        <v>256</v>
      </c>
      <c r="C29" s="5" t="s">
        <v>834</v>
      </c>
      <c r="D29" s="6" t="s">
        <v>835</v>
      </c>
      <c r="E29" s="5">
        <v>17</v>
      </c>
    </row>
    <row r="30" spans="1:5">
      <c r="A30" s="5" t="s">
        <v>255</v>
      </c>
      <c r="B30" s="6" t="s">
        <v>256</v>
      </c>
      <c r="C30" s="5" t="s">
        <v>906</v>
      </c>
      <c r="D30" s="6" t="s">
        <v>907</v>
      </c>
      <c r="E30" s="5">
        <v>1</v>
      </c>
    </row>
    <row r="31" spans="1:5">
      <c r="A31" s="5" t="s">
        <v>255</v>
      </c>
      <c r="B31" s="6" t="s">
        <v>256</v>
      </c>
      <c r="C31" s="5" t="s">
        <v>908</v>
      </c>
      <c r="D31" s="6" t="s">
        <v>909</v>
      </c>
      <c r="E31" s="5">
        <v>3</v>
      </c>
    </row>
    <row r="32" spans="1:5">
      <c r="A32" s="5" t="s">
        <v>255</v>
      </c>
      <c r="B32" s="6" t="s">
        <v>256</v>
      </c>
      <c r="C32" s="5" t="s">
        <v>836</v>
      </c>
      <c r="D32" s="6" t="s">
        <v>837</v>
      </c>
      <c r="E32" s="5">
        <v>68</v>
      </c>
    </row>
    <row r="33" spans="1:5">
      <c r="A33" s="5" t="s">
        <v>255</v>
      </c>
      <c r="B33" s="6" t="s">
        <v>256</v>
      </c>
      <c r="C33" s="5" t="s">
        <v>838</v>
      </c>
      <c r="D33" s="6" t="s">
        <v>839</v>
      </c>
      <c r="E33" s="5">
        <v>1</v>
      </c>
    </row>
    <row r="34" spans="1:5">
      <c r="A34" s="5" t="s">
        <v>255</v>
      </c>
      <c r="B34" s="6" t="s">
        <v>256</v>
      </c>
      <c r="C34" s="5" t="s">
        <v>910</v>
      </c>
      <c r="D34" s="6" t="s">
        <v>911</v>
      </c>
      <c r="E34" s="5">
        <v>1</v>
      </c>
    </row>
    <row r="35" spans="1:5">
      <c r="A35" s="5" t="s">
        <v>255</v>
      </c>
      <c r="B35" s="6" t="s">
        <v>256</v>
      </c>
      <c r="C35" s="5" t="s">
        <v>840</v>
      </c>
      <c r="D35" s="6" t="s">
        <v>841</v>
      </c>
      <c r="E35" s="5">
        <v>1</v>
      </c>
    </row>
    <row r="36" spans="1:5">
      <c r="A36" s="5" t="s">
        <v>255</v>
      </c>
      <c r="B36" s="6" t="s">
        <v>256</v>
      </c>
      <c r="C36" s="5" t="s">
        <v>844</v>
      </c>
      <c r="D36" s="6" t="s">
        <v>845</v>
      </c>
      <c r="E36" s="5">
        <v>5</v>
      </c>
    </row>
    <row r="37" spans="1:5">
      <c r="A37" s="5" t="s">
        <v>255</v>
      </c>
      <c r="B37" s="6" t="s">
        <v>256</v>
      </c>
      <c r="C37" s="5" t="s">
        <v>846</v>
      </c>
      <c r="D37" s="6" t="s">
        <v>847</v>
      </c>
      <c r="E37" s="5">
        <v>4</v>
      </c>
    </row>
    <row r="38" spans="1:5">
      <c r="A38" s="5" t="s">
        <v>255</v>
      </c>
      <c r="B38" s="6" t="s">
        <v>256</v>
      </c>
      <c r="C38" s="5" t="s">
        <v>848</v>
      </c>
      <c r="D38" s="6" t="s">
        <v>849</v>
      </c>
      <c r="E38" s="5">
        <v>7</v>
      </c>
    </row>
    <row r="39" spans="1:5">
      <c r="A39" s="5" t="s">
        <v>255</v>
      </c>
      <c r="B39" s="6" t="s">
        <v>256</v>
      </c>
      <c r="C39" s="5" t="s">
        <v>850</v>
      </c>
      <c r="D39" s="6" t="s">
        <v>851</v>
      </c>
      <c r="E39" s="5">
        <v>2</v>
      </c>
    </row>
    <row r="40" spans="1:5">
      <c r="A40" s="5" t="s">
        <v>255</v>
      </c>
      <c r="B40" s="6" t="s">
        <v>256</v>
      </c>
      <c r="C40" s="5" t="s">
        <v>852</v>
      </c>
      <c r="D40" s="6" t="s">
        <v>853</v>
      </c>
      <c r="E40" s="5">
        <v>5</v>
      </c>
    </row>
    <row r="41" spans="1:5">
      <c r="A41" s="5" t="s">
        <v>255</v>
      </c>
      <c r="B41" s="6" t="s">
        <v>256</v>
      </c>
      <c r="C41" s="5" t="s">
        <v>912</v>
      </c>
      <c r="D41" s="6" t="s">
        <v>913</v>
      </c>
      <c r="E41" s="5">
        <v>1</v>
      </c>
    </row>
    <row r="42" spans="1:5">
      <c r="A42" s="5" t="s">
        <v>255</v>
      </c>
      <c r="B42" s="6" t="s">
        <v>256</v>
      </c>
      <c r="C42" s="5" t="s">
        <v>854</v>
      </c>
      <c r="D42" s="6" t="s">
        <v>855</v>
      </c>
      <c r="E42" s="5">
        <v>7</v>
      </c>
    </row>
    <row r="43" spans="1:5">
      <c r="A43" s="5" t="s">
        <v>255</v>
      </c>
      <c r="B43" s="6" t="s">
        <v>256</v>
      </c>
      <c r="C43" s="5" t="s">
        <v>856</v>
      </c>
      <c r="D43" s="6" t="s">
        <v>857</v>
      </c>
      <c r="E43" s="5">
        <v>8</v>
      </c>
    </row>
    <row r="44" spans="1:5">
      <c r="A44" s="5" t="s">
        <v>255</v>
      </c>
      <c r="B44" s="6" t="s">
        <v>256</v>
      </c>
      <c r="C44" s="5" t="s">
        <v>858</v>
      </c>
      <c r="D44" s="6" t="s">
        <v>859</v>
      </c>
      <c r="E44" s="5">
        <v>2</v>
      </c>
    </row>
    <row r="45" spans="1:5">
      <c r="A45" s="5" t="s">
        <v>257</v>
      </c>
      <c r="B45" s="6" t="s">
        <v>258</v>
      </c>
      <c r="C45" s="5" t="s">
        <v>860</v>
      </c>
      <c r="D45" s="6" t="s">
        <v>861</v>
      </c>
      <c r="E45" s="5">
        <v>2</v>
      </c>
    </row>
    <row r="46" spans="1:5">
      <c r="A46" s="5" t="s">
        <v>261</v>
      </c>
      <c r="B46" s="6" t="s">
        <v>262</v>
      </c>
      <c r="C46" s="5" t="s">
        <v>864</v>
      </c>
      <c r="D46" s="6" t="s">
        <v>262</v>
      </c>
      <c r="E46" s="5">
        <v>5</v>
      </c>
    </row>
    <row r="47" spans="1:5">
      <c r="A47" s="5" t="s">
        <v>263</v>
      </c>
      <c r="B47" s="6" t="s">
        <v>264</v>
      </c>
      <c r="C47" s="5" t="s">
        <v>914</v>
      </c>
      <c r="D47" s="6" t="s">
        <v>915</v>
      </c>
      <c r="E47" s="5">
        <v>2</v>
      </c>
    </row>
    <row r="48" spans="1:5">
      <c r="A48" s="5" t="s">
        <v>263</v>
      </c>
      <c r="B48" s="6" t="s">
        <v>264</v>
      </c>
      <c r="C48" s="5" t="s">
        <v>916</v>
      </c>
      <c r="D48" s="6" t="s">
        <v>917</v>
      </c>
      <c r="E48" s="5">
        <v>3</v>
      </c>
    </row>
    <row r="49" spans="1:5">
      <c r="A49" s="5" t="s">
        <v>263</v>
      </c>
      <c r="B49" s="6" t="s">
        <v>264</v>
      </c>
      <c r="C49" s="5" t="s">
        <v>867</v>
      </c>
      <c r="D49" s="6" t="s">
        <v>868</v>
      </c>
      <c r="E49" s="5">
        <v>4</v>
      </c>
    </row>
    <row r="50" spans="1:5">
      <c r="A50" s="5" t="s">
        <v>263</v>
      </c>
      <c r="B50" s="6" t="s">
        <v>264</v>
      </c>
      <c r="C50" s="5" t="s">
        <v>918</v>
      </c>
      <c r="D50" s="6" t="s">
        <v>919</v>
      </c>
      <c r="E50" s="5">
        <v>1</v>
      </c>
    </row>
    <row r="51" spans="1:5">
      <c r="A51" s="5" t="s">
        <v>263</v>
      </c>
      <c r="B51" s="6" t="s">
        <v>264</v>
      </c>
      <c r="C51" s="5" t="s">
        <v>920</v>
      </c>
      <c r="D51" s="6" t="s">
        <v>921</v>
      </c>
      <c r="E51" s="5">
        <v>1</v>
      </c>
    </row>
    <row r="52" spans="1:5">
      <c r="A52" s="5" t="s">
        <v>263</v>
      </c>
      <c r="B52" s="6" t="s">
        <v>264</v>
      </c>
      <c r="C52" s="5" t="s">
        <v>869</v>
      </c>
      <c r="D52" s="6" t="s">
        <v>870</v>
      </c>
      <c r="E52" s="5">
        <v>1</v>
      </c>
    </row>
    <row r="53" spans="1:5">
      <c r="A53" s="5" t="s">
        <v>263</v>
      </c>
      <c r="B53" s="6" t="s">
        <v>264</v>
      </c>
      <c r="C53" s="5" t="s">
        <v>871</v>
      </c>
      <c r="D53" s="6" t="s">
        <v>872</v>
      </c>
      <c r="E53" s="5">
        <v>2</v>
      </c>
    </row>
    <row r="54" spans="1:5">
      <c r="A54" s="5" t="s">
        <v>263</v>
      </c>
      <c r="B54" s="6" t="s">
        <v>264</v>
      </c>
      <c r="C54" s="5" t="s">
        <v>873</v>
      </c>
      <c r="D54" s="6" t="s">
        <v>874</v>
      </c>
      <c r="E54" s="5">
        <v>2</v>
      </c>
    </row>
    <row r="55" spans="1:5">
      <c r="A55" s="5" t="s">
        <v>271</v>
      </c>
      <c r="B55" s="6" t="s">
        <v>272</v>
      </c>
      <c r="C55" s="5" t="s">
        <v>879</v>
      </c>
      <c r="D55" s="6" t="s">
        <v>880</v>
      </c>
      <c r="E55" s="5">
        <v>85</v>
      </c>
    </row>
    <row r="56" spans="1:5">
      <c r="A56" s="5" t="s">
        <v>273</v>
      </c>
      <c r="B56" s="6" t="s">
        <v>274</v>
      </c>
      <c r="C56" s="5" t="s">
        <v>881</v>
      </c>
      <c r="D56" s="6" t="s">
        <v>882</v>
      </c>
      <c r="E56" s="5">
        <v>7</v>
      </c>
    </row>
    <row r="57" spans="1:5">
      <c r="A57" s="111" t="s">
        <v>277</v>
      </c>
      <c r="B57" s="112"/>
      <c r="C57" s="112"/>
      <c r="D57" s="113"/>
      <c r="E57" s="8">
        <f>SUM(E2:E56)</f>
        <v>537</v>
      </c>
    </row>
  </sheetData>
  <mergeCells count="1">
    <mergeCell ref="A57:D57"/>
  </mergeCells>
  <pageMargins left="0.70866141732283472" right="0.70866141732283472" top="0.74803149606299213" bottom="0.74803149606299213" header="0.31496062992125984" footer="0.31496062992125984"/>
  <pageSetup scale="9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8"/>
  <sheetViews>
    <sheetView showGridLines="0" workbookViewId="0"/>
  </sheetViews>
  <sheetFormatPr defaultColWidth="9.140625" defaultRowHeight="15"/>
  <cols>
    <col min="1" max="1" width="11.140625" style="9" bestFit="1" customWidth="1"/>
    <col min="2" max="2" width="19.85546875" customWidth="1"/>
    <col min="3" max="3" width="8.85546875" style="14" bestFit="1" customWidth="1"/>
    <col min="4" max="4" width="31.7109375" customWidth="1"/>
    <col min="5" max="5" width="19.85546875" style="10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1" t="s">
        <v>1</v>
      </c>
      <c r="C1" s="11" t="s">
        <v>278</v>
      </c>
      <c r="D1" s="11" t="s">
        <v>279</v>
      </c>
      <c r="E1" s="3" t="s">
        <v>2</v>
      </c>
    </row>
    <row r="2" spans="1:5">
      <c r="A2" s="12" t="s">
        <v>3</v>
      </c>
      <c r="B2" s="5" t="s">
        <v>4</v>
      </c>
      <c r="C2" s="12" t="s">
        <v>280</v>
      </c>
      <c r="D2" s="5" t="s">
        <v>281</v>
      </c>
      <c r="E2" s="5">
        <v>3</v>
      </c>
    </row>
    <row r="3" spans="1:5">
      <c r="A3" s="12" t="s">
        <v>3</v>
      </c>
      <c r="B3" s="5" t="s">
        <v>4</v>
      </c>
      <c r="C3" s="12" t="s">
        <v>282</v>
      </c>
      <c r="D3" s="5" t="s">
        <v>283</v>
      </c>
      <c r="E3" s="5">
        <v>65</v>
      </c>
    </row>
    <row r="4" spans="1:5">
      <c r="A4" s="12" t="s">
        <v>3</v>
      </c>
      <c r="B4" s="5" t="s">
        <v>4</v>
      </c>
      <c r="C4" s="12" t="s">
        <v>284</v>
      </c>
      <c r="D4" s="5" t="s">
        <v>285</v>
      </c>
      <c r="E4" s="5">
        <v>29</v>
      </c>
    </row>
    <row r="5" spans="1:5">
      <c r="A5" s="12" t="s">
        <v>3</v>
      </c>
      <c r="B5" s="5" t="s">
        <v>4</v>
      </c>
      <c r="C5" s="12" t="s">
        <v>286</v>
      </c>
      <c r="D5" s="5" t="s">
        <v>287</v>
      </c>
      <c r="E5" s="5">
        <v>78</v>
      </c>
    </row>
    <row r="6" spans="1:5">
      <c r="A6" s="12" t="s">
        <v>3</v>
      </c>
      <c r="B6" s="5" t="s">
        <v>4</v>
      </c>
      <c r="C6" s="12" t="s">
        <v>288</v>
      </c>
      <c r="D6" s="5" t="s">
        <v>289</v>
      </c>
      <c r="E6" s="5">
        <v>46</v>
      </c>
    </row>
    <row r="7" spans="1:5">
      <c r="A7" s="12" t="s">
        <v>3</v>
      </c>
      <c r="B7" s="5" t="s">
        <v>4</v>
      </c>
      <c r="C7" s="12" t="s">
        <v>290</v>
      </c>
      <c r="D7" s="5" t="s">
        <v>291</v>
      </c>
      <c r="E7" s="5">
        <v>126</v>
      </c>
    </row>
    <row r="8" spans="1:5">
      <c r="A8" s="12" t="s">
        <v>3</v>
      </c>
      <c r="B8" s="5" t="s">
        <v>4</v>
      </c>
      <c r="C8" s="12" t="s">
        <v>292</v>
      </c>
      <c r="D8" s="5" t="s">
        <v>293</v>
      </c>
      <c r="E8" s="5">
        <v>183</v>
      </c>
    </row>
    <row r="9" spans="1:5">
      <c r="A9" s="12" t="s">
        <v>3</v>
      </c>
      <c r="B9" s="5" t="s">
        <v>4</v>
      </c>
      <c r="C9" s="12" t="s">
        <v>294</v>
      </c>
      <c r="D9" s="5" t="s">
        <v>295</v>
      </c>
      <c r="E9" s="5">
        <v>110</v>
      </c>
    </row>
    <row r="10" spans="1:5">
      <c r="A10" s="12" t="s">
        <v>3</v>
      </c>
      <c r="B10" s="5" t="s">
        <v>4</v>
      </c>
      <c r="C10" s="12" t="s">
        <v>296</v>
      </c>
      <c r="D10" s="5" t="s">
        <v>297</v>
      </c>
      <c r="E10" s="5">
        <v>7</v>
      </c>
    </row>
    <row r="11" spans="1:5">
      <c r="A11" s="12" t="s">
        <v>3</v>
      </c>
      <c r="B11" s="5" t="s">
        <v>4</v>
      </c>
      <c r="C11" s="12" t="s">
        <v>298</v>
      </c>
      <c r="D11" s="5" t="s">
        <v>299</v>
      </c>
      <c r="E11" s="5">
        <v>15</v>
      </c>
    </row>
    <row r="12" spans="1:5">
      <c r="A12" s="12" t="s">
        <v>3</v>
      </c>
      <c r="B12" s="5" t="s">
        <v>4</v>
      </c>
      <c r="C12" s="12" t="s">
        <v>300</v>
      </c>
      <c r="D12" s="5" t="s">
        <v>301</v>
      </c>
      <c r="E12" s="5">
        <v>2</v>
      </c>
    </row>
    <row r="13" spans="1:5">
      <c r="A13" s="12" t="s">
        <v>5</v>
      </c>
      <c r="B13" s="5" t="s">
        <v>6</v>
      </c>
      <c r="C13" s="12" t="s">
        <v>302</v>
      </c>
      <c r="D13" s="5" t="s">
        <v>303</v>
      </c>
      <c r="E13" s="5">
        <v>1949</v>
      </c>
    </row>
    <row r="14" spans="1:5">
      <c r="A14" s="12" t="s">
        <v>7</v>
      </c>
      <c r="B14" s="5" t="s">
        <v>8</v>
      </c>
      <c r="C14" s="12" t="s">
        <v>304</v>
      </c>
      <c r="D14" s="5" t="s">
        <v>305</v>
      </c>
      <c r="E14" s="5">
        <v>5276</v>
      </c>
    </row>
    <row r="15" spans="1:5">
      <c r="A15" s="12" t="s">
        <v>9</v>
      </c>
      <c r="B15" s="5" t="s">
        <v>10</v>
      </c>
      <c r="C15" s="12" t="s">
        <v>306</v>
      </c>
      <c r="D15" s="5" t="s">
        <v>307</v>
      </c>
      <c r="E15" s="5">
        <v>104</v>
      </c>
    </row>
    <row r="16" spans="1:5">
      <c r="A16" s="12" t="s">
        <v>9</v>
      </c>
      <c r="B16" s="5" t="s">
        <v>10</v>
      </c>
      <c r="C16" s="12" t="s">
        <v>308</v>
      </c>
      <c r="D16" s="5" t="s">
        <v>309</v>
      </c>
      <c r="E16" s="5">
        <v>2</v>
      </c>
    </row>
    <row r="17" spans="1:5">
      <c r="A17" s="12" t="s">
        <v>9</v>
      </c>
      <c r="B17" s="5" t="s">
        <v>10</v>
      </c>
      <c r="C17" s="12" t="s">
        <v>310</v>
      </c>
      <c r="D17" s="5" t="s">
        <v>311</v>
      </c>
      <c r="E17" s="5">
        <v>17731</v>
      </c>
    </row>
    <row r="18" spans="1:5">
      <c r="A18" s="12" t="s">
        <v>11</v>
      </c>
      <c r="B18" s="5" t="s">
        <v>12</v>
      </c>
      <c r="C18" s="12" t="s">
        <v>312</v>
      </c>
      <c r="D18" s="5" t="s">
        <v>313</v>
      </c>
      <c r="E18" s="5">
        <v>224</v>
      </c>
    </row>
    <row r="19" spans="1:5">
      <c r="A19" s="12" t="s">
        <v>13</v>
      </c>
      <c r="B19" s="5" t="s">
        <v>14</v>
      </c>
      <c r="C19" s="12" t="s">
        <v>314</v>
      </c>
      <c r="D19" s="5" t="s">
        <v>315</v>
      </c>
      <c r="E19" s="5">
        <v>2014</v>
      </c>
    </row>
    <row r="20" spans="1:5">
      <c r="A20" s="12" t="s">
        <v>13</v>
      </c>
      <c r="B20" s="5" t="s">
        <v>14</v>
      </c>
      <c r="C20" s="12" t="s">
        <v>316</v>
      </c>
      <c r="D20" s="5" t="s">
        <v>317</v>
      </c>
      <c r="E20" s="5">
        <v>1802</v>
      </c>
    </row>
    <row r="21" spans="1:5">
      <c r="A21" s="12" t="s">
        <v>13</v>
      </c>
      <c r="B21" s="5" t="s">
        <v>14</v>
      </c>
      <c r="C21" s="12" t="s">
        <v>318</v>
      </c>
      <c r="D21" s="5" t="s">
        <v>319</v>
      </c>
      <c r="E21" s="5">
        <v>2751</v>
      </c>
    </row>
    <row r="22" spans="1:5">
      <c r="A22" s="12" t="s">
        <v>13</v>
      </c>
      <c r="B22" s="5" t="s">
        <v>14</v>
      </c>
      <c r="C22" s="12" t="s">
        <v>320</v>
      </c>
      <c r="D22" s="5" t="s">
        <v>321</v>
      </c>
      <c r="E22" s="5">
        <v>1844</v>
      </c>
    </row>
    <row r="23" spans="1:5">
      <c r="A23" s="12" t="s">
        <v>13</v>
      </c>
      <c r="B23" s="5" t="s">
        <v>14</v>
      </c>
      <c r="C23" s="12" t="s">
        <v>322</v>
      </c>
      <c r="D23" s="5" t="s">
        <v>323</v>
      </c>
      <c r="E23" s="5">
        <v>3327</v>
      </c>
    </row>
    <row r="24" spans="1:5">
      <c r="A24" s="12" t="s">
        <v>13</v>
      </c>
      <c r="B24" s="5" t="s">
        <v>14</v>
      </c>
      <c r="C24" s="12" t="s">
        <v>324</v>
      </c>
      <c r="D24" s="5" t="s">
        <v>325</v>
      </c>
      <c r="E24" s="5">
        <v>2744</v>
      </c>
    </row>
    <row r="25" spans="1:5">
      <c r="A25" s="12" t="s">
        <v>13</v>
      </c>
      <c r="B25" s="5" t="s">
        <v>14</v>
      </c>
      <c r="C25" s="12" t="s">
        <v>326</v>
      </c>
      <c r="D25" s="5" t="s">
        <v>327</v>
      </c>
      <c r="E25" s="5">
        <v>1152</v>
      </c>
    </row>
    <row r="26" spans="1:5">
      <c r="A26" s="12" t="s">
        <v>13</v>
      </c>
      <c r="B26" s="5" t="s">
        <v>14</v>
      </c>
      <c r="C26" s="12" t="s">
        <v>328</v>
      </c>
      <c r="D26" s="5" t="s">
        <v>329</v>
      </c>
      <c r="E26" s="5">
        <v>2915</v>
      </c>
    </row>
    <row r="27" spans="1:5">
      <c r="A27" s="12" t="s">
        <v>13</v>
      </c>
      <c r="B27" s="5" t="s">
        <v>14</v>
      </c>
      <c r="C27" s="12" t="s">
        <v>330</v>
      </c>
      <c r="D27" s="5" t="s">
        <v>331</v>
      </c>
      <c r="E27" s="5">
        <v>930</v>
      </c>
    </row>
    <row r="28" spans="1:5">
      <c r="A28" s="12" t="s">
        <v>13</v>
      </c>
      <c r="B28" s="5" t="s">
        <v>14</v>
      </c>
      <c r="C28" s="12" t="s">
        <v>332</v>
      </c>
      <c r="D28" s="5" t="s">
        <v>333</v>
      </c>
      <c r="E28" s="5">
        <v>1252</v>
      </c>
    </row>
    <row r="29" spans="1:5">
      <c r="A29" s="12" t="s">
        <v>13</v>
      </c>
      <c r="B29" s="5" t="s">
        <v>14</v>
      </c>
      <c r="C29" s="12" t="s">
        <v>334</v>
      </c>
      <c r="D29" s="5" t="s">
        <v>335</v>
      </c>
      <c r="E29" s="5">
        <v>1160</v>
      </c>
    </row>
    <row r="30" spans="1:5">
      <c r="A30" s="12" t="s">
        <v>13</v>
      </c>
      <c r="B30" s="5" t="s">
        <v>14</v>
      </c>
      <c r="C30" s="12" t="s">
        <v>336</v>
      </c>
      <c r="D30" s="5" t="s">
        <v>337</v>
      </c>
      <c r="E30" s="5">
        <v>1694</v>
      </c>
    </row>
    <row r="31" spans="1:5">
      <c r="A31" s="12" t="s">
        <v>13</v>
      </c>
      <c r="B31" s="5" t="s">
        <v>14</v>
      </c>
      <c r="C31" s="12" t="s">
        <v>338</v>
      </c>
      <c r="D31" s="5" t="s">
        <v>339</v>
      </c>
      <c r="E31" s="5">
        <v>4305</v>
      </c>
    </row>
    <row r="32" spans="1:5">
      <c r="A32" s="12" t="s">
        <v>13</v>
      </c>
      <c r="B32" s="5" t="s">
        <v>14</v>
      </c>
      <c r="C32" s="12" t="s">
        <v>340</v>
      </c>
      <c r="D32" s="5" t="s">
        <v>341</v>
      </c>
      <c r="E32" s="5">
        <v>6665</v>
      </c>
    </row>
    <row r="33" spans="1:5">
      <c r="A33" s="12" t="s">
        <v>13</v>
      </c>
      <c r="B33" s="5" t="s">
        <v>14</v>
      </c>
      <c r="C33" s="12" t="s">
        <v>342</v>
      </c>
      <c r="D33" s="5" t="s">
        <v>343</v>
      </c>
      <c r="E33" s="5">
        <v>357</v>
      </c>
    </row>
    <row r="34" spans="1:5">
      <c r="A34" s="12" t="s">
        <v>13</v>
      </c>
      <c r="B34" s="5" t="s">
        <v>14</v>
      </c>
      <c r="C34" s="12" t="s">
        <v>344</v>
      </c>
      <c r="D34" s="5" t="s">
        <v>345</v>
      </c>
      <c r="E34" s="5">
        <v>1448</v>
      </c>
    </row>
    <row r="35" spans="1:5">
      <c r="A35" s="12" t="s">
        <v>13</v>
      </c>
      <c r="B35" s="5" t="s">
        <v>14</v>
      </c>
      <c r="C35" s="12" t="s">
        <v>346</v>
      </c>
      <c r="D35" s="5" t="s">
        <v>347</v>
      </c>
      <c r="E35" s="5">
        <v>771</v>
      </c>
    </row>
    <row r="36" spans="1:5">
      <c r="A36" s="12" t="s">
        <v>13</v>
      </c>
      <c r="B36" s="5" t="s">
        <v>14</v>
      </c>
      <c r="C36" s="12" t="s">
        <v>348</v>
      </c>
      <c r="D36" s="5" t="s">
        <v>349</v>
      </c>
      <c r="E36" s="5">
        <v>2115</v>
      </c>
    </row>
    <row r="37" spans="1:5">
      <c r="A37" s="12" t="s">
        <v>13</v>
      </c>
      <c r="B37" s="5" t="s">
        <v>14</v>
      </c>
      <c r="C37" s="12" t="s">
        <v>350</v>
      </c>
      <c r="D37" s="5" t="s">
        <v>351</v>
      </c>
      <c r="E37" s="5">
        <v>851</v>
      </c>
    </row>
    <row r="38" spans="1:5">
      <c r="A38" s="12" t="s">
        <v>13</v>
      </c>
      <c r="B38" s="5" t="s">
        <v>14</v>
      </c>
      <c r="C38" s="12" t="s">
        <v>352</v>
      </c>
      <c r="D38" s="5" t="s">
        <v>353</v>
      </c>
      <c r="E38" s="5">
        <v>2065</v>
      </c>
    </row>
    <row r="39" spans="1:5">
      <c r="A39" s="12" t="s">
        <v>13</v>
      </c>
      <c r="B39" s="5" t="s">
        <v>14</v>
      </c>
      <c r="C39" s="12" t="s">
        <v>354</v>
      </c>
      <c r="D39" s="5" t="s">
        <v>355</v>
      </c>
      <c r="E39" s="5">
        <v>1852</v>
      </c>
    </row>
    <row r="40" spans="1:5">
      <c r="A40" s="12" t="s">
        <v>15</v>
      </c>
      <c r="B40" s="5" t="s">
        <v>16</v>
      </c>
      <c r="C40" s="12" t="s">
        <v>356</v>
      </c>
      <c r="D40" s="5" t="s">
        <v>357</v>
      </c>
      <c r="E40" s="5">
        <v>63286</v>
      </c>
    </row>
    <row r="41" spans="1:5">
      <c r="A41" s="12" t="s">
        <v>17</v>
      </c>
      <c r="B41" s="5" t="s">
        <v>18</v>
      </c>
      <c r="C41" s="12" t="s">
        <v>358</v>
      </c>
      <c r="D41" s="5" t="s">
        <v>359</v>
      </c>
      <c r="E41" s="5">
        <v>404</v>
      </c>
    </row>
    <row r="42" spans="1:5">
      <c r="A42" s="12" t="s">
        <v>19</v>
      </c>
      <c r="B42" s="5" t="s">
        <v>20</v>
      </c>
      <c r="C42" s="12" t="s">
        <v>360</v>
      </c>
      <c r="D42" s="5" t="s">
        <v>361</v>
      </c>
      <c r="E42" s="5">
        <v>579</v>
      </c>
    </row>
    <row r="43" spans="1:5">
      <c r="A43" s="12" t="s">
        <v>19</v>
      </c>
      <c r="B43" s="5" t="s">
        <v>20</v>
      </c>
      <c r="C43" s="12" t="s">
        <v>362</v>
      </c>
      <c r="D43" s="5" t="s">
        <v>363</v>
      </c>
      <c r="E43" s="5">
        <v>108</v>
      </c>
    </row>
    <row r="44" spans="1:5">
      <c r="A44" s="12" t="s">
        <v>19</v>
      </c>
      <c r="B44" s="5" t="s">
        <v>20</v>
      </c>
      <c r="C44" s="12" t="s">
        <v>364</v>
      </c>
      <c r="D44" s="5" t="s">
        <v>365</v>
      </c>
      <c r="E44" s="5">
        <v>217</v>
      </c>
    </row>
    <row r="45" spans="1:5">
      <c r="A45" s="12" t="s">
        <v>19</v>
      </c>
      <c r="B45" s="5" t="s">
        <v>20</v>
      </c>
      <c r="C45" s="12" t="s">
        <v>366</v>
      </c>
      <c r="D45" s="5" t="s">
        <v>367</v>
      </c>
      <c r="E45" s="5">
        <v>479</v>
      </c>
    </row>
    <row r="46" spans="1:5">
      <c r="A46" s="12" t="s">
        <v>19</v>
      </c>
      <c r="B46" s="5" t="s">
        <v>20</v>
      </c>
      <c r="C46" s="12" t="s">
        <v>368</v>
      </c>
      <c r="D46" s="5" t="s">
        <v>369</v>
      </c>
      <c r="E46" s="5">
        <v>313</v>
      </c>
    </row>
    <row r="47" spans="1:5">
      <c r="A47" s="12" t="s">
        <v>19</v>
      </c>
      <c r="B47" s="5" t="s">
        <v>20</v>
      </c>
      <c r="C47" s="12" t="s">
        <v>370</v>
      </c>
      <c r="D47" s="5" t="s">
        <v>371</v>
      </c>
      <c r="E47" s="5">
        <v>235</v>
      </c>
    </row>
    <row r="48" spans="1:5">
      <c r="A48" s="12" t="s">
        <v>19</v>
      </c>
      <c r="B48" s="5" t="s">
        <v>20</v>
      </c>
      <c r="C48" s="12" t="s">
        <v>372</v>
      </c>
      <c r="D48" s="5" t="s">
        <v>373</v>
      </c>
      <c r="E48" s="5">
        <v>517</v>
      </c>
    </row>
    <row r="49" spans="1:5">
      <c r="A49" s="12" t="s">
        <v>19</v>
      </c>
      <c r="B49" s="5" t="s">
        <v>20</v>
      </c>
      <c r="C49" s="12" t="s">
        <v>374</v>
      </c>
      <c r="D49" s="5" t="s">
        <v>375</v>
      </c>
      <c r="E49" s="5">
        <v>541</v>
      </c>
    </row>
    <row r="50" spans="1:5">
      <c r="A50" s="12" t="s">
        <v>21</v>
      </c>
      <c r="B50" s="5" t="s">
        <v>22</v>
      </c>
      <c r="C50" s="12" t="s">
        <v>376</v>
      </c>
      <c r="D50" s="5" t="s">
        <v>377</v>
      </c>
      <c r="E50" s="5">
        <v>6052</v>
      </c>
    </row>
    <row r="51" spans="1:5">
      <c r="A51" s="12" t="s">
        <v>21</v>
      </c>
      <c r="B51" s="5" t="s">
        <v>22</v>
      </c>
      <c r="C51" s="12" t="s">
        <v>378</v>
      </c>
      <c r="D51" s="5" t="s">
        <v>379</v>
      </c>
      <c r="E51" s="5">
        <v>6499</v>
      </c>
    </row>
    <row r="52" spans="1:5">
      <c r="A52" s="12" t="s">
        <v>21</v>
      </c>
      <c r="B52" s="5" t="s">
        <v>22</v>
      </c>
      <c r="C52" s="12" t="s">
        <v>380</v>
      </c>
      <c r="D52" s="5" t="s">
        <v>381</v>
      </c>
      <c r="E52" s="5">
        <v>3240</v>
      </c>
    </row>
    <row r="53" spans="1:5">
      <c r="A53" s="12" t="s">
        <v>21</v>
      </c>
      <c r="B53" s="5" t="s">
        <v>22</v>
      </c>
      <c r="C53" s="12" t="s">
        <v>382</v>
      </c>
      <c r="D53" s="5" t="s">
        <v>383</v>
      </c>
      <c r="E53" s="5">
        <v>864</v>
      </c>
    </row>
    <row r="54" spans="1:5">
      <c r="A54" s="12" t="s">
        <v>21</v>
      </c>
      <c r="B54" s="5" t="s">
        <v>22</v>
      </c>
      <c r="C54" s="12" t="s">
        <v>384</v>
      </c>
      <c r="D54" s="5" t="s">
        <v>385</v>
      </c>
      <c r="E54" s="5">
        <v>2285</v>
      </c>
    </row>
    <row r="55" spans="1:5">
      <c r="A55" s="12" t="s">
        <v>21</v>
      </c>
      <c r="B55" s="5" t="s">
        <v>22</v>
      </c>
      <c r="C55" s="12" t="s">
        <v>386</v>
      </c>
      <c r="D55" s="5" t="s">
        <v>387</v>
      </c>
      <c r="E55" s="5">
        <v>1789</v>
      </c>
    </row>
    <row r="56" spans="1:5">
      <c r="A56" s="12" t="s">
        <v>21</v>
      </c>
      <c r="B56" s="5" t="s">
        <v>22</v>
      </c>
      <c r="C56" s="12" t="s">
        <v>388</v>
      </c>
      <c r="D56" s="5" t="s">
        <v>389</v>
      </c>
      <c r="E56" s="5">
        <v>571</v>
      </c>
    </row>
    <row r="57" spans="1:5">
      <c r="A57" s="12" t="s">
        <v>21</v>
      </c>
      <c r="B57" s="5" t="s">
        <v>22</v>
      </c>
      <c r="C57" s="12" t="s">
        <v>390</v>
      </c>
      <c r="D57" s="5" t="s">
        <v>391</v>
      </c>
      <c r="E57" s="5">
        <v>6874</v>
      </c>
    </row>
    <row r="58" spans="1:5">
      <c r="A58" s="12" t="s">
        <v>21</v>
      </c>
      <c r="B58" s="5" t="s">
        <v>22</v>
      </c>
      <c r="C58" s="12" t="s">
        <v>392</v>
      </c>
      <c r="D58" s="5" t="s">
        <v>393</v>
      </c>
      <c r="E58" s="5">
        <v>10816</v>
      </c>
    </row>
    <row r="59" spans="1:5">
      <c r="A59" s="12" t="s">
        <v>21</v>
      </c>
      <c r="B59" s="5" t="s">
        <v>22</v>
      </c>
      <c r="C59" s="12" t="s">
        <v>394</v>
      </c>
      <c r="D59" s="5" t="s">
        <v>395</v>
      </c>
      <c r="E59" s="5">
        <v>5018</v>
      </c>
    </row>
    <row r="60" spans="1:5">
      <c r="A60" s="12" t="s">
        <v>21</v>
      </c>
      <c r="B60" s="5" t="s">
        <v>22</v>
      </c>
      <c r="C60" s="12" t="s">
        <v>396</v>
      </c>
      <c r="D60" s="5" t="s">
        <v>397</v>
      </c>
      <c r="E60" s="5">
        <v>8470</v>
      </c>
    </row>
    <row r="61" spans="1:5">
      <c r="A61" s="12" t="s">
        <v>21</v>
      </c>
      <c r="B61" s="5" t="s">
        <v>22</v>
      </c>
      <c r="C61" s="12" t="s">
        <v>398</v>
      </c>
      <c r="D61" s="5" t="s">
        <v>399</v>
      </c>
      <c r="E61" s="5">
        <v>6530</v>
      </c>
    </row>
    <row r="62" spans="1:5">
      <c r="A62" s="12" t="s">
        <v>21</v>
      </c>
      <c r="B62" s="5" t="s">
        <v>22</v>
      </c>
      <c r="C62" s="12" t="s">
        <v>400</v>
      </c>
      <c r="D62" s="5" t="s">
        <v>401</v>
      </c>
      <c r="E62" s="5">
        <v>4761</v>
      </c>
    </row>
    <row r="63" spans="1:5">
      <c r="A63" s="12" t="s">
        <v>21</v>
      </c>
      <c r="B63" s="5" t="s">
        <v>22</v>
      </c>
      <c r="C63" s="12" t="s">
        <v>402</v>
      </c>
      <c r="D63" s="5" t="s">
        <v>403</v>
      </c>
      <c r="E63" s="5">
        <v>11178</v>
      </c>
    </row>
    <row r="64" spans="1:5">
      <c r="A64" s="12" t="s">
        <v>21</v>
      </c>
      <c r="B64" s="5" t="s">
        <v>22</v>
      </c>
      <c r="C64" s="12" t="s">
        <v>404</v>
      </c>
      <c r="D64" s="5" t="s">
        <v>405</v>
      </c>
      <c r="E64" s="5">
        <v>4647</v>
      </c>
    </row>
    <row r="65" spans="1:5">
      <c r="A65" s="12" t="s">
        <v>21</v>
      </c>
      <c r="B65" s="5" t="s">
        <v>22</v>
      </c>
      <c r="C65" s="12" t="s">
        <v>406</v>
      </c>
      <c r="D65" s="5" t="s">
        <v>407</v>
      </c>
      <c r="E65" s="5">
        <v>3481</v>
      </c>
    </row>
    <row r="66" spans="1:5">
      <c r="A66" s="12" t="s">
        <v>21</v>
      </c>
      <c r="B66" s="5" t="s">
        <v>22</v>
      </c>
      <c r="C66" s="12" t="s">
        <v>408</v>
      </c>
      <c r="D66" s="5" t="s">
        <v>409</v>
      </c>
      <c r="E66" s="5">
        <v>6433</v>
      </c>
    </row>
    <row r="67" spans="1:5">
      <c r="A67" s="12" t="s">
        <v>21</v>
      </c>
      <c r="B67" s="5" t="s">
        <v>22</v>
      </c>
      <c r="C67" s="12" t="s">
        <v>410</v>
      </c>
      <c r="D67" s="5" t="s">
        <v>411</v>
      </c>
      <c r="E67" s="5">
        <v>3698</v>
      </c>
    </row>
    <row r="68" spans="1:5">
      <c r="A68" s="12" t="s">
        <v>21</v>
      </c>
      <c r="B68" s="5" t="s">
        <v>22</v>
      </c>
      <c r="C68" s="12" t="s">
        <v>412</v>
      </c>
      <c r="D68" s="5" t="s">
        <v>413</v>
      </c>
      <c r="E68" s="5">
        <v>9643</v>
      </c>
    </row>
    <row r="69" spans="1:5">
      <c r="A69" s="12" t="s">
        <v>21</v>
      </c>
      <c r="B69" s="5" t="s">
        <v>22</v>
      </c>
      <c r="C69" s="12" t="s">
        <v>414</v>
      </c>
      <c r="D69" s="5" t="s">
        <v>415</v>
      </c>
      <c r="E69" s="5">
        <v>4779</v>
      </c>
    </row>
    <row r="70" spans="1:5">
      <c r="A70" s="12" t="s">
        <v>21</v>
      </c>
      <c r="B70" s="5" t="s">
        <v>22</v>
      </c>
      <c r="C70" s="12" t="s">
        <v>416</v>
      </c>
      <c r="D70" s="5" t="s">
        <v>417</v>
      </c>
      <c r="E70" s="5">
        <v>8174</v>
      </c>
    </row>
    <row r="71" spans="1:5">
      <c r="A71" s="12" t="s">
        <v>21</v>
      </c>
      <c r="B71" s="5" t="s">
        <v>22</v>
      </c>
      <c r="C71" s="12" t="s">
        <v>418</v>
      </c>
      <c r="D71" s="5" t="s">
        <v>419</v>
      </c>
      <c r="E71" s="5">
        <v>2654</v>
      </c>
    </row>
    <row r="72" spans="1:5">
      <c r="A72" s="12" t="s">
        <v>21</v>
      </c>
      <c r="B72" s="5" t="s">
        <v>22</v>
      </c>
      <c r="C72" s="12" t="s">
        <v>420</v>
      </c>
      <c r="D72" s="5" t="s">
        <v>421</v>
      </c>
      <c r="E72" s="5">
        <v>5884</v>
      </c>
    </row>
    <row r="73" spans="1:5">
      <c r="A73" s="12" t="s">
        <v>21</v>
      </c>
      <c r="B73" s="5" t="s">
        <v>22</v>
      </c>
      <c r="C73" s="12" t="s">
        <v>422</v>
      </c>
      <c r="D73" s="5" t="s">
        <v>423</v>
      </c>
      <c r="E73" s="5">
        <v>3330</v>
      </c>
    </row>
    <row r="74" spans="1:5">
      <c r="A74" s="12" t="s">
        <v>21</v>
      </c>
      <c r="B74" s="5" t="s">
        <v>22</v>
      </c>
      <c r="C74" s="12" t="s">
        <v>424</v>
      </c>
      <c r="D74" s="5" t="s">
        <v>425</v>
      </c>
      <c r="E74" s="5">
        <v>3318</v>
      </c>
    </row>
    <row r="75" spans="1:5">
      <c r="A75" s="12" t="s">
        <v>21</v>
      </c>
      <c r="B75" s="5" t="s">
        <v>22</v>
      </c>
      <c r="C75" s="12" t="s">
        <v>426</v>
      </c>
      <c r="D75" s="5" t="s">
        <v>427</v>
      </c>
      <c r="E75" s="5">
        <v>9339</v>
      </c>
    </row>
    <row r="76" spans="1:5">
      <c r="A76" s="12" t="s">
        <v>21</v>
      </c>
      <c r="B76" s="5" t="s">
        <v>22</v>
      </c>
      <c r="C76" s="12" t="s">
        <v>428</v>
      </c>
      <c r="D76" s="5" t="s">
        <v>429</v>
      </c>
      <c r="E76" s="5">
        <v>4005</v>
      </c>
    </row>
    <row r="77" spans="1:5">
      <c r="A77" s="12" t="s">
        <v>21</v>
      </c>
      <c r="B77" s="5" t="s">
        <v>22</v>
      </c>
      <c r="C77" s="12" t="s">
        <v>430</v>
      </c>
      <c r="D77" s="5" t="s">
        <v>431</v>
      </c>
      <c r="E77" s="5">
        <v>6984</v>
      </c>
    </row>
    <row r="78" spans="1:5">
      <c r="A78" s="12" t="s">
        <v>21</v>
      </c>
      <c r="B78" s="5" t="s">
        <v>22</v>
      </c>
      <c r="C78" s="12" t="s">
        <v>432</v>
      </c>
      <c r="D78" s="5" t="s">
        <v>433</v>
      </c>
      <c r="E78" s="5">
        <v>4604</v>
      </c>
    </row>
    <row r="79" spans="1:5">
      <c r="A79" s="12" t="s">
        <v>21</v>
      </c>
      <c r="B79" s="5" t="s">
        <v>22</v>
      </c>
      <c r="C79" s="12" t="s">
        <v>434</v>
      </c>
      <c r="D79" s="5" t="s">
        <v>435</v>
      </c>
      <c r="E79" s="5">
        <v>5559</v>
      </c>
    </row>
    <row r="80" spans="1:5">
      <c r="A80" s="12" t="s">
        <v>21</v>
      </c>
      <c r="B80" s="5" t="s">
        <v>22</v>
      </c>
      <c r="C80" s="12" t="s">
        <v>436</v>
      </c>
      <c r="D80" s="5" t="s">
        <v>437</v>
      </c>
      <c r="E80" s="5">
        <v>1148</v>
      </c>
    </row>
    <row r="81" spans="1:5">
      <c r="A81" s="12" t="s">
        <v>21</v>
      </c>
      <c r="B81" s="5" t="s">
        <v>22</v>
      </c>
      <c r="C81" s="12" t="s">
        <v>438</v>
      </c>
      <c r="D81" s="5" t="s">
        <v>439</v>
      </c>
      <c r="E81" s="5">
        <v>5827</v>
      </c>
    </row>
    <row r="82" spans="1:5">
      <c r="A82" s="12" t="s">
        <v>21</v>
      </c>
      <c r="B82" s="5" t="s">
        <v>22</v>
      </c>
      <c r="C82" s="12" t="s">
        <v>440</v>
      </c>
      <c r="D82" s="5" t="s">
        <v>441</v>
      </c>
      <c r="E82" s="5">
        <v>2888</v>
      </c>
    </row>
    <row r="83" spans="1:5">
      <c r="A83" s="12" t="s">
        <v>23</v>
      </c>
      <c r="B83" s="5" t="s">
        <v>24</v>
      </c>
      <c r="C83" s="12" t="s">
        <v>442</v>
      </c>
      <c r="D83" s="5" t="s">
        <v>443</v>
      </c>
      <c r="E83" s="5">
        <v>59481</v>
      </c>
    </row>
    <row r="84" spans="1:5">
      <c r="A84" s="12" t="s">
        <v>25</v>
      </c>
      <c r="B84" s="5" t="s">
        <v>26</v>
      </c>
      <c r="C84" s="12" t="s">
        <v>444</v>
      </c>
      <c r="D84" s="5" t="s">
        <v>445</v>
      </c>
      <c r="E84" s="5">
        <v>252</v>
      </c>
    </row>
    <row r="85" spans="1:5">
      <c r="A85" s="13" t="s">
        <v>27</v>
      </c>
      <c r="B85" s="5" t="s">
        <v>28</v>
      </c>
      <c r="C85" s="12" t="s">
        <v>446</v>
      </c>
      <c r="D85" s="5" t="s">
        <v>447</v>
      </c>
      <c r="E85" s="7">
        <v>579</v>
      </c>
    </row>
    <row r="86" spans="1:5">
      <c r="A86" s="13" t="s">
        <v>29</v>
      </c>
      <c r="B86" s="5" t="s">
        <v>30</v>
      </c>
      <c r="C86" s="12" t="s">
        <v>448</v>
      </c>
      <c r="D86" s="5" t="s">
        <v>449</v>
      </c>
      <c r="E86" s="7">
        <v>86827</v>
      </c>
    </row>
    <row r="87" spans="1:5">
      <c r="A87" s="13" t="s">
        <v>31</v>
      </c>
      <c r="B87" s="5" t="s">
        <v>32</v>
      </c>
      <c r="C87" s="12" t="s">
        <v>450</v>
      </c>
      <c r="D87" s="5" t="s">
        <v>451</v>
      </c>
      <c r="E87" s="7">
        <v>3514</v>
      </c>
    </row>
    <row r="88" spans="1:5">
      <c r="A88" s="13" t="s">
        <v>31</v>
      </c>
      <c r="B88" s="5" t="s">
        <v>32</v>
      </c>
      <c r="C88" s="12" t="s">
        <v>452</v>
      </c>
      <c r="D88" s="5" t="s">
        <v>453</v>
      </c>
      <c r="E88" s="7">
        <v>14308</v>
      </c>
    </row>
    <row r="89" spans="1:5">
      <c r="A89" s="13" t="s">
        <v>33</v>
      </c>
      <c r="B89" s="5" t="s">
        <v>34</v>
      </c>
      <c r="C89" s="12" t="s">
        <v>454</v>
      </c>
      <c r="D89" s="5" t="s">
        <v>455</v>
      </c>
      <c r="E89" s="7">
        <v>163</v>
      </c>
    </row>
    <row r="90" spans="1:5">
      <c r="A90" s="13" t="s">
        <v>33</v>
      </c>
      <c r="B90" s="5" t="s">
        <v>34</v>
      </c>
      <c r="C90" s="12" t="s">
        <v>456</v>
      </c>
      <c r="D90" s="5" t="s">
        <v>457</v>
      </c>
      <c r="E90" s="7">
        <v>982</v>
      </c>
    </row>
    <row r="91" spans="1:5">
      <c r="A91" s="13" t="s">
        <v>35</v>
      </c>
      <c r="B91" s="5" t="s">
        <v>36</v>
      </c>
      <c r="C91" s="12" t="s">
        <v>458</v>
      </c>
      <c r="D91" s="5" t="s">
        <v>459</v>
      </c>
      <c r="E91" s="7">
        <v>29681</v>
      </c>
    </row>
    <row r="92" spans="1:5">
      <c r="A92" s="13" t="s">
        <v>37</v>
      </c>
      <c r="B92" s="5" t="s">
        <v>38</v>
      </c>
      <c r="C92" s="12" t="s">
        <v>460</v>
      </c>
      <c r="D92" s="5" t="s">
        <v>461</v>
      </c>
      <c r="E92" s="7">
        <v>1795</v>
      </c>
    </row>
    <row r="93" spans="1:5">
      <c r="A93" s="13" t="s">
        <v>39</v>
      </c>
      <c r="B93" s="5" t="s">
        <v>40</v>
      </c>
      <c r="C93" s="12" t="s">
        <v>462</v>
      </c>
      <c r="D93" s="5" t="s">
        <v>463</v>
      </c>
      <c r="E93" s="7">
        <v>271</v>
      </c>
    </row>
    <row r="94" spans="1:5">
      <c r="A94" s="13" t="s">
        <v>41</v>
      </c>
      <c r="B94" s="5" t="s">
        <v>42</v>
      </c>
      <c r="C94" s="12" t="s">
        <v>464</v>
      </c>
      <c r="D94" s="5" t="s">
        <v>465</v>
      </c>
      <c r="E94" s="7">
        <v>650</v>
      </c>
    </row>
    <row r="95" spans="1:5">
      <c r="A95" s="13" t="s">
        <v>43</v>
      </c>
      <c r="B95" s="5" t="s">
        <v>44</v>
      </c>
      <c r="C95" s="12" t="s">
        <v>466</v>
      </c>
      <c r="D95" s="5" t="s">
        <v>467</v>
      </c>
      <c r="E95" s="7">
        <v>1</v>
      </c>
    </row>
    <row r="96" spans="1:5">
      <c r="A96" s="13" t="s">
        <v>43</v>
      </c>
      <c r="B96" s="5" t="s">
        <v>44</v>
      </c>
      <c r="C96" s="12" t="s">
        <v>468</v>
      </c>
      <c r="D96" s="5" t="s">
        <v>469</v>
      </c>
      <c r="E96" s="7">
        <v>2</v>
      </c>
    </row>
    <row r="97" spans="1:5">
      <c r="A97" s="13" t="s">
        <v>45</v>
      </c>
      <c r="B97" s="5" t="s">
        <v>46</v>
      </c>
      <c r="C97" s="12" t="s">
        <v>470</v>
      </c>
      <c r="D97" s="5" t="s">
        <v>471</v>
      </c>
      <c r="E97" s="7">
        <v>11789</v>
      </c>
    </row>
    <row r="98" spans="1:5">
      <c r="A98" s="13" t="s">
        <v>47</v>
      </c>
      <c r="B98" s="5" t="s">
        <v>48</v>
      </c>
      <c r="C98" s="12" t="s">
        <v>472</v>
      </c>
      <c r="D98" s="5" t="s">
        <v>473</v>
      </c>
      <c r="E98" s="7">
        <v>38</v>
      </c>
    </row>
    <row r="99" spans="1:5">
      <c r="A99" s="13" t="s">
        <v>49</v>
      </c>
      <c r="B99" s="5" t="s">
        <v>50</v>
      </c>
      <c r="C99" s="12" t="s">
        <v>474</v>
      </c>
      <c r="D99" s="5" t="s">
        <v>475</v>
      </c>
      <c r="E99" s="7">
        <v>94</v>
      </c>
    </row>
    <row r="100" spans="1:5">
      <c r="A100" s="13" t="s">
        <v>51</v>
      </c>
      <c r="B100" s="5" t="s">
        <v>52</v>
      </c>
      <c r="C100" s="12" t="s">
        <v>476</v>
      </c>
      <c r="D100" s="5" t="s">
        <v>477</v>
      </c>
      <c r="E100" s="7">
        <v>97</v>
      </c>
    </row>
    <row r="101" spans="1:5">
      <c r="A101" s="13" t="s">
        <v>53</v>
      </c>
      <c r="B101" s="5" t="s">
        <v>54</v>
      </c>
      <c r="C101" s="12" t="s">
        <v>478</v>
      </c>
      <c r="D101" s="5" t="s">
        <v>479</v>
      </c>
      <c r="E101" s="7">
        <v>368</v>
      </c>
    </row>
    <row r="102" spans="1:5">
      <c r="A102" s="13" t="s">
        <v>55</v>
      </c>
      <c r="B102" s="5" t="s">
        <v>56</v>
      </c>
      <c r="C102" s="12" t="s">
        <v>480</v>
      </c>
      <c r="D102" s="5" t="s">
        <v>481</v>
      </c>
      <c r="E102" s="7">
        <v>149</v>
      </c>
    </row>
    <row r="103" spans="1:5">
      <c r="A103" s="13" t="s">
        <v>55</v>
      </c>
      <c r="B103" s="5" t="s">
        <v>56</v>
      </c>
      <c r="C103" s="12" t="s">
        <v>482</v>
      </c>
      <c r="D103" s="5" t="s">
        <v>483</v>
      </c>
      <c r="E103" s="7">
        <v>92</v>
      </c>
    </row>
    <row r="104" spans="1:5">
      <c r="A104" s="13" t="s">
        <v>57</v>
      </c>
      <c r="B104" s="5" t="s">
        <v>58</v>
      </c>
      <c r="C104" s="12" t="s">
        <v>484</v>
      </c>
      <c r="D104" s="5" t="s">
        <v>485</v>
      </c>
      <c r="E104" s="7">
        <v>46</v>
      </c>
    </row>
    <row r="105" spans="1:5">
      <c r="A105" s="13" t="s">
        <v>59</v>
      </c>
      <c r="B105" s="5" t="s">
        <v>60</v>
      </c>
      <c r="C105" s="12" t="s">
        <v>486</v>
      </c>
      <c r="D105" s="5" t="s">
        <v>487</v>
      </c>
      <c r="E105" s="7">
        <v>399</v>
      </c>
    </row>
    <row r="106" spans="1:5">
      <c r="A106" s="13" t="s">
        <v>61</v>
      </c>
      <c r="B106" s="5" t="s">
        <v>62</v>
      </c>
      <c r="C106" s="12" t="s">
        <v>488</v>
      </c>
      <c r="D106" s="5" t="s">
        <v>489</v>
      </c>
      <c r="E106" s="7">
        <v>4</v>
      </c>
    </row>
    <row r="107" spans="1:5">
      <c r="A107" s="13" t="s">
        <v>63</v>
      </c>
      <c r="B107" s="5" t="s">
        <v>64</v>
      </c>
      <c r="C107" s="12" t="s">
        <v>490</v>
      </c>
      <c r="D107" s="5" t="s">
        <v>491</v>
      </c>
      <c r="E107" s="7">
        <v>29</v>
      </c>
    </row>
    <row r="108" spans="1:5">
      <c r="A108" s="13" t="s">
        <v>65</v>
      </c>
      <c r="B108" s="5" t="s">
        <v>66</v>
      </c>
      <c r="C108" s="12" t="s">
        <v>492</v>
      </c>
      <c r="D108" s="5" t="s">
        <v>493</v>
      </c>
      <c r="E108" s="7">
        <v>102</v>
      </c>
    </row>
    <row r="109" spans="1:5">
      <c r="A109" s="13" t="s">
        <v>67</v>
      </c>
      <c r="B109" s="5" t="s">
        <v>68</v>
      </c>
      <c r="C109" s="12" t="s">
        <v>494</v>
      </c>
      <c r="D109" s="5" t="s">
        <v>495</v>
      </c>
      <c r="E109" s="7">
        <v>2</v>
      </c>
    </row>
    <row r="110" spans="1:5">
      <c r="A110" s="13" t="s">
        <v>69</v>
      </c>
      <c r="B110" s="5" t="s">
        <v>70</v>
      </c>
      <c r="C110" s="12" t="s">
        <v>496</v>
      </c>
      <c r="D110" s="5" t="s">
        <v>497</v>
      </c>
      <c r="E110" s="7">
        <v>137</v>
      </c>
    </row>
    <row r="111" spans="1:5">
      <c r="A111" s="13" t="s">
        <v>71</v>
      </c>
      <c r="B111" s="5" t="s">
        <v>72</v>
      </c>
      <c r="C111" s="12" t="s">
        <v>498</v>
      </c>
      <c r="D111" s="5" t="s">
        <v>499</v>
      </c>
      <c r="E111" s="7">
        <v>52</v>
      </c>
    </row>
    <row r="112" spans="1:5">
      <c r="A112" s="13" t="s">
        <v>73</v>
      </c>
      <c r="B112" s="5" t="s">
        <v>74</v>
      </c>
      <c r="C112" s="12" t="s">
        <v>500</v>
      </c>
      <c r="D112" s="5" t="s">
        <v>501</v>
      </c>
      <c r="E112" s="7">
        <v>65</v>
      </c>
    </row>
    <row r="113" spans="1:5">
      <c r="A113" s="13" t="s">
        <v>75</v>
      </c>
      <c r="B113" s="5" t="s">
        <v>76</v>
      </c>
      <c r="C113" s="12" t="s">
        <v>502</v>
      </c>
      <c r="D113" s="5" t="s">
        <v>503</v>
      </c>
      <c r="E113" s="7">
        <v>71</v>
      </c>
    </row>
    <row r="114" spans="1:5">
      <c r="A114" s="13" t="s">
        <v>77</v>
      </c>
      <c r="B114" s="5" t="s">
        <v>78</v>
      </c>
      <c r="C114" s="12" t="s">
        <v>504</v>
      </c>
      <c r="D114" s="5" t="s">
        <v>505</v>
      </c>
      <c r="E114" s="7">
        <v>22</v>
      </c>
    </row>
    <row r="115" spans="1:5">
      <c r="A115" s="13" t="s">
        <v>77</v>
      </c>
      <c r="B115" s="5" t="s">
        <v>78</v>
      </c>
      <c r="C115" s="12" t="s">
        <v>506</v>
      </c>
      <c r="D115" s="5" t="s">
        <v>507</v>
      </c>
      <c r="E115" s="7">
        <v>4</v>
      </c>
    </row>
    <row r="116" spans="1:5">
      <c r="A116" s="13" t="s">
        <v>77</v>
      </c>
      <c r="B116" s="5" t="s">
        <v>78</v>
      </c>
      <c r="C116" s="12" t="s">
        <v>508</v>
      </c>
      <c r="D116" s="5" t="s">
        <v>509</v>
      </c>
      <c r="E116" s="7">
        <v>3</v>
      </c>
    </row>
    <row r="117" spans="1:5">
      <c r="A117" s="13" t="s">
        <v>79</v>
      </c>
      <c r="B117" s="5" t="s">
        <v>80</v>
      </c>
      <c r="C117" s="12" t="s">
        <v>510</v>
      </c>
      <c r="D117" s="5" t="s">
        <v>511</v>
      </c>
      <c r="E117" s="7">
        <v>6</v>
      </c>
    </row>
    <row r="118" spans="1:5">
      <c r="A118" s="13" t="s">
        <v>81</v>
      </c>
      <c r="B118" s="5" t="s">
        <v>82</v>
      </c>
      <c r="C118" s="12" t="s">
        <v>512</v>
      </c>
      <c r="D118" s="5" t="s">
        <v>513</v>
      </c>
      <c r="E118" s="7">
        <v>51</v>
      </c>
    </row>
    <row r="119" spans="1:5">
      <c r="A119" s="13" t="s">
        <v>81</v>
      </c>
      <c r="B119" s="5" t="s">
        <v>82</v>
      </c>
      <c r="C119" s="12" t="s">
        <v>514</v>
      </c>
      <c r="D119" s="5" t="s">
        <v>515</v>
      </c>
      <c r="E119" s="7">
        <v>19</v>
      </c>
    </row>
    <row r="120" spans="1:5">
      <c r="A120" s="13" t="s">
        <v>83</v>
      </c>
      <c r="B120" s="5" t="s">
        <v>84</v>
      </c>
      <c r="C120" s="12" t="s">
        <v>516</v>
      </c>
      <c r="D120" s="5" t="s">
        <v>84</v>
      </c>
      <c r="E120" s="7">
        <v>49</v>
      </c>
    </row>
    <row r="121" spans="1:5">
      <c r="A121" s="13" t="s">
        <v>83</v>
      </c>
      <c r="B121" s="5" t="s">
        <v>84</v>
      </c>
      <c r="C121" s="12" t="s">
        <v>517</v>
      </c>
      <c r="D121" s="5" t="s">
        <v>518</v>
      </c>
      <c r="E121" s="7">
        <v>330</v>
      </c>
    </row>
    <row r="122" spans="1:5">
      <c r="A122" s="13" t="s">
        <v>85</v>
      </c>
      <c r="B122" s="5" t="s">
        <v>86</v>
      </c>
      <c r="C122" s="12" t="s">
        <v>519</v>
      </c>
      <c r="D122" s="5" t="s">
        <v>520</v>
      </c>
      <c r="E122" s="7">
        <v>69</v>
      </c>
    </row>
    <row r="123" spans="1:5">
      <c r="A123" s="13" t="s">
        <v>87</v>
      </c>
      <c r="B123" s="5" t="s">
        <v>88</v>
      </c>
      <c r="C123" s="12" t="s">
        <v>521</v>
      </c>
      <c r="D123" s="5" t="s">
        <v>522</v>
      </c>
      <c r="E123" s="7">
        <v>57</v>
      </c>
    </row>
    <row r="124" spans="1:5">
      <c r="A124" s="13" t="s">
        <v>89</v>
      </c>
      <c r="B124" s="5" t="s">
        <v>90</v>
      </c>
      <c r="C124" s="12" t="s">
        <v>523</v>
      </c>
      <c r="D124" s="5" t="s">
        <v>524</v>
      </c>
      <c r="E124" s="7">
        <v>396</v>
      </c>
    </row>
    <row r="125" spans="1:5">
      <c r="A125" s="13" t="s">
        <v>91</v>
      </c>
      <c r="B125" s="5" t="s">
        <v>92</v>
      </c>
      <c r="C125" s="12" t="s">
        <v>525</v>
      </c>
      <c r="D125" s="5" t="s">
        <v>526</v>
      </c>
      <c r="E125" s="7">
        <v>484</v>
      </c>
    </row>
    <row r="126" spans="1:5">
      <c r="A126" s="13" t="s">
        <v>93</v>
      </c>
      <c r="B126" s="5" t="s">
        <v>94</v>
      </c>
      <c r="C126" s="12" t="s">
        <v>527</v>
      </c>
      <c r="D126" s="5" t="s">
        <v>528</v>
      </c>
      <c r="E126" s="7">
        <v>37854</v>
      </c>
    </row>
    <row r="127" spans="1:5">
      <c r="A127" s="13" t="s">
        <v>95</v>
      </c>
      <c r="B127" s="5" t="s">
        <v>96</v>
      </c>
      <c r="C127" s="12" t="s">
        <v>529</v>
      </c>
      <c r="D127" s="5" t="s">
        <v>530</v>
      </c>
      <c r="E127" s="7">
        <v>192592</v>
      </c>
    </row>
    <row r="128" spans="1:5">
      <c r="A128" s="13" t="s">
        <v>95</v>
      </c>
      <c r="B128" s="5" t="s">
        <v>96</v>
      </c>
      <c r="C128" s="12" t="s">
        <v>531</v>
      </c>
      <c r="D128" s="5" t="s">
        <v>532</v>
      </c>
      <c r="E128" s="7">
        <v>1647</v>
      </c>
    </row>
    <row r="129" spans="1:5">
      <c r="A129" s="13" t="s">
        <v>97</v>
      </c>
      <c r="B129" s="5" t="s">
        <v>98</v>
      </c>
      <c r="C129" s="12" t="s">
        <v>533</v>
      </c>
      <c r="D129" s="5" t="s">
        <v>534</v>
      </c>
      <c r="E129" s="7">
        <v>21922</v>
      </c>
    </row>
    <row r="130" spans="1:5">
      <c r="A130" s="13" t="s">
        <v>97</v>
      </c>
      <c r="B130" s="5" t="s">
        <v>98</v>
      </c>
      <c r="C130" s="12" t="s">
        <v>535</v>
      </c>
      <c r="D130" s="5" t="s">
        <v>536</v>
      </c>
      <c r="E130" s="7">
        <v>14204</v>
      </c>
    </row>
    <row r="131" spans="1:5">
      <c r="A131" s="13" t="s">
        <v>99</v>
      </c>
      <c r="B131" s="5" t="s">
        <v>100</v>
      </c>
      <c r="C131" s="12" t="s">
        <v>537</v>
      </c>
      <c r="D131" s="5" t="s">
        <v>538</v>
      </c>
      <c r="E131" s="7">
        <v>89</v>
      </c>
    </row>
    <row r="132" spans="1:5">
      <c r="A132" s="13" t="s">
        <v>99</v>
      </c>
      <c r="B132" s="5" t="s">
        <v>100</v>
      </c>
      <c r="C132" s="12" t="s">
        <v>539</v>
      </c>
      <c r="D132" s="5" t="s">
        <v>540</v>
      </c>
      <c r="E132" s="7">
        <v>20</v>
      </c>
    </row>
    <row r="133" spans="1:5">
      <c r="A133" s="13" t="s">
        <v>99</v>
      </c>
      <c r="B133" s="5" t="s">
        <v>100</v>
      </c>
      <c r="C133" s="12" t="s">
        <v>541</v>
      </c>
      <c r="D133" s="5" t="s">
        <v>542</v>
      </c>
      <c r="E133" s="7">
        <v>8</v>
      </c>
    </row>
    <row r="134" spans="1:5">
      <c r="A134" s="13" t="s">
        <v>99</v>
      </c>
      <c r="B134" s="5" t="s">
        <v>100</v>
      </c>
      <c r="C134" s="12" t="s">
        <v>543</v>
      </c>
      <c r="D134" s="5" t="s">
        <v>544</v>
      </c>
      <c r="E134" s="7">
        <v>128</v>
      </c>
    </row>
    <row r="135" spans="1:5">
      <c r="A135" s="13" t="s">
        <v>99</v>
      </c>
      <c r="B135" s="5" t="s">
        <v>100</v>
      </c>
      <c r="C135" s="12" t="s">
        <v>545</v>
      </c>
      <c r="D135" s="5" t="s">
        <v>546</v>
      </c>
      <c r="E135" s="7">
        <v>74</v>
      </c>
    </row>
    <row r="136" spans="1:5">
      <c r="A136" s="13" t="s">
        <v>99</v>
      </c>
      <c r="B136" s="5" t="s">
        <v>100</v>
      </c>
      <c r="C136" s="12" t="s">
        <v>547</v>
      </c>
      <c r="D136" s="5" t="s">
        <v>548</v>
      </c>
      <c r="E136" s="7">
        <v>205</v>
      </c>
    </row>
    <row r="137" spans="1:5">
      <c r="A137" s="13" t="s">
        <v>99</v>
      </c>
      <c r="B137" s="5" t="s">
        <v>100</v>
      </c>
      <c r="C137" s="12" t="s">
        <v>549</v>
      </c>
      <c r="D137" s="5" t="s">
        <v>550</v>
      </c>
      <c r="E137" s="7">
        <v>27</v>
      </c>
    </row>
    <row r="138" spans="1:5">
      <c r="A138" s="13" t="s">
        <v>99</v>
      </c>
      <c r="B138" s="5" t="s">
        <v>100</v>
      </c>
      <c r="C138" s="12" t="s">
        <v>551</v>
      </c>
      <c r="D138" s="5" t="s">
        <v>552</v>
      </c>
      <c r="E138" s="7">
        <v>3</v>
      </c>
    </row>
    <row r="139" spans="1:5">
      <c r="A139" s="13" t="s">
        <v>99</v>
      </c>
      <c r="B139" s="5" t="s">
        <v>100</v>
      </c>
      <c r="C139" s="12" t="s">
        <v>553</v>
      </c>
      <c r="D139" s="5" t="s">
        <v>554</v>
      </c>
      <c r="E139" s="7">
        <v>11</v>
      </c>
    </row>
    <row r="140" spans="1:5">
      <c r="A140" s="13" t="s">
        <v>99</v>
      </c>
      <c r="B140" s="5" t="s">
        <v>100</v>
      </c>
      <c r="C140" s="12" t="s">
        <v>555</v>
      </c>
      <c r="D140" s="5" t="s">
        <v>556</v>
      </c>
      <c r="E140" s="7">
        <v>3</v>
      </c>
    </row>
    <row r="141" spans="1:5">
      <c r="A141" s="13" t="s">
        <v>99</v>
      </c>
      <c r="B141" s="5" t="s">
        <v>100</v>
      </c>
      <c r="C141" s="12" t="s">
        <v>557</v>
      </c>
      <c r="D141" s="5" t="s">
        <v>558</v>
      </c>
      <c r="E141" s="7">
        <v>2</v>
      </c>
    </row>
    <row r="142" spans="1:5">
      <c r="A142" s="13" t="s">
        <v>99</v>
      </c>
      <c r="B142" s="5" t="s">
        <v>100</v>
      </c>
      <c r="C142" s="12" t="s">
        <v>559</v>
      </c>
      <c r="D142" s="5" t="s">
        <v>560</v>
      </c>
      <c r="E142" s="7">
        <v>22</v>
      </c>
    </row>
    <row r="143" spans="1:5">
      <c r="A143" s="13" t="s">
        <v>99</v>
      </c>
      <c r="B143" s="5" t="s">
        <v>100</v>
      </c>
      <c r="C143" s="12" t="s">
        <v>561</v>
      </c>
      <c r="D143" s="5" t="s">
        <v>562</v>
      </c>
      <c r="E143" s="7">
        <v>251</v>
      </c>
    </row>
    <row r="144" spans="1:5">
      <c r="A144" s="13" t="s">
        <v>99</v>
      </c>
      <c r="B144" s="5" t="s">
        <v>100</v>
      </c>
      <c r="C144" s="12" t="s">
        <v>563</v>
      </c>
      <c r="D144" s="5" t="s">
        <v>564</v>
      </c>
      <c r="E144" s="7">
        <v>403</v>
      </c>
    </row>
    <row r="145" spans="1:5">
      <c r="A145" s="13" t="s">
        <v>99</v>
      </c>
      <c r="B145" s="5" t="s">
        <v>100</v>
      </c>
      <c r="C145" s="12" t="s">
        <v>565</v>
      </c>
      <c r="D145" s="5" t="s">
        <v>566</v>
      </c>
      <c r="E145" s="7">
        <v>49</v>
      </c>
    </row>
    <row r="146" spans="1:5">
      <c r="A146" s="13" t="s">
        <v>99</v>
      </c>
      <c r="B146" s="5" t="s">
        <v>100</v>
      </c>
      <c r="C146" s="12" t="s">
        <v>567</v>
      </c>
      <c r="D146" s="5" t="s">
        <v>568</v>
      </c>
      <c r="E146" s="7">
        <v>3</v>
      </c>
    </row>
    <row r="147" spans="1:5">
      <c r="A147" s="13" t="s">
        <v>99</v>
      </c>
      <c r="B147" s="5" t="s">
        <v>100</v>
      </c>
      <c r="C147" s="12" t="s">
        <v>569</v>
      </c>
      <c r="D147" s="5" t="s">
        <v>570</v>
      </c>
      <c r="E147" s="7">
        <v>29</v>
      </c>
    </row>
    <row r="148" spans="1:5">
      <c r="A148" s="13" t="s">
        <v>99</v>
      </c>
      <c r="B148" s="5" t="s">
        <v>100</v>
      </c>
      <c r="C148" s="12" t="s">
        <v>571</v>
      </c>
      <c r="D148" s="5" t="s">
        <v>572</v>
      </c>
      <c r="E148" s="7">
        <v>1</v>
      </c>
    </row>
    <row r="149" spans="1:5">
      <c r="A149" s="13" t="s">
        <v>99</v>
      </c>
      <c r="B149" s="5" t="s">
        <v>100</v>
      </c>
      <c r="C149" s="12" t="s">
        <v>573</v>
      </c>
      <c r="D149" s="5" t="s">
        <v>574</v>
      </c>
      <c r="E149" s="7">
        <v>59</v>
      </c>
    </row>
    <row r="150" spans="1:5">
      <c r="A150" s="13" t="s">
        <v>101</v>
      </c>
      <c r="B150" s="5" t="s">
        <v>102</v>
      </c>
      <c r="C150" s="12" t="s">
        <v>575</v>
      </c>
      <c r="D150" s="5" t="s">
        <v>576</v>
      </c>
      <c r="E150" s="7">
        <v>907</v>
      </c>
    </row>
    <row r="151" spans="1:5">
      <c r="A151" s="13" t="s">
        <v>101</v>
      </c>
      <c r="B151" s="5" t="s">
        <v>102</v>
      </c>
      <c r="C151" s="12" t="s">
        <v>577</v>
      </c>
      <c r="D151" s="5" t="s">
        <v>578</v>
      </c>
      <c r="E151" s="7">
        <v>1148</v>
      </c>
    </row>
    <row r="152" spans="1:5">
      <c r="A152" s="13" t="s">
        <v>103</v>
      </c>
      <c r="B152" s="5" t="s">
        <v>104</v>
      </c>
      <c r="C152" s="12" t="s">
        <v>579</v>
      </c>
      <c r="D152" s="5" t="s">
        <v>580</v>
      </c>
      <c r="E152" s="7">
        <v>667</v>
      </c>
    </row>
    <row r="153" spans="1:5">
      <c r="A153" s="13" t="s">
        <v>103</v>
      </c>
      <c r="B153" s="5" t="s">
        <v>104</v>
      </c>
      <c r="C153" s="12" t="s">
        <v>581</v>
      </c>
      <c r="D153" s="5" t="s">
        <v>582</v>
      </c>
      <c r="E153" s="7">
        <v>32</v>
      </c>
    </row>
    <row r="154" spans="1:5">
      <c r="A154" s="13" t="s">
        <v>103</v>
      </c>
      <c r="B154" s="5" t="s">
        <v>104</v>
      </c>
      <c r="C154" s="12" t="s">
        <v>583</v>
      </c>
      <c r="D154" s="5" t="s">
        <v>584</v>
      </c>
      <c r="E154" s="7">
        <v>17</v>
      </c>
    </row>
    <row r="155" spans="1:5">
      <c r="A155" s="13" t="s">
        <v>103</v>
      </c>
      <c r="B155" s="5" t="s">
        <v>104</v>
      </c>
      <c r="C155" s="12" t="s">
        <v>585</v>
      </c>
      <c r="D155" s="5" t="s">
        <v>586</v>
      </c>
      <c r="E155" s="7">
        <v>62</v>
      </c>
    </row>
    <row r="156" spans="1:5">
      <c r="A156" s="13" t="s">
        <v>103</v>
      </c>
      <c r="B156" s="5" t="s">
        <v>104</v>
      </c>
      <c r="C156" s="12" t="s">
        <v>587</v>
      </c>
      <c r="D156" s="5" t="s">
        <v>588</v>
      </c>
      <c r="E156" s="7">
        <v>261</v>
      </c>
    </row>
    <row r="157" spans="1:5">
      <c r="A157" s="13" t="s">
        <v>103</v>
      </c>
      <c r="B157" s="5" t="s">
        <v>104</v>
      </c>
      <c r="C157" s="12" t="s">
        <v>589</v>
      </c>
      <c r="D157" s="5" t="s">
        <v>590</v>
      </c>
      <c r="E157" s="7">
        <v>79</v>
      </c>
    </row>
    <row r="158" spans="1:5">
      <c r="A158" s="13" t="s">
        <v>103</v>
      </c>
      <c r="B158" s="5" t="s">
        <v>104</v>
      </c>
      <c r="C158" s="12" t="s">
        <v>591</v>
      </c>
      <c r="D158" s="5" t="s">
        <v>592</v>
      </c>
      <c r="E158" s="7">
        <v>517</v>
      </c>
    </row>
    <row r="159" spans="1:5">
      <c r="A159" s="13" t="s">
        <v>103</v>
      </c>
      <c r="B159" s="5" t="s">
        <v>104</v>
      </c>
      <c r="C159" s="12" t="s">
        <v>593</v>
      </c>
      <c r="D159" s="5" t="s">
        <v>594</v>
      </c>
      <c r="E159" s="7">
        <v>163</v>
      </c>
    </row>
    <row r="160" spans="1:5">
      <c r="A160" s="13" t="s">
        <v>105</v>
      </c>
      <c r="B160" s="5" t="s">
        <v>106</v>
      </c>
      <c r="C160" s="12" t="s">
        <v>595</v>
      </c>
      <c r="D160" s="5" t="s">
        <v>106</v>
      </c>
      <c r="E160" s="7">
        <v>20</v>
      </c>
    </row>
    <row r="161" spans="1:5">
      <c r="A161" s="13" t="s">
        <v>107</v>
      </c>
      <c r="B161" s="5" t="s">
        <v>108</v>
      </c>
      <c r="C161" s="12" t="s">
        <v>596</v>
      </c>
      <c r="D161" s="5" t="s">
        <v>597</v>
      </c>
      <c r="E161" s="7">
        <v>4370</v>
      </c>
    </row>
    <row r="162" spans="1:5">
      <c r="A162" s="13" t="s">
        <v>109</v>
      </c>
      <c r="B162" s="5" t="s">
        <v>110</v>
      </c>
      <c r="C162" s="12" t="s">
        <v>598</v>
      </c>
      <c r="D162" s="5" t="s">
        <v>599</v>
      </c>
      <c r="E162" s="7">
        <v>225</v>
      </c>
    </row>
    <row r="163" spans="1:5">
      <c r="A163" s="13" t="s">
        <v>111</v>
      </c>
      <c r="B163" s="5" t="s">
        <v>112</v>
      </c>
      <c r="C163" s="12" t="s">
        <v>600</v>
      </c>
      <c r="D163" s="5" t="s">
        <v>601</v>
      </c>
      <c r="E163" s="7">
        <v>65</v>
      </c>
    </row>
    <row r="164" spans="1:5">
      <c r="A164" s="13" t="s">
        <v>113</v>
      </c>
      <c r="B164" s="5" t="s">
        <v>114</v>
      </c>
      <c r="C164" s="12" t="s">
        <v>602</v>
      </c>
      <c r="D164" s="5" t="s">
        <v>114</v>
      </c>
      <c r="E164" s="7">
        <v>8</v>
      </c>
    </row>
    <row r="165" spans="1:5">
      <c r="A165" s="13" t="s">
        <v>115</v>
      </c>
      <c r="B165" s="5" t="s">
        <v>116</v>
      </c>
      <c r="C165" s="12" t="s">
        <v>603</v>
      </c>
      <c r="D165" s="5" t="s">
        <v>116</v>
      </c>
      <c r="E165" s="7">
        <v>6001</v>
      </c>
    </row>
    <row r="166" spans="1:5">
      <c r="A166" s="13" t="s">
        <v>115</v>
      </c>
      <c r="B166" s="5" t="s">
        <v>116</v>
      </c>
      <c r="C166" s="12" t="s">
        <v>604</v>
      </c>
      <c r="D166" s="5" t="s">
        <v>605</v>
      </c>
      <c r="E166" s="7">
        <v>260</v>
      </c>
    </row>
    <row r="167" spans="1:5">
      <c r="A167" s="13" t="s">
        <v>117</v>
      </c>
      <c r="B167" s="5" t="s">
        <v>118</v>
      </c>
      <c r="C167" s="12" t="s">
        <v>606</v>
      </c>
      <c r="D167" s="5" t="s">
        <v>118</v>
      </c>
      <c r="E167" s="7">
        <v>10922</v>
      </c>
    </row>
    <row r="168" spans="1:5">
      <c r="A168" s="13" t="s">
        <v>117</v>
      </c>
      <c r="B168" s="5" t="s">
        <v>118</v>
      </c>
      <c r="C168" s="12" t="s">
        <v>607</v>
      </c>
      <c r="D168" s="5" t="s">
        <v>608</v>
      </c>
      <c r="E168" s="7">
        <v>532</v>
      </c>
    </row>
    <row r="169" spans="1:5">
      <c r="A169" s="13" t="s">
        <v>119</v>
      </c>
      <c r="B169" s="5" t="s">
        <v>120</v>
      </c>
      <c r="C169" s="12" t="s">
        <v>609</v>
      </c>
      <c r="D169" s="5" t="s">
        <v>610</v>
      </c>
      <c r="E169" s="7">
        <v>2754</v>
      </c>
    </row>
    <row r="170" spans="1:5">
      <c r="A170" s="13" t="s">
        <v>121</v>
      </c>
      <c r="B170" s="5" t="s">
        <v>122</v>
      </c>
      <c r="C170" s="12" t="s">
        <v>611</v>
      </c>
      <c r="D170" s="5" t="s">
        <v>122</v>
      </c>
      <c r="E170" s="7">
        <v>1519</v>
      </c>
    </row>
    <row r="171" spans="1:5">
      <c r="A171" s="13" t="s">
        <v>123</v>
      </c>
      <c r="B171" s="5" t="s">
        <v>124</v>
      </c>
      <c r="C171" s="12" t="s">
        <v>612</v>
      </c>
      <c r="D171" s="5" t="s">
        <v>124</v>
      </c>
      <c r="E171" s="7">
        <v>1492</v>
      </c>
    </row>
    <row r="172" spans="1:5">
      <c r="A172" s="13" t="s">
        <v>125</v>
      </c>
      <c r="B172" s="5" t="s">
        <v>126</v>
      </c>
      <c r="C172" s="12" t="s">
        <v>613</v>
      </c>
      <c r="D172" s="5" t="s">
        <v>614</v>
      </c>
      <c r="E172" s="7">
        <v>236</v>
      </c>
    </row>
    <row r="173" spans="1:5">
      <c r="A173" s="13" t="s">
        <v>127</v>
      </c>
      <c r="B173" s="5" t="s">
        <v>128</v>
      </c>
      <c r="C173" s="12" t="s">
        <v>615</v>
      </c>
      <c r="D173" s="5" t="s">
        <v>616</v>
      </c>
      <c r="E173" s="7">
        <v>2233</v>
      </c>
    </row>
    <row r="174" spans="1:5">
      <c r="A174" s="13" t="s">
        <v>129</v>
      </c>
      <c r="B174" s="5" t="s">
        <v>130</v>
      </c>
      <c r="C174" s="12" t="s">
        <v>617</v>
      </c>
      <c r="D174" s="5" t="s">
        <v>618</v>
      </c>
      <c r="E174" s="7">
        <v>904</v>
      </c>
    </row>
    <row r="175" spans="1:5">
      <c r="A175" s="13" t="s">
        <v>131</v>
      </c>
      <c r="B175" s="5" t="s">
        <v>132</v>
      </c>
      <c r="C175" s="12" t="s">
        <v>619</v>
      </c>
      <c r="D175" s="5" t="s">
        <v>132</v>
      </c>
      <c r="E175" s="7">
        <v>3104</v>
      </c>
    </row>
    <row r="176" spans="1:5">
      <c r="A176" s="13" t="s">
        <v>133</v>
      </c>
      <c r="B176" s="5" t="s">
        <v>134</v>
      </c>
      <c r="C176" s="12" t="s">
        <v>620</v>
      </c>
      <c r="D176" s="5" t="s">
        <v>134</v>
      </c>
      <c r="E176" s="7">
        <v>14265</v>
      </c>
    </row>
    <row r="177" spans="1:5">
      <c r="A177" s="13" t="s">
        <v>135</v>
      </c>
      <c r="B177" s="5" t="s">
        <v>136</v>
      </c>
      <c r="C177" s="12" t="s">
        <v>621</v>
      </c>
      <c r="D177" s="5" t="s">
        <v>622</v>
      </c>
      <c r="E177" s="7">
        <v>23659</v>
      </c>
    </row>
    <row r="178" spans="1:5">
      <c r="A178" s="13" t="s">
        <v>137</v>
      </c>
      <c r="B178" s="5" t="s">
        <v>138</v>
      </c>
      <c r="C178" s="12" t="s">
        <v>623</v>
      </c>
      <c r="D178" s="5" t="s">
        <v>138</v>
      </c>
      <c r="E178" s="7">
        <v>535</v>
      </c>
    </row>
    <row r="179" spans="1:5">
      <c r="A179" s="13" t="s">
        <v>139</v>
      </c>
      <c r="B179" s="5" t="s">
        <v>140</v>
      </c>
      <c r="C179" s="12" t="s">
        <v>624</v>
      </c>
      <c r="D179" s="5" t="s">
        <v>625</v>
      </c>
      <c r="E179" s="7">
        <v>1187</v>
      </c>
    </row>
    <row r="180" spans="1:5">
      <c r="A180" s="13" t="s">
        <v>141</v>
      </c>
      <c r="B180" s="5" t="s">
        <v>142</v>
      </c>
      <c r="C180" s="12" t="s">
        <v>626</v>
      </c>
      <c r="D180" s="5" t="s">
        <v>142</v>
      </c>
      <c r="E180" s="7">
        <v>334</v>
      </c>
    </row>
    <row r="181" spans="1:5">
      <c r="A181" s="13" t="s">
        <v>143</v>
      </c>
      <c r="B181" s="5" t="s">
        <v>144</v>
      </c>
      <c r="C181" s="12" t="s">
        <v>627</v>
      </c>
      <c r="D181" s="5" t="s">
        <v>628</v>
      </c>
      <c r="E181" s="7">
        <v>1732</v>
      </c>
    </row>
    <row r="182" spans="1:5">
      <c r="A182" s="13" t="s">
        <v>145</v>
      </c>
      <c r="B182" s="5" t="s">
        <v>146</v>
      </c>
      <c r="C182" s="12" t="s">
        <v>629</v>
      </c>
      <c r="D182" s="5" t="s">
        <v>630</v>
      </c>
      <c r="E182" s="7">
        <v>1159</v>
      </c>
    </row>
    <row r="183" spans="1:5">
      <c r="A183" s="13" t="s">
        <v>147</v>
      </c>
      <c r="B183" s="5" t="s">
        <v>148</v>
      </c>
      <c r="C183" s="12" t="s">
        <v>631</v>
      </c>
      <c r="D183" s="5" t="s">
        <v>148</v>
      </c>
      <c r="E183" s="7">
        <v>535</v>
      </c>
    </row>
    <row r="184" spans="1:5">
      <c r="A184" s="13" t="s">
        <v>149</v>
      </c>
      <c r="B184" s="5" t="s">
        <v>150</v>
      </c>
      <c r="C184" s="12" t="s">
        <v>632</v>
      </c>
      <c r="D184" s="5" t="s">
        <v>150</v>
      </c>
      <c r="E184" s="7">
        <v>1521</v>
      </c>
    </row>
    <row r="185" spans="1:5">
      <c r="A185" s="13" t="s">
        <v>151</v>
      </c>
      <c r="B185" s="5" t="s">
        <v>152</v>
      </c>
      <c r="C185" s="12" t="s">
        <v>633</v>
      </c>
      <c r="D185" s="5" t="s">
        <v>152</v>
      </c>
      <c r="E185" s="7">
        <v>580</v>
      </c>
    </row>
    <row r="186" spans="1:5">
      <c r="A186" s="13" t="s">
        <v>153</v>
      </c>
      <c r="B186" s="5" t="s">
        <v>154</v>
      </c>
      <c r="C186" s="12" t="s">
        <v>634</v>
      </c>
      <c r="D186" s="5" t="s">
        <v>154</v>
      </c>
      <c r="E186" s="7">
        <v>98</v>
      </c>
    </row>
    <row r="187" spans="1:5">
      <c r="A187" s="13" t="s">
        <v>155</v>
      </c>
      <c r="B187" s="5" t="s">
        <v>156</v>
      </c>
      <c r="C187" s="12" t="s">
        <v>635</v>
      </c>
      <c r="D187" s="5" t="s">
        <v>156</v>
      </c>
      <c r="E187" s="7">
        <v>3728</v>
      </c>
    </row>
    <row r="188" spans="1:5">
      <c r="A188" s="13" t="s">
        <v>157</v>
      </c>
      <c r="B188" s="5" t="s">
        <v>158</v>
      </c>
      <c r="C188" s="12" t="s">
        <v>636</v>
      </c>
      <c r="D188" s="5" t="s">
        <v>158</v>
      </c>
      <c r="E188" s="7">
        <v>8017</v>
      </c>
    </row>
    <row r="189" spans="1:5">
      <c r="A189" s="13" t="s">
        <v>159</v>
      </c>
      <c r="B189" s="5" t="s">
        <v>160</v>
      </c>
      <c r="C189" s="12" t="s">
        <v>637</v>
      </c>
      <c r="D189" s="5" t="s">
        <v>638</v>
      </c>
      <c r="E189" s="7">
        <v>11440</v>
      </c>
    </row>
    <row r="190" spans="1:5">
      <c r="A190" s="13" t="s">
        <v>159</v>
      </c>
      <c r="B190" s="5" t="s">
        <v>160</v>
      </c>
      <c r="C190" s="12" t="s">
        <v>639</v>
      </c>
      <c r="D190" s="5" t="s">
        <v>640</v>
      </c>
      <c r="E190" s="7">
        <v>1041</v>
      </c>
    </row>
    <row r="191" spans="1:5">
      <c r="A191" s="13" t="s">
        <v>161</v>
      </c>
      <c r="B191" s="5" t="s">
        <v>162</v>
      </c>
      <c r="C191" s="12" t="s">
        <v>641</v>
      </c>
      <c r="D191" s="5" t="s">
        <v>642</v>
      </c>
      <c r="E191" s="7">
        <v>7117</v>
      </c>
    </row>
    <row r="192" spans="1:5">
      <c r="A192" s="13" t="s">
        <v>161</v>
      </c>
      <c r="B192" s="5" t="s">
        <v>162</v>
      </c>
      <c r="C192" s="12" t="s">
        <v>643</v>
      </c>
      <c r="D192" s="5" t="s">
        <v>644</v>
      </c>
      <c r="E192" s="7">
        <v>1424</v>
      </c>
    </row>
    <row r="193" spans="1:5">
      <c r="A193" s="13" t="s">
        <v>161</v>
      </c>
      <c r="B193" s="5" t="s">
        <v>162</v>
      </c>
      <c r="C193" s="12" t="s">
        <v>645</v>
      </c>
      <c r="D193" s="5" t="s">
        <v>646</v>
      </c>
      <c r="E193" s="7">
        <v>855</v>
      </c>
    </row>
    <row r="194" spans="1:5">
      <c r="A194" s="13" t="s">
        <v>161</v>
      </c>
      <c r="B194" s="5" t="s">
        <v>162</v>
      </c>
      <c r="C194" s="12" t="s">
        <v>647</v>
      </c>
      <c r="D194" s="5" t="s">
        <v>648</v>
      </c>
      <c r="E194" s="7">
        <v>1222</v>
      </c>
    </row>
    <row r="195" spans="1:5">
      <c r="A195" s="13" t="s">
        <v>161</v>
      </c>
      <c r="B195" s="5" t="s">
        <v>162</v>
      </c>
      <c r="C195" s="12" t="s">
        <v>649</v>
      </c>
      <c r="D195" s="5" t="s">
        <v>650</v>
      </c>
      <c r="E195" s="7">
        <v>258</v>
      </c>
    </row>
    <row r="196" spans="1:5">
      <c r="A196" s="13" t="s">
        <v>163</v>
      </c>
      <c r="B196" s="5" t="s">
        <v>164</v>
      </c>
      <c r="C196" s="12" t="s">
        <v>651</v>
      </c>
      <c r="D196" s="5" t="s">
        <v>652</v>
      </c>
      <c r="E196" s="7">
        <v>7791</v>
      </c>
    </row>
    <row r="197" spans="1:5">
      <c r="A197" s="13" t="s">
        <v>163</v>
      </c>
      <c r="B197" s="5" t="s">
        <v>164</v>
      </c>
      <c r="C197" s="12" t="s">
        <v>653</v>
      </c>
      <c r="D197" s="5" t="s">
        <v>654</v>
      </c>
      <c r="E197" s="7">
        <v>1110</v>
      </c>
    </row>
    <row r="198" spans="1:5">
      <c r="A198" s="13" t="s">
        <v>163</v>
      </c>
      <c r="B198" s="5" t="s">
        <v>164</v>
      </c>
      <c r="C198" s="12" t="s">
        <v>655</v>
      </c>
      <c r="D198" s="5" t="s">
        <v>656</v>
      </c>
      <c r="E198" s="7">
        <v>565</v>
      </c>
    </row>
    <row r="199" spans="1:5">
      <c r="A199" s="13" t="s">
        <v>163</v>
      </c>
      <c r="B199" s="5" t="s">
        <v>164</v>
      </c>
      <c r="C199" s="12" t="s">
        <v>657</v>
      </c>
      <c r="D199" s="5" t="s">
        <v>658</v>
      </c>
      <c r="E199" s="7">
        <v>1413</v>
      </c>
    </row>
    <row r="200" spans="1:5">
      <c r="A200" s="13" t="s">
        <v>165</v>
      </c>
      <c r="B200" s="5" t="s">
        <v>166</v>
      </c>
      <c r="C200" s="12" t="s">
        <v>659</v>
      </c>
      <c r="D200" s="5" t="s">
        <v>660</v>
      </c>
      <c r="E200" s="7">
        <v>14447</v>
      </c>
    </row>
    <row r="201" spans="1:5">
      <c r="A201" s="13" t="s">
        <v>167</v>
      </c>
      <c r="B201" s="5" t="s">
        <v>168</v>
      </c>
      <c r="C201" s="12" t="s">
        <v>661</v>
      </c>
      <c r="D201" s="5" t="s">
        <v>662</v>
      </c>
      <c r="E201" s="7">
        <v>5602</v>
      </c>
    </row>
    <row r="202" spans="1:5">
      <c r="A202" s="13" t="s">
        <v>169</v>
      </c>
      <c r="B202" s="5" t="s">
        <v>170</v>
      </c>
      <c r="C202" s="12" t="s">
        <v>663</v>
      </c>
      <c r="D202" s="5" t="s">
        <v>664</v>
      </c>
      <c r="E202" s="7">
        <v>53392</v>
      </c>
    </row>
    <row r="203" spans="1:5">
      <c r="A203" s="13" t="s">
        <v>171</v>
      </c>
      <c r="B203" s="5" t="s">
        <v>172</v>
      </c>
      <c r="C203" s="12" t="s">
        <v>665</v>
      </c>
      <c r="D203" s="5" t="s">
        <v>666</v>
      </c>
      <c r="E203" s="7">
        <v>62885</v>
      </c>
    </row>
    <row r="204" spans="1:5">
      <c r="A204" s="13" t="s">
        <v>171</v>
      </c>
      <c r="B204" s="5" t="s">
        <v>172</v>
      </c>
      <c r="C204" s="12" t="s">
        <v>667</v>
      </c>
      <c r="D204" s="5" t="s">
        <v>668</v>
      </c>
      <c r="E204" s="7">
        <v>2323</v>
      </c>
    </row>
    <row r="205" spans="1:5">
      <c r="A205" s="13" t="s">
        <v>171</v>
      </c>
      <c r="B205" s="5" t="s">
        <v>172</v>
      </c>
      <c r="C205" s="12" t="s">
        <v>669</v>
      </c>
      <c r="D205" s="5" t="s">
        <v>670</v>
      </c>
      <c r="E205" s="7">
        <v>410</v>
      </c>
    </row>
    <row r="206" spans="1:5">
      <c r="A206" s="13" t="s">
        <v>171</v>
      </c>
      <c r="B206" s="5" t="s">
        <v>172</v>
      </c>
      <c r="C206" s="12" t="s">
        <v>671</v>
      </c>
      <c r="D206" s="5" t="s">
        <v>672</v>
      </c>
      <c r="E206" s="7">
        <v>613</v>
      </c>
    </row>
    <row r="207" spans="1:5">
      <c r="A207" s="13" t="s">
        <v>171</v>
      </c>
      <c r="B207" s="5" t="s">
        <v>172</v>
      </c>
      <c r="C207" s="12" t="s">
        <v>673</v>
      </c>
      <c r="D207" s="5" t="s">
        <v>674</v>
      </c>
      <c r="E207" s="7">
        <v>1117</v>
      </c>
    </row>
    <row r="208" spans="1:5">
      <c r="A208" s="13" t="s">
        <v>171</v>
      </c>
      <c r="B208" s="5" t="s">
        <v>172</v>
      </c>
      <c r="C208" s="12" t="s">
        <v>675</v>
      </c>
      <c r="D208" s="5" t="s">
        <v>676</v>
      </c>
      <c r="E208" s="7">
        <v>1622</v>
      </c>
    </row>
    <row r="209" spans="1:5">
      <c r="A209" s="13" t="s">
        <v>171</v>
      </c>
      <c r="B209" s="5" t="s">
        <v>172</v>
      </c>
      <c r="C209" s="12" t="s">
        <v>677</v>
      </c>
      <c r="D209" s="5" t="s">
        <v>678</v>
      </c>
      <c r="E209" s="7">
        <v>2576</v>
      </c>
    </row>
    <row r="210" spans="1:5">
      <c r="A210" s="13" t="s">
        <v>171</v>
      </c>
      <c r="B210" s="5" t="s">
        <v>172</v>
      </c>
      <c r="C210" s="12" t="s">
        <v>679</v>
      </c>
      <c r="D210" s="5" t="s">
        <v>680</v>
      </c>
      <c r="E210" s="7">
        <v>5611</v>
      </c>
    </row>
    <row r="211" spans="1:5">
      <c r="A211" s="13" t="s">
        <v>171</v>
      </c>
      <c r="B211" s="5" t="s">
        <v>172</v>
      </c>
      <c r="C211" s="12" t="s">
        <v>681</v>
      </c>
      <c r="D211" s="5" t="s">
        <v>682</v>
      </c>
      <c r="E211" s="7">
        <v>1172</v>
      </c>
    </row>
    <row r="212" spans="1:5">
      <c r="A212" s="13" t="s">
        <v>171</v>
      </c>
      <c r="B212" s="5" t="s">
        <v>172</v>
      </c>
      <c r="C212" s="12" t="s">
        <v>683</v>
      </c>
      <c r="D212" s="5" t="s">
        <v>684</v>
      </c>
      <c r="E212" s="7">
        <v>716</v>
      </c>
    </row>
    <row r="213" spans="1:5">
      <c r="A213" s="13" t="s">
        <v>171</v>
      </c>
      <c r="B213" s="5" t="s">
        <v>172</v>
      </c>
      <c r="C213" s="12" t="s">
        <v>685</v>
      </c>
      <c r="D213" s="5" t="s">
        <v>686</v>
      </c>
      <c r="E213" s="7">
        <v>149</v>
      </c>
    </row>
    <row r="214" spans="1:5">
      <c r="A214" s="13" t="s">
        <v>171</v>
      </c>
      <c r="B214" s="5" t="s">
        <v>172</v>
      </c>
      <c r="C214" s="12" t="s">
        <v>687</v>
      </c>
      <c r="D214" s="5" t="s">
        <v>688</v>
      </c>
      <c r="E214" s="7">
        <v>966</v>
      </c>
    </row>
    <row r="215" spans="1:5">
      <c r="A215" s="13" t="s">
        <v>171</v>
      </c>
      <c r="B215" s="5" t="s">
        <v>172</v>
      </c>
      <c r="C215" s="12" t="s">
        <v>689</v>
      </c>
      <c r="D215" s="5" t="s">
        <v>690</v>
      </c>
      <c r="E215" s="7">
        <v>466</v>
      </c>
    </row>
    <row r="216" spans="1:5">
      <c r="A216" s="13" t="s">
        <v>171</v>
      </c>
      <c r="B216" s="5" t="s">
        <v>172</v>
      </c>
      <c r="C216" s="12" t="s">
        <v>691</v>
      </c>
      <c r="D216" s="5" t="s">
        <v>692</v>
      </c>
      <c r="E216" s="7">
        <v>531</v>
      </c>
    </row>
    <row r="217" spans="1:5">
      <c r="A217" s="13" t="s">
        <v>173</v>
      </c>
      <c r="B217" s="5" t="s">
        <v>174</v>
      </c>
      <c r="C217" s="12" t="s">
        <v>693</v>
      </c>
      <c r="D217" s="5" t="s">
        <v>694</v>
      </c>
      <c r="E217" s="7">
        <v>1703</v>
      </c>
    </row>
    <row r="218" spans="1:5">
      <c r="A218" s="13" t="s">
        <v>173</v>
      </c>
      <c r="B218" s="5" t="s">
        <v>174</v>
      </c>
      <c r="C218" s="12" t="s">
        <v>695</v>
      </c>
      <c r="D218" s="5" t="s">
        <v>696</v>
      </c>
      <c r="E218" s="7">
        <v>692</v>
      </c>
    </row>
    <row r="219" spans="1:5">
      <c r="A219" s="13" t="s">
        <v>175</v>
      </c>
      <c r="B219" s="5" t="s">
        <v>176</v>
      </c>
      <c r="C219" s="12" t="s">
        <v>697</v>
      </c>
      <c r="D219" s="5" t="s">
        <v>698</v>
      </c>
      <c r="E219" s="7">
        <v>23499</v>
      </c>
    </row>
    <row r="220" spans="1:5">
      <c r="A220" s="13" t="s">
        <v>175</v>
      </c>
      <c r="B220" s="5" t="s">
        <v>176</v>
      </c>
      <c r="C220" s="12" t="s">
        <v>699</v>
      </c>
      <c r="D220" s="5" t="s">
        <v>700</v>
      </c>
      <c r="E220" s="7">
        <v>4968</v>
      </c>
    </row>
    <row r="221" spans="1:5">
      <c r="A221" s="13" t="s">
        <v>177</v>
      </c>
      <c r="B221" s="5" t="s">
        <v>178</v>
      </c>
      <c r="C221" s="12" t="s">
        <v>701</v>
      </c>
      <c r="D221" s="5" t="s">
        <v>702</v>
      </c>
      <c r="E221" s="7">
        <v>8094</v>
      </c>
    </row>
    <row r="222" spans="1:5">
      <c r="A222" s="13" t="s">
        <v>177</v>
      </c>
      <c r="B222" s="5" t="s">
        <v>178</v>
      </c>
      <c r="C222" s="12" t="s">
        <v>703</v>
      </c>
      <c r="D222" s="5" t="s">
        <v>704</v>
      </c>
      <c r="E222" s="7">
        <v>2556</v>
      </c>
    </row>
    <row r="223" spans="1:5">
      <c r="A223" s="13" t="s">
        <v>179</v>
      </c>
      <c r="B223" s="5" t="s">
        <v>180</v>
      </c>
      <c r="C223" s="12" t="s">
        <v>705</v>
      </c>
      <c r="D223" s="5" t="s">
        <v>706</v>
      </c>
      <c r="E223" s="7">
        <v>25456</v>
      </c>
    </row>
    <row r="224" spans="1:5">
      <c r="A224" s="13" t="s">
        <v>179</v>
      </c>
      <c r="B224" s="5" t="s">
        <v>180</v>
      </c>
      <c r="C224" s="12" t="s">
        <v>707</v>
      </c>
      <c r="D224" s="5" t="s">
        <v>708</v>
      </c>
      <c r="E224" s="7">
        <v>1734</v>
      </c>
    </row>
    <row r="225" spans="1:5">
      <c r="A225" s="13" t="s">
        <v>179</v>
      </c>
      <c r="B225" s="5" t="s">
        <v>180</v>
      </c>
      <c r="C225" s="12" t="s">
        <v>709</v>
      </c>
      <c r="D225" s="5" t="s">
        <v>710</v>
      </c>
      <c r="E225" s="7">
        <v>2550</v>
      </c>
    </row>
    <row r="226" spans="1:5">
      <c r="A226" s="13" t="s">
        <v>179</v>
      </c>
      <c r="B226" s="5" t="s">
        <v>180</v>
      </c>
      <c r="C226" s="12" t="s">
        <v>711</v>
      </c>
      <c r="D226" s="5" t="s">
        <v>712</v>
      </c>
      <c r="E226" s="7">
        <v>3513</v>
      </c>
    </row>
    <row r="227" spans="1:5">
      <c r="A227" s="13" t="s">
        <v>181</v>
      </c>
      <c r="B227" s="5" t="s">
        <v>182</v>
      </c>
      <c r="C227" s="12" t="s">
        <v>713</v>
      </c>
      <c r="D227" s="5" t="s">
        <v>714</v>
      </c>
      <c r="E227" s="7">
        <v>1681</v>
      </c>
    </row>
    <row r="228" spans="1:5">
      <c r="A228" s="13" t="s">
        <v>181</v>
      </c>
      <c r="B228" s="5" t="s">
        <v>182</v>
      </c>
      <c r="C228" s="12" t="s">
        <v>715</v>
      </c>
      <c r="D228" s="5" t="s">
        <v>716</v>
      </c>
      <c r="E228" s="7">
        <v>99</v>
      </c>
    </row>
    <row r="229" spans="1:5">
      <c r="A229" s="13" t="s">
        <v>181</v>
      </c>
      <c r="B229" s="5" t="s">
        <v>182</v>
      </c>
      <c r="C229" s="12" t="s">
        <v>717</v>
      </c>
      <c r="D229" s="5" t="s">
        <v>718</v>
      </c>
      <c r="E229" s="7">
        <v>45</v>
      </c>
    </row>
    <row r="230" spans="1:5">
      <c r="A230" s="13" t="s">
        <v>183</v>
      </c>
      <c r="B230" s="5" t="s">
        <v>184</v>
      </c>
      <c r="C230" s="12" t="s">
        <v>719</v>
      </c>
      <c r="D230" s="5" t="s">
        <v>720</v>
      </c>
      <c r="E230" s="7">
        <v>3861</v>
      </c>
    </row>
    <row r="231" spans="1:5">
      <c r="A231" s="13" t="s">
        <v>185</v>
      </c>
      <c r="B231" s="5" t="s">
        <v>186</v>
      </c>
      <c r="C231" s="12" t="s">
        <v>721</v>
      </c>
      <c r="D231" s="5" t="s">
        <v>722</v>
      </c>
      <c r="E231" s="7">
        <v>35810</v>
      </c>
    </row>
    <row r="232" spans="1:5">
      <c r="A232" s="13" t="s">
        <v>187</v>
      </c>
      <c r="B232" s="5" t="s">
        <v>188</v>
      </c>
      <c r="C232" s="12" t="s">
        <v>723</v>
      </c>
      <c r="D232" s="5" t="s">
        <v>724</v>
      </c>
      <c r="E232" s="7">
        <v>4085</v>
      </c>
    </row>
    <row r="233" spans="1:5">
      <c r="A233" s="13" t="s">
        <v>187</v>
      </c>
      <c r="B233" s="5" t="s">
        <v>188</v>
      </c>
      <c r="C233" s="12" t="s">
        <v>725</v>
      </c>
      <c r="D233" s="5" t="s">
        <v>726</v>
      </c>
      <c r="E233" s="7">
        <v>786</v>
      </c>
    </row>
    <row r="234" spans="1:5">
      <c r="A234" s="13" t="s">
        <v>189</v>
      </c>
      <c r="B234" s="5" t="s">
        <v>190</v>
      </c>
      <c r="C234" s="12" t="s">
        <v>727</v>
      </c>
      <c r="D234" s="5" t="s">
        <v>728</v>
      </c>
      <c r="E234" s="7">
        <v>14292</v>
      </c>
    </row>
    <row r="235" spans="1:5">
      <c r="A235" s="13" t="s">
        <v>191</v>
      </c>
      <c r="B235" s="5" t="s">
        <v>192</v>
      </c>
      <c r="C235" s="12" t="s">
        <v>729</v>
      </c>
      <c r="D235" s="5" t="s">
        <v>730</v>
      </c>
      <c r="E235" s="7">
        <v>2715</v>
      </c>
    </row>
    <row r="236" spans="1:5">
      <c r="A236" s="13" t="s">
        <v>193</v>
      </c>
      <c r="B236" s="5" t="s">
        <v>194</v>
      </c>
      <c r="C236" s="12" t="s">
        <v>731</v>
      </c>
      <c r="D236" s="5" t="s">
        <v>732</v>
      </c>
      <c r="E236" s="7">
        <v>17859</v>
      </c>
    </row>
    <row r="237" spans="1:5">
      <c r="A237" s="13" t="s">
        <v>195</v>
      </c>
      <c r="B237" s="5" t="s">
        <v>196</v>
      </c>
      <c r="C237" s="12" t="s">
        <v>733</v>
      </c>
      <c r="D237" s="5" t="s">
        <v>196</v>
      </c>
      <c r="E237" s="7">
        <v>2388</v>
      </c>
    </row>
    <row r="238" spans="1:5">
      <c r="A238" s="13" t="s">
        <v>197</v>
      </c>
      <c r="B238" s="5" t="s">
        <v>198</v>
      </c>
      <c r="C238" s="12" t="s">
        <v>734</v>
      </c>
      <c r="D238" s="5" t="s">
        <v>198</v>
      </c>
      <c r="E238" s="7">
        <v>1586</v>
      </c>
    </row>
    <row r="239" spans="1:5">
      <c r="A239" s="13" t="s">
        <v>199</v>
      </c>
      <c r="B239" s="5" t="s">
        <v>200</v>
      </c>
      <c r="C239" s="12" t="s">
        <v>735</v>
      </c>
      <c r="D239" s="5" t="s">
        <v>736</v>
      </c>
      <c r="E239" s="7">
        <v>8855</v>
      </c>
    </row>
    <row r="240" spans="1:5">
      <c r="A240" s="13" t="s">
        <v>199</v>
      </c>
      <c r="B240" s="5" t="s">
        <v>200</v>
      </c>
      <c r="C240" s="12" t="s">
        <v>737</v>
      </c>
      <c r="D240" s="5" t="s">
        <v>738</v>
      </c>
      <c r="E240" s="7">
        <v>2313</v>
      </c>
    </row>
    <row r="241" spans="1:5">
      <c r="A241" s="13" t="s">
        <v>199</v>
      </c>
      <c r="B241" s="5" t="s">
        <v>200</v>
      </c>
      <c r="C241" s="12" t="s">
        <v>739</v>
      </c>
      <c r="D241" s="5" t="s">
        <v>740</v>
      </c>
      <c r="E241" s="7">
        <v>933</v>
      </c>
    </row>
    <row r="242" spans="1:5">
      <c r="A242" s="13" t="s">
        <v>199</v>
      </c>
      <c r="B242" s="5" t="s">
        <v>200</v>
      </c>
      <c r="C242" s="12" t="s">
        <v>741</v>
      </c>
      <c r="D242" s="5" t="s">
        <v>742</v>
      </c>
      <c r="E242" s="7">
        <v>10685</v>
      </c>
    </row>
    <row r="243" spans="1:5">
      <c r="A243" s="13" t="s">
        <v>199</v>
      </c>
      <c r="B243" s="5" t="s">
        <v>200</v>
      </c>
      <c r="C243" s="12" t="s">
        <v>743</v>
      </c>
      <c r="D243" s="5" t="s">
        <v>744</v>
      </c>
      <c r="E243" s="7">
        <v>815</v>
      </c>
    </row>
    <row r="244" spans="1:5">
      <c r="A244" s="13" t="s">
        <v>199</v>
      </c>
      <c r="B244" s="5" t="s">
        <v>200</v>
      </c>
      <c r="C244" s="12" t="s">
        <v>745</v>
      </c>
      <c r="D244" s="5" t="s">
        <v>746</v>
      </c>
      <c r="E244" s="7">
        <v>222</v>
      </c>
    </row>
    <row r="245" spans="1:5">
      <c r="A245" s="13" t="s">
        <v>199</v>
      </c>
      <c r="B245" s="5" t="s">
        <v>200</v>
      </c>
      <c r="C245" s="12" t="s">
        <v>747</v>
      </c>
      <c r="D245" s="5" t="s">
        <v>748</v>
      </c>
      <c r="E245" s="7">
        <v>1232</v>
      </c>
    </row>
    <row r="246" spans="1:5">
      <c r="A246" s="13" t="s">
        <v>199</v>
      </c>
      <c r="B246" s="5" t="s">
        <v>200</v>
      </c>
      <c r="C246" s="12" t="s">
        <v>749</v>
      </c>
      <c r="D246" s="5" t="s">
        <v>750</v>
      </c>
      <c r="E246" s="7">
        <v>3335</v>
      </c>
    </row>
    <row r="247" spans="1:5">
      <c r="A247" s="13" t="s">
        <v>199</v>
      </c>
      <c r="B247" s="5" t="s">
        <v>200</v>
      </c>
      <c r="C247" s="12" t="s">
        <v>751</v>
      </c>
      <c r="D247" s="5" t="s">
        <v>752</v>
      </c>
      <c r="E247" s="7">
        <v>151</v>
      </c>
    </row>
    <row r="248" spans="1:5">
      <c r="A248" s="13" t="s">
        <v>199</v>
      </c>
      <c r="B248" s="5" t="s">
        <v>200</v>
      </c>
      <c r="C248" s="12" t="s">
        <v>753</v>
      </c>
      <c r="D248" s="5" t="s">
        <v>754</v>
      </c>
      <c r="E248" s="7">
        <v>107</v>
      </c>
    </row>
    <row r="249" spans="1:5">
      <c r="A249" s="13" t="s">
        <v>199</v>
      </c>
      <c r="B249" s="5" t="s">
        <v>200</v>
      </c>
      <c r="C249" s="12" t="s">
        <v>755</v>
      </c>
      <c r="D249" s="5" t="s">
        <v>756</v>
      </c>
      <c r="E249" s="7">
        <v>125</v>
      </c>
    </row>
    <row r="250" spans="1:5">
      <c r="A250" s="13" t="s">
        <v>199</v>
      </c>
      <c r="B250" s="5" t="s">
        <v>200</v>
      </c>
      <c r="C250" s="12" t="s">
        <v>757</v>
      </c>
      <c r="D250" s="5" t="s">
        <v>758</v>
      </c>
      <c r="E250" s="7">
        <v>922</v>
      </c>
    </row>
    <row r="251" spans="1:5">
      <c r="A251" s="13" t="s">
        <v>199</v>
      </c>
      <c r="B251" s="5" t="s">
        <v>200</v>
      </c>
      <c r="C251" s="12" t="s">
        <v>759</v>
      </c>
      <c r="D251" s="5" t="s">
        <v>760</v>
      </c>
      <c r="E251" s="7">
        <v>235</v>
      </c>
    </row>
    <row r="252" spans="1:5">
      <c r="A252" s="13" t="s">
        <v>199</v>
      </c>
      <c r="B252" s="5" t="s">
        <v>200</v>
      </c>
      <c r="C252" s="12" t="s">
        <v>761</v>
      </c>
      <c r="D252" s="5" t="s">
        <v>762</v>
      </c>
      <c r="E252" s="7">
        <v>2214</v>
      </c>
    </row>
    <row r="253" spans="1:5">
      <c r="A253" s="13" t="s">
        <v>199</v>
      </c>
      <c r="B253" s="5" t="s">
        <v>200</v>
      </c>
      <c r="C253" s="12" t="s">
        <v>763</v>
      </c>
      <c r="D253" s="5" t="s">
        <v>764</v>
      </c>
      <c r="E253" s="7">
        <v>6844</v>
      </c>
    </row>
    <row r="254" spans="1:5">
      <c r="A254" s="13" t="s">
        <v>199</v>
      </c>
      <c r="B254" s="5" t="s">
        <v>200</v>
      </c>
      <c r="C254" s="12" t="s">
        <v>765</v>
      </c>
      <c r="D254" s="5" t="s">
        <v>766</v>
      </c>
      <c r="E254" s="7">
        <v>370</v>
      </c>
    </row>
    <row r="255" spans="1:5">
      <c r="A255" s="13" t="s">
        <v>199</v>
      </c>
      <c r="B255" s="5" t="s">
        <v>200</v>
      </c>
      <c r="C255" s="12" t="s">
        <v>767</v>
      </c>
      <c r="D255" s="5" t="s">
        <v>768</v>
      </c>
      <c r="E255" s="7">
        <v>1295</v>
      </c>
    </row>
    <row r="256" spans="1:5">
      <c r="A256" s="13" t="s">
        <v>199</v>
      </c>
      <c r="B256" s="5" t="s">
        <v>200</v>
      </c>
      <c r="C256" s="12" t="s">
        <v>769</v>
      </c>
      <c r="D256" s="5" t="s">
        <v>770</v>
      </c>
      <c r="E256" s="7">
        <v>2631</v>
      </c>
    </row>
    <row r="257" spans="1:5">
      <c r="A257" s="13" t="s">
        <v>199</v>
      </c>
      <c r="B257" s="5" t="s">
        <v>200</v>
      </c>
      <c r="C257" s="12" t="s">
        <v>771</v>
      </c>
      <c r="D257" s="5" t="s">
        <v>772</v>
      </c>
      <c r="E257" s="7">
        <v>5207</v>
      </c>
    </row>
    <row r="258" spans="1:5">
      <c r="A258" s="13" t="s">
        <v>199</v>
      </c>
      <c r="B258" s="5" t="s">
        <v>200</v>
      </c>
      <c r="C258" s="12" t="s">
        <v>773</v>
      </c>
      <c r="D258" s="5" t="s">
        <v>774</v>
      </c>
      <c r="E258" s="7">
        <v>963</v>
      </c>
    </row>
    <row r="259" spans="1:5">
      <c r="A259" s="13" t="s">
        <v>199</v>
      </c>
      <c r="B259" s="5" t="s">
        <v>200</v>
      </c>
      <c r="C259" s="12" t="s">
        <v>775</v>
      </c>
      <c r="D259" s="5" t="s">
        <v>776</v>
      </c>
      <c r="E259" s="7">
        <v>27650</v>
      </c>
    </row>
    <row r="260" spans="1:5">
      <c r="A260" s="13" t="s">
        <v>199</v>
      </c>
      <c r="B260" s="5" t="s">
        <v>200</v>
      </c>
      <c r="C260" s="12" t="s">
        <v>777</v>
      </c>
      <c r="D260" s="5" t="s">
        <v>778</v>
      </c>
      <c r="E260" s="7">
        <v>316</v>
      </c>
    </row>
    <row r="261" spans="1:5">
      <c r="A261" s="13" t="s">
        <v>199</v>
      </c>
      <c r="B261" s="5" t="s">
        <v>200</v>
      </c>
      <c r="C261" s="12" t="s">
        <v>779</v>
      </c>
      <c r="D261" s="5" t="s">
        <v>780</v>
      </c>
      <c r="E261" s="7">
        <v>1890</v>
      </c>
    </row>
    <row r="262" spans="1:5">
      <c r="A262" s="13" t="s">
        <v>201</v>
      </c>
      <c r="B262" s="5" t="s">
        <v>202</v>
      </c>
      <c r="C262" s="12" t="s">
        <v>781</v>
      </c>
      <c r="D262" s="5" t="s">
        <v>782</v>
      </c>
      <c r="E262" s="7">
        <v>1742</v>
      </c>
    </row>
    <row r="263" spans="1:5">
      <c r="A263" s="13" t="s">
        <v>203</v>
      </c>
      <c r="B263" s="5" t="s">
        <v>204</v>
      </c>
      <c r="C263" s="12" t="s">
        <v>783</v>
      </c>
      <c r="D263" s="5" t="s">
        <v>784</v>
      </c>
      <c r="E263" s="7">
        <v>1668</v>
      </c>
    </row>
    <row r="264" spans="1:5">
      <c r="A264" s="13" t="s">
        <v>205</v>
      </c>
      <c r="B264" s="5" t="s">
        <v>206</v>
      </c>
      <c r="C264" s="12" t="s">
        <v>785</v>
      </c>
      <c r="D264" s="5" t="s">
        <v>786</v>
      </c>
      <c r="E264" s="7">
        <v>1353</v>
      </c>
    </row>
    <row r="265" spans="1:5">
      <c r="A265" s="13" t="s">
        <v>207</v>
      </c>
      <c r="B265" s="5" t="s">
        <v>208</v>
      </c>
      <c r="C265" s="12" t="s">
        <v>787</v>
      </c>
      <c r="D265" s="5" t="s">
        <v>788</v>
      </c>
      <c r="E265" s="7">
        <v>1368</v>
      </c>
    </row>
    <row r="266" spans="1:5">
      <c r="A266" s="13" t="s">
        <v>209</v>
      </c>
      <c r="B266" s="5" t="s">
        <v>210</v>
      </c>
      <c r="C266" s="12" t="s">
        <v>789</v>
      </c>
      <c r="D266" s="5" t="s">
        <v>790</v>
      </c>
      <c r="E266" s="7">
        <v>522</v>
      </c>
    </row>
    <row r="267" spans="1:5">
      <c r="A267" s="13" t="s">
        <v>211</v>
      </c>
      <c r="B267" s="5" t="s">
        <v>212</v>
      </c>
      <c r="C267" s="12" t="s">
        <v>791</v>
      </c>
      <c r="D267" s="5" t="s">
        <v>792</v>
      </c>
      <c r="E267" s="7">
        <v>1426</v>
      </c>
    </row>
    <row r="268" spans="1:5">
      <c r="A268" s="13" t="s">
        <v>213</v>
      </c>
      <c r="B268" s="5" t="s">
        <v>214</v>
      </c>
      <c r="C268" s="12" t="s">
        <v>793</v>
      </c>
      <c r="D268" s="5" t="s">
        <v>794</v>
      </c>
      <c r="E268" s="7">
        <v>403</v>
      </c>
    </row>
    <row r="269" spans="1:5">
      <c r="A269" s="13" t="s">
        <v>215</v>
      </c>
      <c r="B269" s="5" t="s">
        <v>216</v>
      </c>
      <c r="C269" s="12" t="s">
        <v>795</v>
      </c>
      <c r="D269" s="5" t="s">
        <v>796</v>
      </c>
      <c r="E269" s="7">
        <v>3473</v>
      </c>
    </row>
    <row r="270" spans="1:5">
      <c r="A270" s="13" t="s">
        <v>217</v>
      </c>
      <c r="B270" s="5" t="s">
        <v>218</v>
      </c>
      <c r="C270" s="12" t="s">
        <v>797</v>
      </c>
      <c r="D270" s="5" t="s">
        <v>798</v>
      </c>
      <c r="E270" s="7">
        <v>10190</v>
      </c>
    </row>
    <row r="271" spans="1:5">
      <c r="A271" s="13" t="s">
        <v>219</v>
      </c>
      <c r="B271" s="5" t="s">
        <v>220</v>
      </c>
      <c r="C271" s="12" t="s">
        <v>799</v>
      </c>
      <c r="D271" s="5" t="s">
        <v>800</v>
      </c>
      <c r="E271" s="7">
        <v>38219</v>
      </c>
    </row>
    <row r="272" spans="1:5">
      <c r="A272" s="13" t="s">
        <v>221</v>
      </c>
      <c r="B272" s="5" t="s">
        <v>222</v>
      </c>
      <c r="C272" s="12" t="s">
        <v>801</v>
      </c>
      <c r="D272" s="5" t="s">
        <v>802</v>
      </c>
      <c r="E272" s="7">
        <v>29779</v>
      </c>
    </row>
    <row r="273" spans="1:5">
      <c r="A273" s="13" t="s">
        <v>223</v>
      </c>
      <c r="B273" s="5" t="s">
        <v>224</v>
      </c>
      <c r="C273" s="12" t="s">
        <v>803</v>
      </c>
      <c r="D273" s="5" t="s">
        <v>804</v>
      </c>
      <c r="E273" s="7">
        <v>51696</v>
      </c>
    </row>
    <row r="274" spans="1:5">
      <c r="A274" s="13" t="s">
        <v>225</v>
      </c>
      <c r="B274" s="5" t="s">
        <v>226</v>
      </c>
      <c r="C274" s="12" t="s">
        <v>805</v>
      </c>
      <c r="D274" s="5" t="s">
        <v>806</v>
      </c>
      <c r="E274" s="7">
        <v>14831</v>
      </c>
    </row>
    <row r="275" spans="1:5">
      <c r="A275" s="13" t="s">
        <v>227</v>
      </c>
      <c r="B275" s="5" t="s">
        <v>228</v>
      </c>
      <c r="C275" s="12" t="s">
        <v>807</v>
      </c>
      <c r="D275" s="5" t="s">
        <v>808</v>
      </c>
      <c r="E275" s="7">
        <v>3</v>
      </c>
    </row>
    <row r="276" spans="1:5">
      <c r="A276" s="13" t="s">
        <v>229</v>
      </c>
      <c r="B276" s="5" t="s">
        <v>230</v>
      </c>
      <c r="C276" s="12" t="s">
        <v>809</v>
      </c>
      <c r="D276" s="5" t="s">
        <v>230</v>
      </c>
      <c r="E276" s="7">
        <v>76</v>
      </c>
    </row>
    <row r="277" spans="1:5">
      <c r="A277" s="13" t="s">
        <v>231</v>
      </c>
      <c r="B277" s="5" t="s">
        <v>232</v>
      </c>
      <c r="C277" s="12" t="s">
        <v>810</v>
      </c>
      <c r="D277" s="5" t="s">
        <v>811</v>
      </c>
      <c r="E277" s="7">
        <v>1</v>
      </c>
    </row>
    <row r="278" spans="1:5">
      <c r="A278" s="13" t="s">
        <v>233</v>
      </c>
      <c r="B278" s="5" t="s">
        <v>234</v>
      </c>
      <c r="C278" s="12" t="s">
        <v>812</v>
      </c>
      <c r="D278" s="5" t="s">
        <v>813</v>
      </c>
      <c r="E278" s="7">
        <v>129</v>
      </c>
    </row>
    <row r="279" spans="1:5">
      <c r="A279" s="13" t="s">
        <v>235</v>
      </c>
      <c r="B279" s="5" t="s">
        <v>236</v>
      </c>
      <c r="C279" s="12" t="s">
        <v>814</v>
      </c>
      <c r="D279" s="5" t="s">
        <v>815</v>
      </c>
      <c r="E279" s="7">
        <v>10499</v>
      </c>
    </row>
    <row r="280" spans="1:5">
      <c r="A280" s="13" t="s">
        <v>235</v>
      </c>
      <c r="B280" s="5" t="s">
        <v>236</v>
      </c>
      <c r="C280" s="12" t="s">
        <v>816</v>
      </c>
      <c r="D280" s="5" t="s">
        <v>817</v>
      </c>
      <c r="E280" s="7">
        <v>1375</v>
      </c>
    </row>
    <row r="281" spans="1:5">
      <c r="A281" s="13" t="s">
        <v>237</v>
      </c>
      <c r="B281" s="5" t="s">
        <v>238</v>
      </c>
      <c r="C281" s="12" t="s">
        <v>818</v>
      </c>
      <c r="D281" s="5" t="s">
        <v>238</v>
      </c>
      <c r="E281" s="7">
        <v>287</v>
      </c>
    </row>
    <row r="282" spans="1:5">
      <c r="A282" s="13" t="s">
        <v>239</v>
      </c>
      <c r="B282" s="5" t="s">
        <v>240</v>
      </c>
      <c r="C282" s="12" t="s">
        <v>819</v>
      </c>
      <c r="D282" s="5" t="s">
        <v>820</v>
      </c>
      <c r="E282" s="7">
        <v>3</v>
      </c>
    </row>
    <row r="283" spans="1:5">
      <c r="A283" s="13" t="s">
        <v>241</v>
      </c>
      <c r="B283" s="5" t="s">
        <v>242</v>
      </c>
      <c r="C283" s="12" t="s">
        <v>821</v>
      </c>
      <c r="D283" s="5" t="s">
        <v>822</v>
      </c>
      <c r="E283" s="7">
        <v>1</v>
      </c>
    </row>
    <row r="284" spans="1:5">
      <c r="A284" s="13" t="s">
        <v>243</v>
      </c>
      <c r="B284" s="5" t="s">
        <v>244</v>
      </c>
      <c r="C284" s="12" t="s">
        <v>823</v>
      </c>
      <c r="D284" s="5" t="s">
        <v>244</v>
      </c>
      <c r="E284" s="7">
        <v>41</v>
      </c>
    </row>
    <row r="285" spans="1:5">
      <c r="A285" s="13" t="s">
        <v>245</v>
      </c>
      <c r="B285" s="5" t="s">
        <v>246</v>
      </c>
      <c r="C285" s="12" t="s">
        <v>824</v>
      </c>
      <c r="D285" s="5" t="s">
        <v>246</v>
      </c>
      <c r="E285" s="7">
        <v>17</v>
      </c>
    </row>
    <row r="286" spans="1:5">
      <c r="A286" s="13" t="s">
        <v>247</v>
      </c>
      <c r="B286" s="5" t="s">
        <v>248</v>
      </c>
      <c r="C286" s="12" t="s">
        <v>825</v>
      </c>
      <c r="D286" s="5" t="s">
        <v>826</v>
      </c>
      <c r="E286" s="7">
        <v>884</v>
      </c>
    </row>
    <row r="287" spans="1:5">
      <c r="A287" s="13" t="s">
        <v>249</v>
      </c>
      <c r="B287" s="5" t="s">
        <v>250</v>
      </c>
      <c r="C287" s="12" t="s">
        <v>827</v>
      </c>
      <c r="D287" s="5" t="s">
        <v>828</v>
      </c>
      <c r="E287" s="7">
        <v>266</v>
      </c>
    </row>
    <row r="288" spans="1:5">
      <c r="A288" s="13" t="s">
        <v>251</v>
      </c>
      <c r="B288" s="5" t="s">
        <v>252</v>
      </c>
      <c r="C288" s="12" t="s">
        <v>829</v>
      </c>
      <c r="D288" s="5" t="s">
        <v>252</v>
      </c>
      <c r="E288" s="7">
        <v>8692</v>
      </c>
    </row>
    <row r="289" spans="1:5">
      <c r="A289" s="13" t="s">
        <v>253</v>
      </c>
      <c r="B289" s="5" t="s">
        <v>254</v>
      </c>
      <c r="C289" s="12" t="s">
        <v>830</v>
      </c>
      <c r="D289" s="5" t="s">
        <v>831</v>
      </c>
      <c r="E289" s="7">
        <v>87</v>
      </c>
    </row>
    <row r="290" spans="1:5">
      <c r="A290" s="13" t="s">
        <v>255</v>
      </c>
      <c r="B290" s="5" t="s">
        <v>256</v>
      </c>
      <c r="C290" s="12" t="s">
        <v>832</v>
      </c>
      <c r="D290" s="5" t="s">
        <v>833</v>
      </c>
      <c r="E290" s="7">
        <v>1</v>
      </c>
    </row>
    <row r="291" spans="1:5">
      <c r="A291" s="13" t="s">
        <v>255</v>
      </c>
      <c r="B291" s="5" t="s">
        <v>256</v>
      </c>
      <c r="C291" s="12" t="s">
        <v>834</v>
      </c>
      <c r="D291" s="5" t="s">
        <v>835</v>
      </c>
      <c r="E291" s="7">
        <v>624</v>
      </c>
    </row>
    <row r="292" spans="1:5">
      <c r="A292" s="13" t="s">
        <v>255</v>
      </c>
      <c r="B292" s="5" t="s">
        <v>256</v>
      </c>
      <c r="C292" s="12" t="s">
        <v>836</v>
      </c>
      <c r="D292" s="5" t="s">
        <v>837</v>
      </c>
      <c r="E292" s="7">
        <v>60</v>
      </c>
    </row>
    <row r="293" spans="1:5">
      <c r="A293" s="13" t="s">
        <v>255</v>
      </c>
      <c r="B293" s="5" t="s">
        <v>256</v>
      </c>
      <c r="C293" s="12" t="s">
        <v>838</v>
      </c>
      <c r="D293" s="5" t="s">
        <v>839</v>
      </c>
      <c r="E293" s="7">
        <v>2</v>
      </c>
    </row>
    <row r="294" spans="1:5">
      <c r="A294" s="13" t="s">
        <v>255</v>
      </c>
      <c r="B294" s="5" t="s">
        <v>256</v>
      </c>
      <c r="C294" s="12" t="s">
        <v>840</v>
      </c>
      <c r="D294" s="5" t="s">
        <v>841</v>
      </c>
      <c r="E294" s="7">
        <v>64</v>
      </c>
    </row>
    <row r="295" spans="1:5">
      <c r="A295" s="13" t="s">
        <v>255</v>
      </c>
      <c r="B295" s="5" t="s">
        <v>256</v>
      </c>
      <c r="C295" s="12" t="s">
        <v>842</v>
      </c>
      <c r="D295" s="5" t="s">
        <v>843</v>
      </c>
      <c r="E295" s="7">
        <v>11</v>
      </c>
    </row>
    <row r="296" spans="1:5">
      <c r="A296" s="13" t="s">
        <v>255</v>
      </c>
      <c r="B296" s="5" t="s">
        <v>256</v>
      </c>
      <c r="C296" s="12" t="s">
        <v>844</v>
      </c>
      <c r="D296" s="5" t="s">
        <v>845</v>
      </c>
      <c r="E296" s="7">
        <v>1</v>
      </c>
    </row>
    <row r="297" spans="1:5">
      <c r="A297" s="13" t="s">
        <v>255</v>
      </c>
      <c r="B297" s="5" t="s">
        <v>256</v>
      </c>
      <c r="C297" s="12" t="s">
        <v>846</v>
      </c>
      <c r="D297" s="5" t="s">
        <v>847</v>
      </c>
      <c r="E297" s="7">
        <v>2</v>
      </c>
    </row>
    <row r="298" spans="1:5">
      <c r="A298" s="13" t="s">
        <v>255</v>
      </c>
      <c r="B298" s="5" t="s">
        <v>256</v>
      </c>
      <c r="C298" s="12" t="s">
        <v>848</v>
      </c>
      <c r="D298" s="5" t="s">
        <v>849</v>
      </c>
      <c r="E298" s="7">
        <v>1</v>
      </c>
    </row>
    <row r="299" spans="1:5">
      <c r="A299" s="13" t="s">
        <v>255</v>
      </c>
      <c r="B299" s="5" t="s">
        <v>256</v>
      </c>
      <c r="C299" s="12" t="s">
        <v>850</v>
      </c>
      <c r="D299" s="5" t="s">
        <v>851</v>
      </c>
      <c r="E299" s="7">
        <v>95</v>
      </c>
    </row>
    <row r="300" spans="1:5">
      <c r="A300" s="13" t="s">
        <v>255</v>
      </c>
      <c r="B300" s="5" t="s">
        <v>256</v>
      </c>
      <c r="C300" s="12" t="s">
        <v>852</v>
      </c>
      <c r="D300" s="5" t="s">
        <v>853</v>
      </c>
      <c r="E300" s="7">
        <v>46</v>
      </c>
    </row>
    <row r="301" spans="1:5">
      <c r="A301" s="13" t="s">
        <v>255</v>
      </c>
      <c r="B301" s="5" t="s">
        <v>256</v>
      </c>
      <c r="C301" s="12" t="s">
        <v>854</v>
      </c>
      <c r="D301" s="5" t="s">
        <v>855</v>
      </c>
      <c r="E301" s="7">
        <v>5</v>
      </c>
    </row>
    <row r="302" spans="1:5">
      <c r="A302" s="13" t="s">
        <v>255</v>
      </c>
      <c r="B302" s="5" t="s">
        <v>256</v>
      </c>
      <c r="C302" s="12" t="s">
        <v>856</v>
      </c>
      <c r="D302" s="5" t="s">
        <v>857</v>
      </c>
      <c r="E302" s="7">
        <v>1</v>
      </c>
    </row>
    <row r="303" spans="1:5">
      <c r="A303" s="13" t="s">
        <v>255</v>
      </c>
      <c r="B303" s="5" t="s">
        <v>256</v>
      </c>
      <c r="C303" s="12" t="s">
        <v>858</v>
      </c>
      <c r="D303" s="5" t="s">
        <v>859</v>
      </c>
      <c r="E303" s="7">
        <v>231</v>
      </c>
    </row>
    <row r="304" spans="1:5">
      <c r="A304" s="13" t="s">
        <v>257</v>
      </c>
      <c r="B304" s="5" t="s">
        <v>258</v>
      </c>
      <c r="C304" s="12" t="s">
        <v>860</v>
      </c>
      <c r="D304" s="5" t="s">
        <v>861</v>
      </c>
      <c r="E304" s="7">
        <v>696</v>
      </c>
    </row>
    <row r="305" spans="1:5">
      <c r="A305" s="13" t="s">
        <v>259</v>
      </c>
      <c r="B305" s="5" t="s">
        <v>260</v>
      </c>
      <c r="C305" s="12" t="s">
        <v>862</v>
      </c>
      <c r="D305" s="5" t="s">
        <v>863</v>
      </c>
      <c r="E305" s="7">
        <v>3</v>
      </c>
    </row>
    <row r="306" spans="1:5">
      <c r="A306" s="13" t="s">
        <v>261</v>
      </c>
      <c r="B306" s="5" t="s">
        <v>262</v>
      </c>
      <c r="C306" s="12" t="s">
        <v>864</v>
      </c>
      <c r="D306" s="5" t="s">
        <v>262</v>
      </c>
      <c r="E306" s="7">
        <v>5229</v>
      </c>
    </row>
    <row r="307" spans="1:5">
      <c r="A307" s="13" t="s">
        <v>263</v>
      </c>
      <c r="B307" s="5" t="s">
        <v>264</v>
      </c>
      <c r="C307" s="12" t="s">
        <v>865</v>
      </c>
      <c r="D307" s="5" t="s">
        <v>866</v>
      </c>
      <c r="E307" s="7">
        <v>22</v>
      </c>
    </row>
    <row r="308" spans="1:5">
      <c r="A308" s="13" t="s">
        <v>263</v>
      </c>
      <c r="B308" s="5" t="s">
        <v>264</v>
      </c>
      <c r="C308" s="12" t="s">
        <v>867</v>
      </c>
      <c r="D308" s="5" t="s">
        <v>868</v>
      </c>
      <c r="E308" s="7">
        <v>157</v>
      </c>
    </row>
    <row r="309" spans="1:5">
      <c r="A309" s="13" t="s">
        <v>263</v>
      </c>
      <c r="B309" s="5" t="s">
        <v>264</v>
      </c>
      <c r="C309" s="12" t="s">
        <v>869</v>
      </c>
      <c r="D309" s="5" t="s">
        <v>870</v>
      </c>
      <c r="E309" s="7">
        <v>11</v>
      </c>
    </row>
    <row r="310" spans="1:5">
      <c r="A310" s="13" t="s">
        <v>263</v>
      </c>
      <c r="B310" s="5" t="s">
        <v>264</v>
      </c>
      <c r="C310" s="12" t="s">
        <v>871</v>
      </c>
      <c r="D310" s="5" t="s">
        <v>872</v>
      </c>
      <c r="E310" s="7">
        <v>11</v>
      </c>
    </row>
    <row r="311" spans="1:5">
      <c r="A311" s="13" t="s">
        <v>263</v>
      </c>
      <c r="B311" s="5" t="s">
        <v>264</v>
      </c>
      <c r="C311" s="12" t="s">
        <v>873</v>
      </c>
      <c r="D311" s="5" t="s">
        <v>874</v>
      </c>
      <c r="E311" s="7">
        <v>70</v>
      </c>
    </row>
    <row r="312" spans="1:5">
      <c r="A312" s="13" t="s">
        <v>265</v>
      </c>
      <c r="B312" s="5" t="s">
        <v>266</v>
      </c>
      <c r="C312" s="12" t="s">
        <v>875</v>
      </c>
      <c r="D312" s="5" t="s">
        <v>266</v>
      </c>
      <c r="E312" s="7">
        <v>4</v>
      </c>
    </row>
    <row r="313" spans="1:5">
      <c r="A313" s="13" t="s">
        <v>267</v>
      </c>
      <c r="B313" s="5" t="s">
        <v>268</v>
      </c>
      <c r="C313" s="12" t="s">
        <v>876</v>
      </c>
      <c r="D313" s="5" t="s">
        <v>268</v>
      </c>
      <c r="E313" s="7">
        <v>3</v>
      </c>
    </row>
    <row r="314" spans="1:5">
      <c r="A314" s="13" t="s">
        <v>269</v>
      </c>
      <c r="B314" s="5" t="s">
        <v>270</v>
      </c>
      <c r="C314" s="12" t="s">
        <v>877</v>
      </c>
      <c r="D314" s="5" t="s">
        <v>878</v>
      </c>
      <c r="E314" s="7">
        <v>6873</v>
      </c>
    </row>
    <row r="315" spans="1:5">
      <c r="A315" s="13" t="s">
        <v>271</v>
      </c>
      <c r="B315" s="5" t="s">
        <v>272</v>
      </c>
      <c r="C315" s="12" t="s">
        <v>879</v>
      </c>
      <c r="D315" s="5" t="s">
        <v>880</v>
      </c>
      <c r="E315" s="7">
        <v>9651</v>
      </c>
    </row>
    <row r="316" spans="1:5">
      <c r="A316" s="13" t="s">
        <v>273</v>
      </c>
      <c r="B316" s="5" t="s">
        <v>274</v>
      </c>
      <c r="C316" s="12" t="s">
        <v>881</v>
      </c>
      <c r="D316" s="5" t="s">
        <v>882</v>
      </c>
      <c r="E316" s="7">
        <v>29722</v>
      </c>
    </row>
    <row r="317" spans="1:5">
      <c r="A317" s="13" t="s">
        <v>275</v>
      </c>
      <c r="B317" s="5" t="s">
        <v>276</v>
      </c>
      <c r="C317" s="12" t="s">
        <v>883</v>
      </c>
      <c r="D317" s="5" t="s">
        <v>276</v>
      </c>
      <c r="E317" s="7">
        <v>31</v>
      </c>
    </row>
    <row r="318" spans="1:5">
      <c r="A318" s="110" t="s">
        <v>277</v>
      </c>
      <c r="B318" s="110"/>
      <c r="C318" s="110"/>
      <c r="D318" s="110"/>
      <c r="E318" s="8">
        <f>SUM(E2:E317)</f>
        <v>1547743</v>
      </c>
    </row>
  </sheetData>
  <mergeCells count="1">
    <mergeCell ref="A318:D318"/>
  </mergeCells>
  <pageMargins left="0.70866141732283472" right="0.70866141732283472" top="0.74803149606299213" bottom="0.74803149606299213" header="0.31496062992125984" footer="0.31496062992125984"/>
  <pageSetup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workbookViewId="0"/>
  </sheetViews>
  <sheetFormatPr defaultRowHeight="15"/>
  <cols>
    <col min="1" max="1" width="11.140625" style="15" bestFit="1" customWidth="1"/>
    <col min="2" max="2" width="28.5703125" style="15" customWidth="1"/>
    <col min="3" max="3" width="8.85546875" style="15" bestFit="1" customWidth="1"/>
    <col min="4" max="4" width="28" style="15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278</v>
      </c>
      <c r="D1" s="2" t="s">
        <v>279</v>
      </c>
      <c r="E1" s="16" t="s">
        <v>884</v>
      </c>
    </row>
    <row r="2" spans="1:5">
      <c r="A2" s="5" t="s">
        <v>3</v>
      </c>
      <c r="B2" s="6" t="s">
        <v>4</v>
      </c>
      <c r="C2" s="5" t="s">
        <v>284</v>
      </c>
      <c r="D2" s="6" t="s">
        <v>285</v>
      </c>
      <c r="E2" s="5">
        <v>1</v>
      </c>
    </row>
    <row r="3" spans="1:5">
      <c r="A3" s="5" t="s">
        <v>3</v>
      </c>
      <c r="B3" s="6" t="s">
        <v>4</v>
      </c>
      <c r="C3" s="5" t="s">
        <v>286</v>
      </c>
      <c r="D3" s="6" t="s">
        <v>287</v>
      </c>
      <c r="E3" s="5">
        <v>11</v>
      </c>
    </row>
    <row r="4" spans="1:5">
      <c r="A4" s="5" t="s">
        <v>3</v>
      </c>
      <c r="B4" s="6" t="s">
        <v>4</v>
      </c>
      <c r="C4" s="5" t="s">
        <v>290</v>
      </c>
      <c r="D4" s="6" t="s">
        <v>291</v>
      </c>
      <c r="E4" s="5">
        <v>19</v>
      </c>
    </row>
    <row r="5" spans="1:5">
      <c r="A5" s="5" t="s">
        <v>3</v>
      </c>
      <c r="B5" s="6" t="s">
        <v>4</v>
      </c>
      <c r="C5" s="5" t="s">
        <v>294</v>
      </c>
      <c r="D5" s="6" t="s">
        <v>295</v>
      </c>
      <c r="E5" s="5">
        <v>92</v>
      </c>
    </row>
    <row r="6" spans="1:5">
      <c r="A6" s="5" t="s">
        <v>3</v>
      </c>
      <c r="B6" s="6" t="s">
        <v>4</v>
      </c>
      <c r="C6" s="5" t="s">
        <v>296</v>
      </c>
      <c r="D6" s="6" t="s">
        <v>297</v>
      </c>
      <c r="E6" s="5">
        <v>2</v>
      </c>
    </row>
    <row r="7" spans="1:5">
      <c r="A7" s="5" t="s">
        <v>3</v>
      </c>
      <c r="B7" s="6" t="s">
        <v>4</v>
      </c>
      <c r="C7" s="5" t="s">
        <v>298</v>
      </c>
      <c r="D7" s="6" t="s">
        <v>299</v>
      </c>
      <c r="E7" s="5">
        <v>1</v>
      </c>
    </row>
    <row r="8" spans="1:5">
      <c r="A8" s="5" t="s">
        <v>3</v>
      </c>
      <c r="B8" s="6" t="s">
        <v>4</v>
      </c>
      <c r="C8" s="5" t="s">
        <v>300</v>
      </c>
      <c r="D8" s="6" t="s">
        <v>301</v>
      </c>
      <c r="E8" s="5">
        <v>1</v>
      </c>
    </row>
    <row r="9" spans="1:5">
      <c r="A9" s="5" t="s">
        <v>7</v>
      </c>
      <c r="B9" s="6" t="s">
        <v>8</v>
      </c>
      <c r="C9" s="5" t="s">
        <v>304</v>
      </c>
      <c r="D9" s="6" t="s">
        <v>305</v>
      </c>
      <c r="E9" s="5">
        <v>4</v>
      </c>
    </row>
    <row r="10" spans="1:5">
      <c r="A10" s="5" t="s">
        <v>9</v>
      </c>
      <c r="B10" s="6" t="s">
        <v>10</v>
      </c>
      <c r="C10" s="5" t="s">
        <v>306</v>
      </c>
      <c r="D10" s="6" t="s">
        <v>307</v>
      </c>
      <c r="E10" s="5">
        <v>104</v>
      </c>
    </row>
    <row r="11" spans="1:5">
      <c r="A11" s="5" t="s">
        <v>9</v>
      </c>
      <c r="B11" s="6" t="s">
        <v>10</v>
      </c>
      <c r="C11" s="5" t="s">
        <v>308</v>
      </c>
      <c r="D11" s="6" t="s">
        <v>309</v>
      </c>
      <c r="E11" s="5">
        <v>2</v>
      </c>
    </row>
    <row r="12" spans="1:5">
      <c r="A12" s="5" t="s">
        <v>13</v>
      </c>
      <c r="B12" s="6" t="s">
        <v>14</v>
      </c>
      <c r="C12" s="5" t="s">
        <v>316</v>
      </c>
      <c r="D12" s="6" t="s">
        <v>317</v>
      </c>
      <c r="E12" s="5">
        <v>24</v>
      </c>
    </row>
    <row r="13" spans="1:5">
      <c r="A13" s="5" t="s">
        <v>13</v>
      </c>
      <c r="B13" s="6" t="s">
        <v>14</v>
      </c>
      <c r="C13" s="5" t="s">
        <v>318</v>
      </c>
      <c r="D13" s="6" t="s">
        <v>319</v>
      </c>
      <c r="E13" s="5">
        <v>87</v>
      </c>
    </row>
    <row r="14" spans="1:5">
      <c r="A14" s="5" t="s">
        <v>13</v>
      </c>
      <c r="B14" s="6" t="s">
        <v>14</v>
      </c>
      <c r="C14" s="5" t="s">
        <v>354</v>
      </c>
      <c r="D14" s="6" t="s">
        <v>355</v>
      </c>
      <c r="E14" s="5">
        <v>290</v>
      </c>
    </row>
    <row r="15" spans="1:5">
      <c r="A15" s="5" t="s">
        <v>17</v>
      </c>
      <c r="B15" s="6" t="s">
        <v>18</v>
      </c>
      <c r="C15" s="5" t="s">
        <v>358</v>
      </c>
      <c r="D15" s="6" t="s">
        <v>359</v>
      </c>
      <c r="E15" s="5">
        <v>121</v>
      </c>
    </row>
    <row r="16" spans="1:5">
      <c r="A16" s="5" t="s">
        <v>19</v>
      </c>
      <c r="B16" s="6" t="s">
        <v>20</v>
      </c>
      <c r="C16" s="5" t="s">
        <v>362</v>
      </c>
      <c r="D16" s="6" t="s">
        <v>363</v>
      </c>
      <c r="E16" s="5">
        <v>1</v>
      </c>
    </row>
    <row r="17" spans="1:5">
      <c r="A17" s="5" t="s">
        <v>19</v>
      </c>
      <c r="B17" s="6" t="s">
        <v>20</v>
      </c>
      <c r="C17" s="5" t="s">
        <v>364</v>
      </c>
      <c r="D17" s="6" t="s">
        <v>365</v>
      </c>
      <c r="E17" s="5">
        <v>60</v>
      </c>
    </row>
    <row r="18" spans="1:5">
      <c r="A18" s="5" t="s">
        <v>25</v>
      </c>
      <c r="B18" s="6" t="s">
        <v>26</v>
      </c>
      <c r="C18" s="5" t="s">
        <v>444</v>
      </c>
      <c r="D18" s="6" t="s">
        <v>445</v>
      </c>
      <c r="E18" s="5">
        <v>47</v>
      </c>
    </row>
    <row r="19" spans="1:5">
      <c r="A19" s="5" t="s">
        <v>27</v>
      </c>
      <c r="B19" s="6" t="s">
        <v>28</v>
      </c>
      <c r="C19" s="5" t="s">
        <v>446</v>
      </c>
      <c r="D19" s="6" t="s">
        <v>447</v>
      </c>
      <c r="E19" s="5">
        <v>118</v>
      </c>
    </row>
    <row r="20" spans="1:5">
      <c r="A20" s="5" t="s">
        <v>31</v>
      </c>
      <c r="B20" s="6" t="s">
        <v>32</v>
      </c>
      <c r="C20" s="5" t="s">
        <v>450</v>
      </c>
      <c r="D20" s="6" t="s">
        <v>451</v>
      </c>
      <c r="E20" s="5">
        <v>379</v>
      </c>
    </row>
    <row r="21" spans="1:5">
      <c r="A21" s="5" t="s">
        <v>35</v>
      </c>
      <c r="B21" s="6" t="s">
        <v>36</v>
      </c>
      <c r="C21" s="5" t="s">
        <v>458</v>
      </c>
      <c r="D21" s="6" t="s">
        <v>459</v>
      </c>
      <c r="E21" s="5">
        <v>122</v>
      </c>
    </row>
    <row r="22" spans="1:5">
      <c r="A22" s="5" t="s">
        <v>37</v>
      </c>
      <c r="B22" s="6" t="s">
        <v>38</v>
      </c>
      <c r="C22" s="5" t="s">
        <v>460</v>
      </c>
      <c r="D22" s="6" t="s">
        <v>461</v>
      </c>
      <c r="E22" s="5">
        <v>699</v>
      </c>
    </row>
    <row r="23" spans="1:5">
      <c r="A23" s="5" t="s">
        <v>95</v>
      </c>
      <c r="B23" s="6" t="s">
        <v>96</v>
      </c>
      <c r="C23" s="5" t="s">
        <v>529</v>
      </c>
      <c r="D23" s="6" t="s">
        <v>530</v>
      </c>
      <c r="E23" s="5">
        <v>1</v>
      </c>
    </row>
    <row r="24" spans="1:5">
      <c r="A24" s="5" t="s">
        <v>99</v>
      </c>
      <c r="B24" s="6" t="s">
        <v>100</v>
      </c>
      <c r="C24" s="5" t="s">
        <v>539</v>
      </c>
      <c r="D24" s="6" t="s">
        <v>540</v>
      </c>
      <c r="E24" s="5">
        <v>15</v>
      </c>
    </row>
    <row r="25" spans="1:5">
      <c r="A25" s="5" t="s">
        <v>99</v>
      </c>
      <c r="B25" s="6" t="s">
        <v>100</v>
      </c>
      <c r="C25" s="5" t="s">
        <v>549</v>
      </c>
      <c r="D25" s="6" t="s">
        <v>550</v>
      </c>
      <c r="E25" s="5">
        <v>16</v>
      </c>
    </row>
    <row r="26" spans="1:5">
      <c r="A26" s="5" t="s">
        <v>103</v>
      </c>
      <c r="B26" s="6" t="s">
        <v>104</v>
      </c>
      <c r="C26" s="5" t="s">
        <v>579</v>
      </c>
      <c r="D26" s="6" t="s">
        <v>580</v>
      </c>
      <c r="E26" s="5">
        <v>601</v>
      </c>
    </row>
    <row r="27" spans="1:5">
      <c r="A27" s="5" t="s">
        <v>103</v>
      </c>
      <c r="B27" s="6" t="s">
        <v>104</v>
      </c>
      <c r="C27" s="5" t="s">
        <v>585</v>
      </c>
      <c r="D27" s="6" t="s">
        <v>586</v>
      </c>
      <c r="E27" s="5">
        <v>20</v>
      </c>
    </row>
    <row r="28" spans="1:5">
      <c r="A28" s="5" t="s">
        <v>103</v>
      </c>
      <c r="B28" s="6" t="s">
        <v>104</v>
      </c>
      <c r="C28" s="5" t="s">
        <v>589</v>
      </c>
      <c r="D28" s="6" t="s">
        <v>590</v>
      </c>
      <c r="E28" s="5">
        <v>63</v>
      </c>
    </row>
    <row r="29" spans="1:5">
      <c r="A29" s="5" t="s">
        <v>103</v>
      </c>
      <c r="B29" s="6" t="s">
        <v>104</v>
      </c>
      <c r="C29" s="5" t="s">
        <v>591</v>
      </c>
      <c r="D29" s="6" t="s">
        <v>592</v>
      </c>
      <c r="E29" s="5">
        <v>2</v>
      </c>
    </row>
    <row r="30" spans="1:5">
      <c r="A30" s="5" t="s">
        <v>199</v>
      </c>
      <c r="B30" s="6" t="s">
        <v>200</v>
      </c>
      <c r="C30" s="5" t="s">
        <v>761</v>
      </c>
      <c r="D30" s="6" t="s">
        <v>762</v>
      </c>
      <c r="E30" s="5">
        <v>457</v>
      </c>
    </row>
    <row r="31" spans="1:5">
      <c r="A31" s="5" t="s">
        <v>201</v>
      </c>
      <c r="B31" s="6" t="s">
        <v>202</v>
      </c>
      <c r="C31" s="5" t="s">
        <v>781</v>
      </c>
      <c r="D31" s="6" t="s">
        <v>782</v>
      </c>
      <c r="E31" s="5">
        <v>588</v>
      </c>
    </row>
    <row r="32" spans="1:5">
      <c r="A32" s="5" t="s">
        <v>223</v>
      </c>
      <c r="B32" s="6" t="s">
        <v>224</v>
      </c>
      <c r="C32" s="5" t="s">
        <v>803</v>
      </c>
      <c r="D32" s="6" t="s">
        <v>804</v>
      </c>
      <c r="E32" s="5">
        <v>96</v>
      </c>
    </row>
    <row r="33" spans="1:5">
      <c r="A33" s="5" t="s">
        <v>229</v>
      </c>
      <c r="B33" s="6" t="s">
        <v>230</v>
      </c>
      <c r="C33" s="5" t="s">
        <v>809</v>
      </c>
      <c r="D33" s="6" t="s">
        <v>230</v>
      </c>
      <c r="E33" s="5">
        <v>76</v>
      </c>
    </row>
    <row r="34" spans="1:5">
      <c r="A34" s="5" t="s">
        <v>233</v>
      </c>
      <c r="B34" s="6" t="s">
        <v>234</v>
      </c>
      <c r="C34" s="5" t="s">
        <v>812</v>
      </c>
      <c r="D34" s="6" t="s">
        <v>813</v>
      </c>
      <c r="E34" s="5">
        <v>129</v>
      </c>
    </row>
    <row r="35" spans="1:5">
      <c r="A35" s="5" t="s">
        <v>239</v>
      </c>
      <c r="B35" s="6" t="s">
        <v>240</v>
      </c>
      <c r="C35" s="5" t="s">
        <v>819</v>
      </c>
      <c r="D35" s="6" t="s">
        <v>820</v>
      </c>
      <c r="E35" s="5">
        <v>3</v>
      </c>
    </row>
    <row r="36" spans="1:5">
      <c r="A36" s="5" t="s">
        <v>241</v>
      </c>
      <c r="B36" s="6" t="s">
        <v>242</v>
      </c>
      <c r="C36" s="5" t="s">
        <v>821</v>
      </c>
      <c r="D36" s="6" t="s">
        <v>822</v>
      </c>
      <c r="E36" s="5">
        <v>1</v>
      </c>
    </row>
    <row r="37" spans="1:5">
      <c r="A37" s="5" t="s">
        <v>243</v>
      </c>
      <c r="B37" s="6" t="s">
        <v>244</v>
      </c>
      <c r="C37" s="5" t="s">
        <v>823</v>
      </c>
      <c r="D37" s="6" t="s">
        <v>244</v>
      </c>
      <c r="E37" s="5">
        <v>41</v>
      </c>
    </row>
    <row r="38" spans="1:5">
      <c r="A38" s="5" t="s">
        <v>245</v>
      </c>
      <c r="B38" s="6" t="s">
        <v>246</v>
      </c>
      <c r="C38" s="5" t="s">
        <v>824</v>
      </c>
      <c r="D38" s="6" t="s">
        <v>246</v>
      </c>
      <c r="E38" s="5">
        <v>17</v>
      </c>
    </row>
    <row r="39" spans="1:5">
      <c r="A39" s="5" t="s">
        <v>247</v>
      </c>
      <c r="B39" s="6" t="s">
        <v>248</v>
      </c>
      <c r="C39" s="5" t="s">
        <v>825</v>
      </c>
      <c r="D39" s="6" t="s">
        <v>826</v>
      </c>
      <c r="E39" s="5">
        <v>884</v>
      </c>
    </row>
    <row r="40" spans="1:5">
      <c r="A40" s="5" t="s">
        <v>255</v>
      </c>
      <c r="B40" s="6" t="s">
        <v>256</v>
      </c>
      <c r="C40" s="5" t="s">
        <v>832</v>
      </c>
      <c r="D40" s="6" t="s">
        <v>833</v>
      </c>
      <c r="E40" s="5">
        <v>1</v>
      </c>
    </row>
    <row r="41" spans="1:5">
      <c r="A41" s="5" t="s">
        <v>255</v>
      </c>
      <c r="B41" s="6" t="s">
        <v>256</v>
      </c>
      <c r="C41" s="5" t="s">
        <v>834</v>
      </c>
      <c r="D41" s="6" t="s">
        <v>835</v>
      </c>
      <c r="E41" s="5">
        <v>624</v>
      </c>
    </row>
    <row r="42" spans="1:5">
      <c r="A42" s="5" t="s">
        <v>255</v>
      </c>
      <c r="B42" s="6" t="s">
        <v>256</v>
      </c>
      <c r="C42" s="5" t="s">
        <v>836</v>
      </c>
      <c r="D42" s="6" t="s">
        <v>837</v>
      </c>
      <c r="E42" s="5">
        <v>60</v>
      </c>
    </row>
    <row r="43" spans="1:5">
      <c r="A43" s="5" t="s">
        <v>255</v>
      </c>
      <c r="B43" s="6" t="s">
        <v>256</v>
      </c>
      <c r="C43" s="5" t="s">
        <v>838</v>
      </c>
      <c r="D43" s="6" t="s">
        <v>839</v>
      </c>
      <c r="E43" s="5">
        <v>2</v>
      </c>
    </row>
    <row r="44" spans="1:5">
      <c r="A44" s="5" t="s">
        <v>255</v>
      </c>
      <c r="B44" s="6" t="s">
        <v>256</v>
      </c>
      <c r="C44" s="5" t="s">
        <v>840</v>
      </c>
      <c r="D44" s="6" t="s">
        <v>841</v>
      </c>
      <c r="E44" s="5">
        <v>64</v>
      </c>
    </row>
    <row r="45" spans="1:5">
      <c r="A45" s="5" t="s">
        <v>255</v>
      </c>
      <c r="B45" s="6" t="s">
        <v>256</v>
      </c>
      <c r="C45" s="5" t="s">
        <v>842</v>
      </c>
      <c r="D45" s="6" t="s">
        <v>843</v>
      </c>
      <c r="E45" s="5">
        <v>11</v>
      </c>
    </row>
    <row r="46" spans="1:5">
      <c r="A46" s="5" t="s">
        <v>255</v>
      </c>
      <c r="B46" s="6" t="s">
        <v>256</v>
      </c>
      <c r="C46" s="5" t="s">
        <v>844</v>
      </c>
      <c r="D46" s="6" t="s">
        <v>845</v>
      </c>
      <c r="E46" s="5">
        <v>1</v>
      </c>
    </row>
    <row r="47" spans="1:5">
      <c r="A47" s="5" t="s">
        <v>255</v>
      </c>
      <c r="B47" s="6" t="s">
        <v>256</v>
      </c>
      <c r="C47" s="5" t="s">
        <v>846</v>
      </c>
      <c r="D47" s="6" t="s">
        <v>847</v>
      </c>
      <c r="E47" s="5">
        <v>2</v>
      </c>
    </row>
    <row r="48" spans="1:5">
      <c r="A48" s="5" t="s">
        <v>255</v>
      </c>
      <c r="B48" s="6" t="s">
        <v>256</v>
      </c>
      <c r="C48" s="5" t="s">
        <v>848</v>
      </c>
      <c r="D48" s="6" t="s">
        <v>849</v>
      </c>
      <c r="E48" s="5">
        <v>1</v>
      </c>
    </row>
    <row r="49" spans="1:5">
      <c r="A49" s="5" t="s">
        <v>255</v>
      </c>
      <c r="B49" s="6" t="s">
        <v>256</v>
      </c>
      <c r="C49" s="5" t="s">
        <v>850</v>
      </c>
      <c r="D49" s="6" t="s">
        <v>851</v>
      </c>
      <c r="E49" s="5">
        <v>95</v>
      </c>
    </row>
    <row r="50" spans="1:5">
      <c r="A50" s="5" t="s">
        <v>255</v>
      </c>
      <c r="B50" s="6" t="s">
        <v>256</v>
      </c>
      <c r="C50" s="5" t="s">
        <v>852</v>
      </c>
      <c r="D50" s="6" t="s">
        <v>853</v>
      </c>
      <c r="E50" s="5">
        <v>46</v>
      </c>
    </row>
    <row r="51" spans="1:5">
      <c r="A51" s="5" t="s">
        <v>255</v>
      </c>
      <c r="B51" s="6" t="s">
        <v>256</v>
      </c>
      <c r="C51" s="5" t="s">
        <v>854</v>
      </c>
      <c r="D51" s="6" t="s">
        <v>855</v>
      </c>
      <c r="E51" s="5">
        <v>5</v>
      </c>
    </row>
    <row r="52" spans="1:5">
      <c r="A52" s="5" t="s">
        <v>255</v>
      </c>
      <c r="B52" s="6" t="s">
        <v>256</v>
      </c>
      <c r="C52" s="5" t="s">
        <v>856</v>
      </c>
      <c r="D52" s="6" t="s">
        <v>857</v>
      </c>
      <c r="E52" s="5">
        <v>1</v>
      </c>
    </row>
    <row r="53" spans="1:5">
      <c r="A53" s="5" t="s">
        <v>255</v>
      </c>
      <c r="B53" s="6" t="s">
        <v>256</v>
      </c>
      <c r="C53" s="5" t="s">
        <v>858</v>
      </c>
      <c r="D53" s="6" t="s">
        <v>859</v>
      </c>
      <c r="E53" s="5">
        <v>231</v>
      </c>
    </row>
    <row r="54" spans="1:5">
      <c r="A54" s="5" t="s">
        <v>257</v>
      </c>
      <c r="B54" s="6" t="s">
        <v>258</v>
      </c>
      <c r="C54" s="5" t="s">
        <v>860</v>
      </c>
      <c r="D54" s="6" t="s">
        <v>861</v>
      </c>
      <c r="E54" s="5">
        <v>696</v>
      </c>
    </row>
    <row r="55" spans="1:5">
      <c r="A55" s="5" t="s">
        <v>259</v>
      </c>
      <c r="B55" s="6" t="s">
        <v>260</v>
      </c>
      <c r="C55" s="5" t="s">
        <v>862</v>
      </c>
      <c r="D55" s="6" t="s">
        <v>863</v>
      </c>
      <c r="E55" s="5">
        <v>3</v>
      </c>
    </row>
    <row r="56" spans="1:5">
      <c r="A56" s="5" t="s">
        <v>261</v>
      </c>
      <c r="B56" s="6" t="s">
        <v>262</v>
      </c>
      <c r="C56" s="5" t="s">
        <v>864</v>
      </c>
      <c r="D56" s="6" t="s">
        <v>262</v>
      </c>
      <c r="E56" s="5">
        <v>5229</v>
      </c>
    </row>
    <row r="57" spans="1:5">
      <c r="A57" s="5" t="s">
        <v>263</v>
      </c>
      <c r="B57" s="6" t="s">
        <v>264</v>
      </c>
      <c r="C57" s="5" t="s">
        <v>865</v>
      </c>
      <c r="D57" s="6" t="s">
        <v>866</v>
      </c>
      <c r="E57" s="5">
        <v>22</v>
      </c>
    </row>
    <row r="58" spans="1:5">
      <c r="A58" s="5" t="s">
        <v>263</v>
      </c>
      <c r="B58" s="6" t="s">
        <v>264</v>
      </c>
      <c r="C58" s="5" t="s">
        <v>867</v>
      </c>
      <c r="D58" s="6" t="s">
        <v>868</v>
      </c>
      <c r="E58" s="5">
        <v>157</v>
      </c>
    </row>
    <row r="59" spans="1:5">
      <c r="A59" s="5" t="s">
        <v>263</v>
      </c>
      <c r="B59" s="6" t="s">
        <v>264</v>
      </c>
      <c r="C59" s="5" t="s">
        <v>869</v>
      </c>
      <c r="D59" s="6" t="s">
        <v>870</v>
      </c>
      <c r="E59" s="5">
        <v>11</v>
      </c>
    </row>
    <row r="60" spans="1:5">
      <c r="A60" s="5" t="s">
        <v>263</v>
      </c>
      <c r="B60" s="6" t="s">
        <v>264</v>
      </c>
      <c r="C60" s="5" t="s">
        <v>871</v>
      </c>
      <c r="D60" s="6" t="s">
        <v>872</v>
      </c>
      <c r="E60" s="5">
        <v>11</v>
      </c>
    </row>
    <row r="61" spans="1:5">
      <c r="A61" s="5" t="s">
        <v>263</v>
      </c>
      <c r="B61" s="6" t="s">
        <v>264</v>
      </c>
      <c r="C61" s="5" t="s">
        <v>873</v>
      </c>
      <c r="D61" s="6" t="s">
        <v>874</v>
      </c>
      <c r="E61" s="5">
        <v>70</v>
      </c>
    </row>
    <row r="62" spans="1:5">
      <c r="A62" s="5" t="s">
        <v>265</v>
      </c>
      <c r="B62" s="6" t="s">
        <v>266</v>
      </c>
      <c r="C62" s="5" t="s">
        <v>875</v>
      </c>
      <c r="D62" s="6" t="s">
        <v>266</v>
      </c>
      <c r="E62" s="5">
        <v>4</v>
      </c>
    </row>
    <row r="63" spans="1:5">
      <c r="A63" s="5" t="s">
        <v>271</v>
      </c>
      <c r="B63" s="6" t="s">
        <v>272</v>
      </c>
      <c r="C63" s="5" t="s">
        <v>879</v>
      </c>
      <c r="D63" s="6" t="s">
        <v>880</v>
      </c>
      <c r="E63" s="5">
        <v>3359</v>
      </c>
    </row>
    <row r="64" spans="1:5">
      <c r="A64" s="5" t="s">
        <v>273</v>
      </c>
      <c r="B64" s="6" t="s">
        <v>274</v>
      </c>
      <c r="C64" s="5" t="s">
        <v>881</v>
      </c>
      <c r="D64" s="6" t="s">
        <v>882</v>
      </c>
      <c r="E64" s="5">
        <v>5</v>
      </c>
    </row>
    <row r="65" spans="1:5">
      <c r="A65" s="5" t="s">
        <v>275</v>
      </c>
      <c r="B65" s="6" t="s">
        <v>276</v>
      </c>
      <c r="C65" s="5" t="s">
        <v>883</v>
      </c>
      <c r="D65" s="6" t="s">
        <v>276</v>
      </c>
      <c r="E65" s="5">
        <v>31</v>
      </c>
    </row>
    <row r="66" spans="1:5">
      <c r="A66" s="111" t="s">
        <v>277</v>
      </c>
      <c r="B66" s="112"/>
      <c r="C66" s="112"/>
      <c r="D66" s="113"/>
      <c r="E66" s="8">
        <f>SUM(E2:E65)</f>
        <v>15937</v>
      </c>
    </row>
    <row r="67" spans="1:5">
      <c r="E67" s="71"/>
    </row>
    <row r="68" spans="1:5">
      <c r="E68" s="70"/>
    </row>
  </sheetData>
  <mergeCells count="1">
    <mergeCell ref="A66:D66"/>
  </mergeCells>
  <pageMargins left="0.70866141732283472" right="0.70866141732283472" top="0.74803149606299213" bottom="0.74803149606299213" header="0.31496062992125984" footer="0.31496062992125984"/>
  <pageSetup scale="9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2"/>
  <sheetViews>
    <sheetView showGridLines="0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0.28515625" defaultRowHeight="15"/>
  <cols>
    <col min="1" max="1" width="7.28515625" style="62" bestFit="1" customWidth="1"/>
    <col min="2" max="2" width="7.85546875" style="66" bestFit="1" customWidth="1"/>
    <col min="3" max="3" width="28.140625" style="62" customWidth="1"/>
    <col min="4" max="5" width="7.7109375" style="62" customWidth="1"/>
    <col min="6" max="6" width="11.5703125" style="67" customWidth="1"/>
    <col min="7" max="7" width="6.5703125" style="62" customWidth="1"/>
    <col min="8" max="8" width="9.5703125" style="62" customWidth="1"/>
    <col min="9" max="9" width="9.85546875" style="62" customWidth="1"/>
    <col min="10" max="10" width="15.140625" style="62" customWidth="1"/>
    <col min="11" max="11" width="22.85546875" style="62" customWidth="1"/>
    <col min="12" max="12" width="18" style="62" customWidth="1"/>
    <col min="13" max="13" width="9.85546875" style="62" customWidth="1"/>
    <col min="14" max="14" width="8.7109375" style="62" customWidth="1"/>
    <col min="15" max="15" width="19.5703125" style="62" customWidth="1"/>
    <col min="16" max="16" width="27.140625" style="62" customWidth="1"/>
    <col min="17" max="17" width="11.7109375" style="62" customWidth="1"/>
    <col min="18" max="18" width="13.42578125" style="62" bestFit="1" customWidth="1"/>
    <col min="19" max="20" width="11.5703125" style="62" bestFit="1" customWidth="1"/>
    <col min="21" max="21" width="13.42578125" style="62" bestFit="1" customWidth="1"/>
    <col min="22" max="16384" width="10.28515625" style="62"/>
  </cols>
  <sheetData>
    <row r="1" spans="1:21" ht="181.5">
      <c r="A1" s="92" t="s">
        <v>925</v>
      </c>
      <c r="B1" s="92" t="s">
        <v>923</v>
      </c>
      <c r="C1" s="93" t="s">
        <v>1</v>
      </c>
      <c r="D1" s="92" t="s">
        <v>922</v>
      </c>
      <c r="E1" s="92" t="s">
        <v>936</v>
      </c>
      <c r="F1" s="94" t="s">
        <v>951</v>
      </c>
      <c r="G1" s="92" t="s">
        <v>952</v>
      </c>
      <c r="H1" s="92" t="s">
        <v>926</v>
      </c>
      <c r="I1" s="92" t="s">
        <v>924</v>
      </c>
      <c r="J1" s="56" t="s">
        <v>1034</v>
      </c>
      <c r="K1" s="56" t="s">
        <v>964</v>
      </c>
      <c r="L1" s="56" t="s">
        <v>950</v>
      </c>
      <c r="M1" s="95" t="s">
        <v>965</v>
      </c>
      <c r="N1" s="96" t="s">
        <v>972</v>
      </c>
      <c r="O1" s="97" t="s">
        <v>966</v>
      </c>
      <c r="P1" s="98" t="s">
        <v>967</v>
      </c>
      <c r="Q1" s="96" t="s">
        <v>968</v>
      </c>
      <c r="R1" s="97" t="s">
        <v>969</v>
      </c>
      <c r="S1" s="99" t="s">
        <v>970</v>
      </c>
      <c r="T1" s="98" t="s">
        <v>971</v>
      </c>
      <c r="U1" s="100" t="s">
        <v>973</v>
      </c>
    </row>
    <row r="2" spans="1:21" s="69" customFormat="1" ht="16.5">
      <c r="A2" s="92" t="s">
        <v>957</v>
      </c>
      <c r="B2" s="92" t="s">
        <v>958</v>
      </c>
      <c r="C2" s="92" t="s">
        <v>959</v>
      </c>
      <c r="D2" s="92" t="s">
        <v>960</v>
      </c>
      <c r="E2" s="94">
        <v>5</v>
      </c>
      <c r="F2" s="92" t="s">
        <v>961</v>
      </c>
      <c r="G2" s="92" t="s">
        <v>962</v>
      </c>
      <c r="H2" s="92" t="s">
        <v>963</v>
      </c>
      <c r="I2" s="101">
        <v>9</v>
      </c>
      <c r="J2" s="101">
        <v>10</v>
      </c>
      <c r="K2" s="101">
        <v>11</v>
      </c>
      <c r="L2" s="101">
        <v>12</v>
      </c>
      <c r="M2" s="102">
        <v>13</v>
      </c>
      <c r="N2" s="103">
        <v>14</v>
      </c>
      <c r="O2" s="103">
        <v>15</v>
      </c>
      <c r="P2" s="103">
        <v>16</v>
      </c>
      <c r="Q2" s="103">
        <v>17</v>
      </c>
      <c r="R2" s="103">
        <v>18</v>
      </c>
      <c r="S2" s="102">
        <v>19</v>
      </c>
      <c r="T2" s="103">
        <v>20</v>
      </c>
      <c r="U2" s="102">
        <v>21</v>
      </c>
    </row>
    <row r="3" spans="1:21" ht="33">
      <c r="A3" s="29">
        <v>1</v>
      </c>
      <c r="B3" s="21">
        <v>661</v>
      </c>
      <c r="C3" s="104" t="s">
        <v>186</v>
      </c>
      <c r="D3" s="105">
        <v>714</v>
      </c>
      <c r="E3" s="105">
        <v>0</v>
      </c>
      <c r="F3" s="105">
        <v>35810</v>
      </c>
      <c r="G3" s="105">
        <v>0</v>
      </c>
      <c r="H3" s="21" t="s">
        <v>928</v>
      </c>
      <c r="I3" s="22">
        <f>(D3*50-E3*23)+(F3*50-G3*23)</f>
        <v>1826200</v>
      </c>
      <c r="J3" s="22">
        <v>215419</v>
      </c>
      <c r="K3" s="22">
        <v>182620</v>
      </c>
      <c r="L3" s="22">
        <f>+J3-K3</f>
        <v>32799</v>
      </c>
      <c r="M3" s="106">
        <f>+I3-K3</f>
        <v>1643580</v>
      </c>
      <c r="N3" s="22">
        <v>0</v>
      </c>
      <c r="O3" s="22">
        <v>2350675</v>
      </c>
      <c r="P3" s="22">
        <v>182620</v>
      </c>
      <c r="Q3" s="22">
        <v>0</v>
      </c>
      <c r="R3" s="22">
        <f>+N3+P3+Q3</f>
        <v>182620</v>
      </c>
      <c r="S3" s="106">
        <f>IF(R3&gt;M3,M3,R3)</f>
        <v>182620</v>
      </c>
      <c r="T3" s="22">
        <f>+R3-S3</f>
        <v>0</v>
      </c>
      <c r="U3" s="106">
        <f>+M3-S3</f>
        <v>1460960</v>
      </c>
    </row>
    <row r="4" spans="1:21" ht="16.5">
      <c r="A4" s="29">
        <v>2</v>
      </c>
      <c r="B4" s="21">
        <v>623</v>
      </c>
      <c r="C4" s="104" t="s">
        <v>118</v>
      </c>
      <c r="D4" s="105">
        <v>92</v>
      </c>
      <c r="E4" s="105">
        <v>0</v>
      </c>
      <c r="F4" s="105">
        <v>11454</v>
      </c>
      <c r="G4" s="105">
        <v>0</v>
      </c>
      <c r="H4" s="21" t="s">
        <v>928</v>
      </c>
      <c r="I4" s="22">
        <f>(D4*50-E4*23)+(F4*50-G4*23)</f>
        <v>577300</v>
      </c>
      <c r="J4" s="22">
        <v>0</v>
      </c>
      <c r="K4" s="22">
        <v>0</v>
      </c>
      <c r="L4" s="22">
        <f t="shared" ref="L4:L67" si="0">+J4-K4</f>
        <v>0</v>
      </c>
      <c r="M4" s="106">
        <f t="shared" ref="M4:M67" si="1">+I4-K4</f>
        <v>577300</v>
      </c>
      <c r="N4" s="22">
        <v>0</v>
      </c>
      <c r="O4" s="22">
        <v>716550</v>
      </c>
      <c r="P4" s="22">
        <v>57730</v>
      </c>
      <c r="Q4" s="22">
        <v>0</v>
      </c>
      <c r="R4" s="22">
        <f t="shared" ref="R4:R67" si="2">+N4+P4+Q4</f>
        <v>57730</v>
      </c>
      <c r="S4" s="106">
        <f t="shared" ref="S4:S67" si="3">IF(R4&gt;M4,M4,R4)</f>
        <v>57730</v>
      </c>
      <c r="T4" s="22">
        <f t="shared" ref="T4:T67" si="4">+R4-S4</f>
        <v>0</v>
      </c>
      <c r="U4" s="106">
        <f t="shared" ref="U4:U67" si="5">+M4-S4</f>
        <v>519570</v>
      </c>
    </row>
    <row r="5" spans="1:21" ht="49.5">
      <c r="A5" s="29">
        <v>3</v>
      </c>
      <c r="B5" s="21">
        <v>821</v>
      </c>
      <c r="C5" s="104" t="s">
        <v>226</v>
      </c>
      <c r="D5" s="105">
        <v>353</v>
      </c>
      <c r="E5" s="105">
        <v>0</v>
      </c>
      <c r="F5" s="105">
        <v>14831</v>
      </c>
      <c r="G5" s="105">
        <v>0</v>
      </c>
      <c r="H5" s="21" t="s">
        <v>928</v>
      </c>
      <c r="I5" s="22">
        <f>(D5*50-E5*23)+(F5*50-G5*23)</f>
        <v>759200</v>
      </c>
      <c r="J5" s="22">
        <v>70460</v>
      </c>
      <c r="K5" s="22">
        <v>70460</v>
      </c>
      <c r="L5" s="22">
        <f t="shared" si="0"/>
        <v>0</v>
      </c>
      <c r="M5" s="106">
        <f t="shared" si="1"/>
        <v>688740</v>
      </c>
      <c r="N5" s="22">
        <v>0</v>
      </c>
      <c r="O5" s="22">
        <v>239375</v>
      </c>
      <c r="P5" s="22">
        <v>75920</v>
      </c>
      <c r="Q5" s="22">
        <v>0</v>
      </c>
      <c r="R5" s="22">
        <f t="shared" si="2"/>
        <v>75920</v>
      </c>
      <c r="S5" s="106">
        <f t="shared" si="3"/>
        <v>75920</v>
      </c>
      <c r="T5" s="22">
        <f t="shared" si="4"/>
        <v>0</v>
      </c>
      <c r="U5" s="106">
        <f>+M5-S5</f>
        <v>612820</v>
      </c>
    </row>
    <row r="6" spans="1:21" ht="16.5">
      <c r="A6" s="29">
        <v>4</v>
      </c>
      <c r="B6" s="21">
        <v>647</v>
      </c>
      <c r="C6" s="104" t="s">
        <v>158</v>
      </c>
      <c r="D6" s="105">
        <v>89</v>
      </c>
      <c r="E6" s="105">
        <v>0</v>
      </c>
      <c r="F6" s="105">
        <v>8017</v>
      </c>
      <c r="G6" s="105">
        <v>0</v>
      </c>
      <c r="H6" s="21" t="s">
        <v>927</v>
      </c>
      <c r="I6" s="22">
        <f>(D6*50-E6*23)+(F6*100-G6*73)</f>
        <v>806150</v>
      </c>
      <c r="J6" s="22">
        <v>0</v>
      </c>
      <c r="K6" s="22">
        <v>0</v>
      </c>
      <c r="L6" s="22">
        <f t="shared" si="0"/>
        <v>0</v>
      </c>
      <c r="M6" s="106">
        <f t="shared" si="1"/>
        <v>806150</v>
      </c>
      <c r="N6" s="22">
        <v>0</v>
      </c>
      <c r="O6" s="22">
        <v>625275</v>
      </c>
      <c r="P6" s="22">
        <v>80615</v>
      </c>
      <c r="Q6" s="22">
        <v>0</v>
      </c>
      <c r="R6" s="22">
        <f t="shared" si="2"/>
        <v>80615</v>
      </c>
      <c r="S6" s="106">
        <f t="shared" si="3"/>
        <v>80615</v>
      </c>
      <c r="T6" s="22">
        <f t="shared" si="4"/>
        <v>0</v>
      </c>
      <c r="U6" s="106">
        <f t="shared" si="5"/>
        <v>725535</v>
      </c>
    </row>
    <row r="7" spans="1:21" ht="16.5">
      <c r="A7" s="29">
        <v>5</v>
      </c>
      <c r="B7" s="21">
        <v>630</v>
      </c>
      <c r="C7" s="104" t="s">
        <v>124</v>
      </c>
      <c r="D7" s="105">
        <v>467</v>
      </c>
      <c r="E7" s="105">
        <v>0</v>
      </c>
      <c r="F7" s="105">
        <v>1492</v>
      </c>
      <c r="G7" s="105">
        <v>0</v>
      </c>
      <c r="H7" s="21" t="s">
        <v>927</v>
      </c>
      <c r="I7" s="22">
        <f>(D7*50-E7*23)+(F7*100-G7*73)</f>
        <v>172550</v>
      </c>
      <c r="J7" s="22">
        <v>0</v>
      </c>
      <c r="K7" s="22">
        <v>0</v>
      </c>
      <c r="L7" s="22">
        <f t="shared" si="0"/>
        <v>0</v>
      </c>
      <c r="M7" s="106">
        <f t="shared" si="1"/>
        <v>172550</v>
      </c>
      <c r="N7" s="22">
        <v>0</v>
      </c>
      <c r="O7" s="22">
        <v>421575</v>
      </c>
      <c r="P7" s="22">
        <v>17255</v>
      </c>
      <c r="Q7" s="22">
        <v>0</v>
      </c>
      <c r="R7" s="22">
        <f t="shared" si="2"/>
        <v>17255</v>
      </c>
      <c r="S7" s="106">
        <f t="shared" si="3"/>
        <v>17255</v>
      </c>
      <c r="T7" s="22">
        <f t="shared" si="4"/>
        <v>0</v>
      </c>
      <c r="U7" s="106">
        <f t="shared" si="5"/>
        <v>155295</v>
      </c>
    </row>
    <row r="8" spans="1:21" ht="16.5">
      <c r="A8" s="29">
        <v>6</v>
      </c>
      <c r="B8" s="21">
        <v>648</v>
      </c>
      <c r="C8" s="104" t="s">
        <v>160</v>
      </c>
      <c r="D8" s="105">
        <v>165</v>
      </c>
      <c r="E8" s="105">
        <v>0</v>
      </c>
      <c r="F8" s="105">
        <v>12481</v>
      </c>
      <c r="G8" s="105">
        <v>0</v>
      </c>
      <c r="H8" s="21" t="s">
        <v>927</v>
      </c>
      <c r="I8" s="22">
        <f>(D8*50-E8*23)+(F8*100-G8*73)</f>
        <v>1256350</v>
      </c>
      <c r="J8" s="22">
        <v>0</v>
      </c>
      <c r="K8" s="22">
        <v>0</v>
      </c>
      <c r="L8" s="22">
        <f t="shared" si="0"/>
        <v>0</v>
      </c>
      <c r="M8" s="106">
        <f t="shared" si="1"/>
        <v>1256350</v>
      </c>
      <c r="N8" s="22">
        <v>0</v>
      </c>
      <c r="O8" s="22">
        <v>499000</v>
      </c>
      <c r="P8" s="22">
        <v>125635</v>
      </c>
      <c r="Q8" s="22">
        <v>0</v>
      </c>
      <c r="R8" s="22">
        <f t="shared" si="2"/>
        <v>125635</v>
      </c>
      <c r="S8" s="106">
        <f t="shared" si="3"/>
        <v>125635</v>
      </c>
      <c r="T8" s="22">
        <f t="shared" si="4"/>
        <v>0</v>
      </c>
      <c r="U8" s="106">
        <f t="shared" si="5"/>
        <v>1130715</v>
      </c>
    </row>
    <row r="9" spans="1:21" ht="16.5">
      <c r="A9" s="29">
        <v>7</v>
      </c>
      <c r="B9" s="21">
        <v>649</v>
      </c>
      <c r="C9" s="104" t="s">
        <v>162</v>
      </c>
      <c r="D9" s="105">
        <v>305</v>
      </c>
      <c r="E9" s="105">
        <v>0</v>
      </c>
      <c r="F9" s="105">
        <v>10876</v>
      </c>
      <c r="G9" s="105">
        <v>0</v>
      </c>
      <c r="H9" s="21" t="s">
        <v>928</v>
      </c>
      <c r="I9" s="22">
        <f>(D9*50-E9*23)+(F9*50-G9*23)</f>
        <v>559050</v>
      </c>
      <c r="J9" s="22">
        <v>94904</v>
      </c>
      <c r="K9" s="22">
        <v>55905</v>
      </c>
      <c r="L9" s="22">
        <f t="shared" si="0"/>
        <v>38999</v>
      </c>
      <c r="M9" s="106">
        <f t="shared" si="1"/>
        <v>503145</v>
      </c>
      <c r="N9" s="22">
        <v>0</v>
      </c>
      <c r="O9" s="22">
        <v>520700</v>
      </c>
      <c r="P9" s="22">
        <v>55905</v>
      </c>
      <c r="Q9" s="22">
        <v>0</v>
      </c>
      <c r="R9" s="22">
        <f t="shared" si="2"/>
        <v>55905</v>
      </c>
      <c r="S9" s="106">
        <f t="shared" si="3"/>
        <v>55905</v>
      </c>
      <c r="T9" s="22">
        <f t="shared" si="4"/>
        <v>0</v>
      </c>
      <c r="U9" s="106">
        <f t="shared" si="5"/>
        <v>447240</v>
      </c>
    </row>
    <row r="10" spans="1:21" ht="33">
      <c r="A10" s="29">
        <v>8</v>
      </c>
      <c r="B10" s="21">
        <v>662</v>
      </c>
      <c r="C10" s="104" t="s">
        <v>188</v>
      </c>
      <c r="D10" s="105">
        <v>56</v>
      </c>
      <c r="E10" s="105">
        <v>0</v>
      </c>
      <c r="F10" s="105">
        <v>4871</v>
      </c>
      <c r="G10" s="105">
        <v>0</v>
      </c>
      <c r="H10" s="21" t="s">
        <v>928</v>
      </c>
      <c r="I10" s="22">
        <f>(D10*50-E10*23)+(F10*50-G10*23)</f>
        <v>246350</v>
      </c>
      <c r="J10" s="22">
        <v>11536</v>
      </c>
      <c r="K10" s="22">
        <v>11536</v>
      </c>
      <c r="L10" s="22">
        <f t="shared" si="0"/>
        <v>0</v>
      </c>
      <c r="M10" s="106">
        <f t="shared" si="1"/>
        <v>234814</v>
      </c>
      <c r="N10" s="22">
        <v>0</v>
      </c>
      <c r="O10" s="22">
        <v>1484225</v>
      </c>
      <c r="P10" s="22">
        <v>24635</v>
      </c>
      <c r="Q10" s="22">
        <v>0</v>
      </c>
      <c r="R10" s="22">
        <f t="shared" si="2"/>
        <v>24635</v>
      </c>
      <c r="S10" s="106">
        <f t="shared" si="3"/>
        <v>24635</v>
      </c>
      <c r="T10" s="22">
        <f t="shared" si="4"/>
        <v>0</v>
      </c>
      <c r="U10" s="106">
        <f t="shared" si="5"/>
        <v>210179</v>
      </c>
    </row>
    <row r="11" spans="1:21" ht="33">
      <c r="A11" s="29">
        <v>9</v>
      </c>
      <c r="B11" s="21">
        <v>671</v>
      </c>
      <c r="C11" s="104" t="s">
        <v>196</v>
      </c>
      <c r="D11" s="105">
        <v>52</v>
      </c>
      <c r="E11" s="105">
        <v>0</v>
      </c>
      <c r="F11" s="105">
        <v>2388</v>
      </c>
      <c r="G11" s="105">
        <v>0</v>
      </c>
      <c r="H11" s="21" t="s">
        <v>928</v>
      </c>
      <c r="I11" s="22">
        <f>(D11*50-E11*23)+(F11*50-G11*23)</f>
        <v>122000</v>
      </c>
      <c r="J11" s="22">
        <v>0</v>
      </c>
      <c r="K11" s="22">
        <v>0</v>
      </c>
      <c r="L11" s="22">
        <f t="shared" si="0"/>
        <v>0</v>
      </c>
      <c r="M11" s="106">
        <f t="shared" si="1"/>
        <v>122000</v>
      </c>
      <c r="N11" s="22">
        <v>0</v>
      </c>
      <c r="O11" s="22">
        <v>115425</v>
      </c>
      <c r="P11" s="22">
        <v>12200</v>
      </c>
      <c r="Q11" s="22">
        <v>0</v>
      </c>
      <c r="R11" s="22">
        <f t="shared" si="2"/>
        <v>12200</v>
      </c>
      <c r="S11" s="106">
        <f t="shared" si="3"/>
        <v>12200</v>
      </c>
      <c r="T11" s="22">
        <f t="shared" si="4"/>
        <v>0</v>
      </c>
      <c r="U11" s="106">
        <f t="shared" si="5"/>
        <v>109800</v>
      </c>
    </row>
    <row r="12" spans="1:21" ht="33">
      <c r="A12" s="29">
        <v>10</v>
      </c>
      <c r="B12" s="21">
        <v>670</v>
      </c>
      <c r="C12" s="104" t="s">
        <v>194</v>
      </c>
      <c r="D12" s="105">
        <v>494</v>
      </c>
      <c r="E12" s="105">
        <v>0</v>
      </c>
      <c r="F12" s="105">
        <v>17859</v>
      </c>
      <c r="G12" s="105">
        <v>0</v>
      </c>
      <c r="H12" s="21" t="s">
        <v>928</v>
      </c>
      <c r="I12" s="22">
        <f>(D12*50-E12*23)+(F12*50-G12*23)</f>
        <v>917650</v>
      </c>
      <c r="J12" s="22">
        <v>0</v>
      </c>
      <c r="K12" s="22">
        <v>0</v>
      </c>
      <c r="L12" s="22">
        <f t="shared" si="0"/>
        <v>0</v>
      </c>
      <c r="M12" s="106">
        <f t="shared" si="1"/>
        <v>917650</v>
      </c>
      <c r="N12" s="22">
        <v>0</v>
      </c>
      <c r="O12" s="22">
        <v>1910575</v>
      </c>
      <c r="P12" s="22">
        <v>91765</v>
      </c>
      <c r="Q12" s="22">
        <v>0</v>
      </c>
      <c r="R12" s="22">
        <f t="shared" si="2"/>
        <v>91765</v>
      </c>
      <c r="S12" s="106">
        <f t="shared" si="3"/>
        <v>91765</v>
      </c>
      <c r="T12" s="22">
        <f t="shared" si="4"/>
        <v>0</v>
      </c>
      <c r="U12" s="106">
        <f t="shared" si="5"/>
        <v>825885</v>
      </c>
    </row>
    <row r="13" spans="1:21" ht="16.5">
      <c r="A13" s="29">
        <v>11</v>
      </c>
      <c r="B13" s="21">
        <v>983</v>
      </c>
      <c r="C13" s="104" t="s">
        <v>268</v>
      </c>
      <c r="D13" s="105">
        <v>0</v>
      </c>
      <c r="E13" s="105">
        <v>0</v>
      </c>
      <c r="F13" s="105">
        <v>3</v>
      </c>
      <c r="G13" s="105">
        <v>0</v>
      </c>
      <c r="H13" s="21" t="s">
        <v>928</v>
      </c>
      <c r="I13" s="22">
        <f>(D13*50-E13*23)+(F13*50-G13*23)</f>
        <v>150</v>
      </c>
      <c r="J13" s="22">
        <v>0</v>
      </c>
      <c r="K13" s="22">
        <v>0</v>
      </c>
      <c r="L13" s="22">
        <f t="shared" si="0"/>
        <v>0</v>
      </c>
      <c r="M13" s="106">
        <f t="shared" si="1"/>
        <v>150</v>
      </c>
      <c r="N13" s="22">
        <v>0</v>
      </c>
      <c r="O13" s="22">
        <v>0</v>
      </c>
      <c r="P13" s="22">
        <v>0</v>
      </c>
      <c r="Q13" s="22">
        <v>0</v>
      </c>
      <c r="R13" s="22">
        <f t="shared" si="2"/>
        <v>0</v>
      </c>
      <c r="S13" s="106">
        <f t="shared" si="3"/>
        <v>0</v>
      </c>
      <c r="T13" s="22">
        <f t="shared" si="4"/>
        <v>0</v>
      </c>
      <c r="U13" s="106">
        <f t="shared" si="5"/>
        <v>150</v>
      </c>
    </row>
    <row r="14" spans="1:21" ht="16.5">
      <c r="A14" s="29">
        <v>12</v>
      </c>
      <c r="B14" s="21">
        <v>657</v>
      </c>
      <c r="C14" s="104" t="s">
        <v>178</v>
      </c>
      <c r="D14" s="105">
        <v>2640</v>
      </c>
      <c r="E14" s="105">
        <v>0</v>
      </c>
      <c r="F14" s="105">
        <v>10650</v>
      </c>
      <c r="G14" s="105">
        <v>0</v>
      </c>
      <c r="H14" s="21" t="s">
        <v>927</v>
      </c>
      <c r="I14" s="22">
        <f>(D14*50-E14*23)+(F14*100-G14*73)</f>
        <v>1197000</v>
      </c>
      <c r="J14" s="22">
        <v>2521543</v>
      </c>
      <c r="K14" s="22">
        <v>119700</v>
      </c>
      <c r="L14" s="22">
        <f t="shared" si="0"/>
        <v>2401843</v>
      </c>
      <c r="M14" s="106">
        <f t="shared" si="1"/>
        <v>1077300</v>
      </c>
      <c r="N14" s="22">
        <v>0</v>
      </c>
      <c r="O14" s="22">
        <v>876600</v>
      </c>
      <c r="P14" s="22">
        <v>119700</v>
      </c>
      <c r="Q14" s="22">
        <v>0</v>
      </c>
      <c r="R14" s="22">
        <f t="shared" si="2"/>
        <v>119700</v>
      </c>
      <c r="S14" s="106">
        <f t="shared" si="3"/>
        <v>119700</v>
      </c>
      <c r="T14" s="22">
        <f t="shared" si="4"/>
        <v>0</v>
      </c>
      <c r="U14" s="106">
        <f t="shared" si="5"/>
        <v>957600</v>
      </c>
    </row>
    <row r="15" spans="1:21" ht="16.5">
      <c r="A15" s="29">
        <v>13</v>
      </c>
      <c r="B15" s="21">
        <v>631</v>
      </c>
      <c r="C15" s="104" t="s">
        <v>126</v>
      </c>
      <c r="D15" s="105">
        <v>99</v>
      </c>
      <c r="E15" s="105">
        <v>0</v>
      </c>
      <c r="F15" s="105">
        <v>236</v>
      </c>
      <c r="G15" s="105">
        <v>0</v>
      </c>
      <c r="H15" s="21" t="s">
        <v>927</v>
      </c>
      <c r="I15" s="22">
        <f>(D15*50-E15*23)+(F15*100-G15*73)</f>
        <v>28550</v>
      </c>
      <c r="J15" s="22">
        <v>0</v>
      </c>
      <c r="K15" s="22">
        <v>0</v>
      </c>
      <c r="L15" s="22">
        <f t="shared" si="0"/>
        <v>0</v>
      </c>
      <c r="M15" s="106">
        <f t="shared" si="1"/>
        <v>28550</v>
      </c>
      <c r="N15" s="22">
        <v>0</v>
      </c>
      <c r="O15" s="22">
        <v>41150</v>
      </c>
      <c r="P15" s="22">
        <v>2855</v>
      </c>
      <c r="Q15" s="22">
        <v>0</v>
      </c>
      <c r="R15" s="22">
        <f t="shared" si="2"/>
        <v>2855</v>
      </c>
      <c r="S15" s="106">
        <f t="shared" si="3"/>
        <v>2855</v>
      </c>
      <c r="T15" s="22">
        <f t="shared" si="4"/>
        <v>0</v>
      </c>
      <c r="U15" s="106">
        <f t="shared" si="5"/>
        <v>25695</v>
      </c>
    </row>
    <row r="16" spans="1:21" ht="33">
      <c r="A16" s="29">
        <v>14</v>
      </c>
      <c r="B16" s="21">
        <v>650</v>
      </c>
      <c r="C16" s="104" t="s">
        <v>164</v>
      </c>
      <c r="D16" s="105">
        <v>1414</v>
      </c>
      <c r="E16" s="105">
        <v>0</v>
      </c>
      <c r="F16" s="105">
        <v>10879</v>
      </c>
      <c r="G16" s="105">
        <v>0</v>
      </c>
      <c r="H16" s="21" t="s">
        <v>928</v>
      </c>
      <c r="I16" s="22">
        <f>(D16*50-E16*23)+(F16*50-G16*23)</f>
        <v>614650</v>
      </c>
      <c r="J16" s="22">
        <v>0</v>
      </c>
      <c r="K16" s="22">
        <v>0</v>
      </c>
      <c r="L16" s="22">
        <f t="shared" si="0"/>
        <v>0</v>
      </c>
      <c r="M16" s="106">
        <f t="shared" si="1"/>
        <v>614650</v>
      </c>
      <c r="N16" s="22">
        <v>0</v>
      </c>
      <c r="O16" s="22">
        <v>1831250</v>
      </c>
      <c r="P16" s="22">
        <v>61465</v>
      </c>
      <c r="Q16" s="22">
        <v>0</v>
      </c>
      <c r="R16" s="22">
        <f t="shared" si="2"/>
        <v>61465</v>
      </c>
      <c r="S16" s="106">
        <f t="shared" si="3"/>
        <v>61465</v>
      </c>
      <c r="T16" s="22">
        <f t="shared" si="4"/>
        <v>0</v>
      </c>
      <c r="U16" s="106">
        <f t="shared" si="5"/>
        <v>553185</v>
      </c>
    </row>
    <row r="17" spans="1:21" ht="49.5">
      <c r="A17" s="29">
        <v>15</v>
      </c>
      <c r="B17" s="21">
        <v>964</v>
      </c>
      <c r="C17" s="104" t="s">
        <v>953</v>
      </c>
      <c r="D17" s="105">
        <v>16</v>
      </c>
      <c r="E17" s="105">
        <v>16</v>
      </c>
      <c r="F17" s="105">
        <v>271</v>
      </c>
      <c r="G17" s="105">
        <v>271</v>
      </c>
      <c r="H17" s="21" t="s">
        <v>928</v>
      </c>
      <c r="I17" s="22">
        <f>(D17*50-E17*23)+(F17*50-G17*23)</f>
        <v>7749</v>
      </c>
      <c r="J17" s="22">
        <v>0</v>
      </c>
      <c r="K17" s="22">
        <v>0</v>
      </c>
      <c r="L17" s="22">
        <f t="shared" si="0"/>
        <v>0</v>
      </c>
      <c r="M17" s="106">
        <f t="shared" si="1"/>
        <v>7749</v>
      </c>
      <c r="N17" s="22">
        <v>0</v>
      </c>
      <c r="O17" s="22">
        <v>50</v>
      </c>
      <c r="P17" s="22">
        <v>50</v>
      </c>
      <c r="Q17" s="22">
        <v>0</v>
      </c>
      <c r="R17" s="22">
        <f t="shared" si="2"/>
        <v>50</v>
      </c>
      <c r="S17" s="106">
        <f t="shared" si="3"/>
        <v>50</v>
      </c>
      <c r="T17" s="22">
        <f t="shared" si="4"/>
        <v>0</v>
      </c>
      <c r="U17" s="106">
        <f t="shared" si="5"/>
        <v>7699</v>
      </c>
    </row>
    <row r="18" spans="1:21" ht="16.5">
      <c r="A18" s="29">
        <v>16</v>
      </c>
      <c r="B18" s="21">
        <v>632</v>
      </c>
      <c r="C18" s="104" t="s">
        <v>128</v>
      </c>
      <c r="D18" s="105">
        <v>47</v>
      </c>
      <c r="E18" s="105">
        <v>0</v>
      </c>
      <c r="F18" s="105">
        <v>2233</v>
      </c>
      <c r="G18" s="105">
        <v>0</v>
      </c>
      <c r="H18" s="21" t="s">
        <v>928</v>
      </c>
      <c r="I18" s="22">
        <f>(D18*50-E18*23)+(F18*50-G18*23)</f>
        <v>114000</v>
      </c>
      <c r="J18" s="22">
        <v>0</v>
      </c>
      <c r="K18" s="22">
        <v>0</v>
      </c>
      <c r="L18" s="22">
        <f t="shared" si="0"/>
        <v>0</v>
      </c>
      <c r="M18" s="106">
        <f t="shared" si="1"/>
        <v>114000</v>
      </c>
      <c r="N18" s="22">
        <v>0</v>
      </c>
      <c r="O18" s="22">
        <v>607125</v>
      </c>
      <c r="P18" s="22">
        <v>11400</v>
      </c>
      <c r="Q18" s="22">
        <v>0</v>
      </c>
      <c r="R18" s="22">
        <f t="shared" si="2"/>
        <v>11400</v>
      </c>
      <c r="S18" s="106">
        <f t="shared" si="3"/>
        <v>11400</v>
      </c>
      <c r="T18" s="22">
        <f t="shared" si="4"/>
        <v>0</v>
      </c>
      <c r="U18" s="106">
        <f t="shared" si="5"/>
        <v>102600</v>
      </c>
    </row>
    <row r="19" spans="1:21" ht="16.5">
      <c r="A19" s="29">
        <v>17</v>
      </c>
      <c r="B19" s="21">
        <v>135</v>
      </c>
      <c r="C19" s="104" t="s">
        <v>40</v>
      </c>
      <c r="D19" s="105">
        <v>0</v>
      </c>
      <c r="E19" s="105">
        <v>0</v>
      </c>
      <c r="F19" s="105">
        <v>271</v>
      </c>
      <c r="G19" s="105">
        <v>0</v>
      </c>
      <c r="H19" s="21" t="s">
        <v>928</v>
      </c>
      <c r="I19" s="22">
        <f>(D19*50-E19*23)+(F19*50-G19*23)</f>
        <v>13550</v>
      </c>
      <c r="J19" s="22">
        <v>31015</v>
      </c>
      <c r="K19" s="22">
        <v>1355</v>
      </c>
      <c r="L19" s="22">
        <f t="shared" si="0"/>
        <v>29660</v>
      </c>
      <c r="M19" s="106">
        <f t="shared" si="1"/>
        <v>12195</v>
      </c>
      <c r="N19" s="22">
        <v>0</v>
      </c>
      <c r="O19" s="22">
        <v>1500</v>
      </c>
      <c r="P19" s="22">
        <v>1355</v>
      </c>
      <c r="Q19" s="22">
        <v>0</v>
      </c>
      <c r="R19" s="22">
        <f t="shared" si="2"/>
        <v>1355</v>
      </c>
      <c r="S19" s="106">
        <f t="shared" si="3"/>
        <v>1355</v>
      </c>
      <c r="T19" s="22">
        <f t="shared" si="4"/>
        <v>0</v>
      </c>
      <c r="U19" s="106">
        <f t="shared" si="5"/>
        <v>10840</v>
      </c>
    </row>
    <row r="20" spans="1:21" ht="16.5">
      <c r="A20" s="29">
        <v>18</v>
      </c>
      <c r="B20" s="21">
        <v>212</v>
      </c>
      <c r="C20" s="104" t="s">
        <v>100</v>
      </c>
      <c r="D20" s="105">
        <v>68</v>
      </c>
      <c r="E20" s="105">
        <v>0</v>
      </c>
      <c r="F20" s="105">
        <v>1387</v>
      </c>
      <c r="G20" s="105">
        <v>31</v>
      </c>
      <c r="H20" s="21" t="s">
        <v>928</v>
      </c>
      <c r="I20" s="22">
        <f>(D20*50-E20*23)+(F20*50-G20*23)</f>
        <v>72037</v>
      </c>
      <c r="J20" s="22">
        <v>0</v>
      </c>
      <c r="K20" s="22">
        <v>0</v>
      </c>
      <c r="L20" s="22">
        <f t="shared" si="0"/>
        <v>0</v>
      </c>
      <c r="M20" s="106">
        <f t="shared" si="1"/>
        <v>72037</v>
      </c>
      <c r="N20" s="22">
        <v>0</v>
      </c>
      <c r="O20" s="22">
        <v>19450</v>
      </c>
      <c r="P20" s="22">
        <v>7204</v>
      </c>
      <c r="Q20" s="22">
        <v>0</v>
      </c>
      <c r="R20" s="22">
        <f t="shared" si="2"/>
        <v>7204</v>
      </c>
      <c r="S20" s="106">
        <f t="shared" si="3"/>
        <v>7204</v>
      </c>
      <c r="T20" s="22">
        <f t="shared" si="4"/>
        <v>0</v>
      </c>
      <c r="U20" s="106">
        <f t="shared" si="5"/>
        <v>64833</v>
      </c>
    </row>
    <row r="21" spans="1:21" ht="16.5">
      <c r="A21" s="29">
        <v>19</v>
      </c>
      <c r="B21" s="21">
        <v>604</v>
      </c>
      <c r="C21" s="104" t="s">
        <v>110</v>
      </c>
      <c r="D21" s="105">
        <v>72</v>
      </c>
      <c r="E21" s="105">
        <v>0</v>
      </c>
      <c r="F21" s="105">
        <v>225</v>
      </c>
      <c r="G21" s="105">
        <v>0</v>
      </c>
      <c r="H21" s="21" t="s">
        <v>927</v>
      </c>
      <c r="I21" s="22">
        <f>(D21*50-E21*23)+(F21*100-G21*73)</f>
        <v>26100</v>
      </c>
      <c r="J21" s="22">
        <v>0</v>
      </c>
      <c r="K21" s="22">
        <v>0</v>
      </c>
      <c r="L21" s="22">
        <f t="shared" si="0"/>
        <v>0</v>
      </c>
      <c r="M21" s="106">
        <f t="shared" si="1"/>
        <v>26100</v>
      </c>
      <c r="N21" s="22">
        <v>0</v>
      </c>
      <c r="O21" s="22">
        <v>41325</v>
      </c>
      <c r="P21" s="22">
        <v>2610</v>
      </c>
      <c r="Q21" s="22">
        <v>0</v>
      </c>
      <c r="R21" s="22">
        <f t="shared" si="2"/>
        <v>2610</v>
      </c>
      <c r="S21" s="106">
        <f t="shared" si="3"/>
        <v>2610</v>
      </c>
      <c r="T21" s="22">
        <f t="shared" si="4"/>
        <v>0</v>
      </c>
      <c r="U21" s="106">
        <f t="shared" si="5"/>
        <v>23490</v>
      </c>
    </row>
    <row r="22" spans="1:21" ht="33">
      <c r="A22" s="29">
        <v>20</v>
      </c>
      <c r="B22" s="21">
        <v>206</v>
      </c>
      <c r="C22" s="104" t="s">
        <v>96</v>
      </c>
      <c r="D22" s="105">
        <v>3371</v>
      </c>
      <c r="E22" s="105">
        <v>2</v>
      </c>
      <c r="F22" s="105">
        <v>194239</v>
      </c>
      <c r="G22" s="105">
        <v>1</v>
      </c>
      <c r="H22" s="21" t="s">
        <v>928</v>
      </c>
      <c r="I22" s="22">
        <f t="shared" ref="I22:I40" si="6">(D22*50-E22*23)+(F22*50-G22*23)</f>
        <v>9880431</v>
      </c>
      <c r="J22" s="22">
        <v>0</v>
      </c>
      <c r="K22" s="22">
        <v>0</v>
      </c>
      <c r="L22" s="22">
        <f t="shared" si="0"/>
        <v>0</v>
      </c>
      <c r="M22" s="106">
        <f t="shared" si="1"/>
        <v>9880431</v>
      </c>
      <c r="N22" s="22">
        <v>0</v>
      </c>
      <c r="O22" s="22">
        <v>8287550</v>
      </c>
      <c r="P22" s="22">
        <v>988043</v>
      </c>
      <c r="Q22" s="22">
        <v>0</v>
      </c>
      <c r="R22" s="22">
        <f t="shared" si="2"/>
        <v>988043</v>
      </c>
      <c r="S22" s="106">
        <f t="shared" si="3"/>
        <v>988043</v>
      </c>
      <c r="T22" s="22">
        <f t="shared" si="4"/>
        <v>0</v>
      </c>
      <c r="U22" s="106">
        <f t="shared" si="5"/>
        <v>8892388</v>
      </c>
    </row>
    <row r="23" spans="1:21" ht="16.5">
      <c r="A23" s="29">
        <v>21</v>
      </c>
      <c r="B23" s="21">
        <v>151</v>
      </c>
      <c r="C23" s="104" t="s">
        <v>60</v>
      </c>
      <c r="D23" s="105">
        <v>4</v>
      </c>
      <c r="E23" s="105">
        <v>0</v>
      </c>
      <c r="F23" s="105">
        <v>399</v>
      </c>
      <c r="G23" s="105">
        <v>0</v>
      </c>
      <c r="H23" s="21" t="s">
        <v>928</v>
      </c>
      <c r="I23" s="22">
        <f t="shared" si="6"/>
        <v>20150</v>
      </c>
      <c r="J23" s="22">
        <v>0</v>
      </c>
      <c r="K23" s="22">
        <v>0</v>
      </c>
      <c r="L23" s="22">
        <f t="shared" si="0"/>
        <v>0</v>
      </c>
      <c r="M23" s="106">
        <f t="shared" si="1"/>
        <v>20150</v>
      </c>
      <c r="N23" s="22">
        <v>0</v>
      </c>
      <c r="O23" s="22">
        <v>14975</v>
      </c>
      <c r="P23" s="22">
        <v>2015</v>
      </c>
      <c r="Q23" s="22">
        <v>0</v>
      </c>
      <c r="R23" s="22">
        <f t="shared" si="2"/>
        <v>2015</v>
      </c>
      <c r="S23" s="106">
        <f t="shared" si="3"/>
        <v>2015</v>
      </c>
      <c r="T23" s="22">
        <f t="shared" si="4"/>
        <v>0</v>
      </c>
      <c r="U23" s="106">
        <f t="shared" si="5"/>
        <v>18135</v>
      </c>
    </row>
    <row r="24" spans="1:21" ht="16.5">
      <c r="A24" s="29">
        <v>22</v>
      </c>
      <c r="B24" s="21">
        <v>164</v>
      </c>
      <c r="C24" s="104" t="s">
        <v>86</v>
      </c>
      <c r="D24" s="105">
        <v>7</v>
      </c>
      <c r="E24" s="105">
        <v>0</v>
      </c>
      <c r="F24" s="105">
        <v>69</v>
      </c>
      <c r="G24" s="105">
        <v>0</v>
      </c>
      <c r="H24" s="21" t="s">
        <v>928</v>
      </c>
      <c r="I24" s="22">
        <f t="shared" si="6"/>
        <v>3800</v>
      </c>
      <c r="J24" s="22">
        <v>0</v>
      </c>
      <c r="K24" s="22">
        <v>0</v>
      </c>
      <c r="L24" s="22">
        <f t="shared" si="0"/>
        <v>0</v>
      </c>
      <c r="M24" s="106">
        <f t="shared" si="1"/>
        <v>3800</v>
      </c>
      <c r="N24" s="22">
        <v>0</v>
      </c>
      <c r="O24" s="22">
        <v>4975</v>
      </c>
      <c r="P24" s="22">
        <v>380</v>
      </c>
      <c r="Q24" s="22">
        <v>-380</v>
      </c>
      <c r="R24" s="22">
        <f t="shared" si="2"/>
        <v>0</v>
      </c>
      <c r="S24" s="106">
        <f t="shared" si="3"/>
        <v>0</v>
      </c>
      <c r="T24" s="22">
        <f t="shared" si="4"/>
        <v>0</v>
      </c>
      <c r="U24" s="106">
        <f t="shared" si="5"/>
        <v>3800</v>
      </c>
    </row>
    <row r="25" spans="1:21" ht="16.5">
      <c r="A25" s="29">
        <v>23</v>
      </c>
      <c r="B25" s="21">
        <v>154</v>
      </c>
      <c r="C25" s="104" t="s">
        <v>66</v>
      </c>
      <c r="D25" s="105">
        <v>18</v>
      </c>
      <c r="E25" s="105">
        <v>0</v>
      </c>
      <c r="F25" s="105">
        <v>102</v>
      </c>
      <c r="G25" s="105">
        <v>0</v>
      </c>
      <c r="H25" s="21" t="s">
        <v>928</v>
      </c>
      <c r="I25" s="22">
        <f t="shared" si="6"/>
        <v>6000</v>
      </c>
      <c r="J25" s="22">
        <v>0</v>
      </c>
      <c r="K25" s="22">
        <v>0</v>
      </c>
      <c r="L25" s="22">
        <f t="shared" si="0"/>
        <v>0</v>
      </c>
      <c r="M25" s="106">
        <f t="shared" si="1"/>
        <v>6000</v>
      </c>
      <c r="N25" s="22">
        <v>0</v>
      </c>
      <c r="O25" s="22">
        <v>1850</v>
      </c>
      <c r="P25" s="22">
        <v>600</v>
      </c>
      <c r="Q25" s="22">
        <v>0</v>
      </c>
      <c r="R25" s="22">
        <f t="shared" si="2"/>
        <v>600</v>
      </c>
      <c r="S25" s="106">
        <f t="shared" si="3"/>
        <v>600</v>
      </c>
      <c r="T25" s="22">
        <f t="shared" si="4"/>
        <v>0</v>
      </c>
      <c r="U25" s="106">
        <f t="shared" si="5"/>
        <v>5400</v>
      </c>
    </row>
    <row r="26" spans="1:21" ht="16.5">
      <c r="A26" s="29">
        <v>24</v>
      </c>
      <c r="B26" s="21">
        <v>158</v>
      </c>
      <c r="C26" s="104" t="s">
        <v>74</v>
      </c>
      <c r="D26" s="105">
        <v>1</v>
      </c>
      <c r="E26" s="105">
        <v>0</v>
      </c>
      <c r="F26" s="105">
        <v>65</v>
      </c>
      <c r="G26" s="105">
        <v>0</v>
      </c>
      <c r="H26" s="21" t="s">
        <v>928</v>
      </c>
      <c r="I26" s="22">
        <f t="shared" si="6"/>
        <v>3300</v>
      </c>
      <c r="J26" s="22">
        <v>0</v>
      </c>
      <c r="K26" s="22">
        <v>0</v>
      </c>
      <c r="L26" s="22">
        <f t="shared" si="0"/>
        <v>0</v>
      </c>
      <c r="M26" s="106">
        <f t="shared" si="1"/>
        <v>3300</v>
      </c>
      <c r="N26" s="22">
        <v>0</v>
      </c>
      <c r="O26" s="22">
        <v>450</v>
      </c>
      <c r="P26" s="22">
        <v>330</v>
      </c>
      <c r="Q26" s="22">
        <v>0</v>
      </c>
      <c r="R26" s="22">
        <f t="shared" si="2"/>
        <v>330</v>
      </c>
      <c r="S26" s="106">
        <f t="shared" si="3"/>
        <v>330</v>
      </c>
      <c r="T26" s="22">
        <f t="shared" si="4"/>
        <v>0</v>
      </c>
      <c r="U26" s="106">
        <f t="shared" si="5"/>
        <v>2970</v>
      </c>
    </row>
    <row r="27" spans="1:21" ht="16.5">
      <c r="A27" s="29">
        <v>25</v>
      </c>
      <c r="B27" s="21">
        <v>147</v>
      </c>
      <c r="C27" s="104" t="s">
        <v>52</v>
      </c>
      <c r="D27" s="105">
        <v>4</v>
      </c>
      <c r="E27" s="105">
        <v>0</v>
      </c>
      <c r="F27" s="105">
        <v>97</v>
      </c>
      <c r="G27" s="105">
        <v>0</v>
      </c>
      <c r="H27" s="21" t="s">
        <v>928</v>
      </c>
      <c r="I27" s="22">
        <f t="shared" si="6"/>
        <v>5050</v>
      </c>
      <c r="J27" s="22">
        <v>0</v>
      </c>
      <c r="K27" s="22">
        <v>0</v>
      </c>
      <c r="L27" s="22">
        <f t="shared" si="0"/>
        <v>0</v>
      </c>
      <c r="M27" s="106">
        <f t="shared" si="1"/>
        <v>5050</v>
      </c>
      <c r="N27" s="22">
        <v>0</v>
      </c>
      <c r="O27" s="22">
        <v>750</v>
      </c>
      <c r="P27" s="22">
        <v>505</v>
      </c>
      <c r="Q27" s="22">
        <v>-425</v>
      </c>
      <c r="R27" s="22">
        <f t="shared" si="2"/>
        <v>80</v>
      </c>
      <c r="S27" s="106">
        <f t="shared" si="3"/>
        <v>80</v>
      </c>
      <c r="T27" s="22">
        <f t="shared" si="4"/>
        <v>0</v>
      </c>
      <c r="U27" s="106">
        <f t="shared" si="5"/>
        <v>4970</v>
      </c>
    </row>
    <row r="28" spans="1:21" ht="16.5">
      <c r="A28" s="29">
        <v>26</v>
      </c>
      <c r="B28" s="21">
        <v>156</v>
      </c>
      <c r="C28" s="104" t="s">
        <v>70</v>
      </c>
      <c r="D28" s="105">
        <v>2</v>
      </c>
      <c r="E28" s="105">
        <v>0</v>
      </c>
      <c r="F28" s="105">
        <v>137</v>
      </c>
      <c r="G28" s="105">
        <v>0</v>
      </c>
      <c r="H28" s="21" t="s">
        <v>928</v>
      </c>
      <c r="I28" s="22">
        <f t="shared" si="6"/>
        <v>6950</v>
      </c>
      <c r="J28" s="22">
        <v>0</v>
      </c>
      <c r="K28" s="22">
        <v>0</v>
      </c>
      <c r="L28" s="22">
        <f t="shared" si="0"/>
        <v>0</v>
      </c>
      <c r="M28" s="106">
        <f t="shared" si="1"/>
        <v>6950</v>
      </c>
      <c r="N28" s="22">
        <v>0</v>
      </c>
      <c r="O28" s="22">
        <v>525</v>
      </c>
      <c r="P28" s="22">
        <v>525</v>
      </c>
      <c r="Q28" s="22">
        <v>0</v>
      </c>
      <c r="R28" s="22">
        <f t="shared" si="2"/>
        <v>525</v>
      </c>
      <c r="S28" s="106">
        <f t="shared" si="3"/>
        <v>525</v>
      </c>
      <c r="T28" s="22">
        <f t="shared" si="4"/>
        <v>0</v>
      </c>
      <c r="U28" s="106">
        <f t="shared" si="5"/>
        <v>6425</v>
      </c>
    </row>
    <row r="29" spans="1:21" ht="33">
      <c r="A29" s="29">
        <v>27</v>
      </c>
      <c r="B29" s="21">
        <v>149</v>
      </c>
      <c r="C29" s="104" t="s">
        <v>56</v>
      </c>
      <c r="D29" s="105">
        <v>0</v>
      </c>
      <c r="E29" s="105">
        <v>0</v>
      </c>
      <c r="F29" s="105">
        <v>241</v>
      </c>
      <c r="G29" s="105">
        <v>0</v>
      </c>
      <c r="H29" s="21" t="s">
        <v>928</v>
      </c>
      <c r="I29" s="22">
        <f t="shared" si="6"/>
        <v>12050</v>
      </c>
      <c r="J29" s="22">
        <v>0</v>
      </c>
      <c r="K29" s="22">
        <v>0</v>
      </c>
      <c r="L29" s="22">
        <f t="shared" si="0"/>
        <v>0</v>
      </c>
      <c r="M29" s="106">
        <f t="shared" si="1"/>
        <v>12050</v>
      </c>
      <c r="N29" s="22">
        <v>0</v>
      </c>
      <c r="O29" s="22">
        <v>12275</v>
      </c>
      <c r="P29" s="22">
        <v>1205</v>
      </c>
      <c r="Q29" s="22">
        <v>-1205</v>
      </c>
      <c r="R29" s="22">
        <f t="shared" si="2"/>
        <v>0</v>
      </c>
      <c r="S29" s="106">
        <f t="shared" si="3"/>
        <v>0</v>
      </c>
      <c r="T29" s="22">
        <f t="shared" si="4"/>
        <v>0</v>
      </c>
      <c r="U29" s="106">
        <f t="shared" si="5"/>
        <v>12050</v>
      </c>
    </row>
    <row r="30" spans="1:21" ht="16.5">
      <c r="A30" s="29">
        <v>28</v>
      </c>
      <c r="B30" s="21">
        <v>160</v>
      </c>
      <c r="C30" s="104" t="s">
        <v>78</v>
      </c>
      <c r="D30" s="105">
        <v>0</v>
      </c>
      <c r="E30" s="105">
        <v>0</v>
      </c>
      <c r="F30" s="105">
        <v>29</v>
      </c>
      <c r="G30" s="105">
        <v>0</v>
      </c>
      <c r="H30" s="21" t="s">
        <v>928</v>
      </c>
      <c r="I30" s="22">
        <f t="shared" si="6"/>
        <v>1450</v>
      </c>
      <c r="J30" s="22">
        <v>0</v>
      </c>
      <c r="K30" s="22">
        <v>0</v>
      </c>
      <c r="L30" s="22">
        <f t="shared" si="0"/>
        <v>0</v>
      </c>
      <c r="M30" s="106">
        <f t="shared" si="1"/>
        <v>1450</v>
      </c>
      <c r="N30" s="22">
        <v>0</v>
      </c>
      <c r="O30" s="22">
        <v>301675</v>
      </c>
      <c r="P30" s="22">
        <v>145</v>
      </c>
      <c r="Q30" s="22">
        <v>0</v>
      </c>
      <c r="R30" s="22">
        <f t="shared" si="2"/>
        <v>145</v>
      </c>
      <c r="S30" s="106">
        <f t="shared" si="3"/>
        <v>145</v>
      </c>
      <c r="T30" s="22">
        <f t="shared" si="4"/>
        <v>0</v>
      </c>
      <c r="U30" s="106">
        <f t="shared" si="5"/>
        <v>1305</v>
      </c>
    </row>
    <row r="31" spans="1:21" ht="16.5">
      <c r="A31" s="29">
        <v>29</v>
      </c>
      <c r="B31" s="21">
        <v>165</v>
      </c>
      <c r="C31" s="104" t="s">
        <v>88</v>
      </c>
      <c r="D31" s="105">
        <v>1</v>
      </c>
      <c r="E31" s="105">
        <v>0</v>
      </c>
      <c r="F31" s="105">
        <v>57</v>
      </c>
      <c r="G31" s="105">
        <v>0</v>
      </c>
      <c r="H31" s="21" t="s">
        <v>928</v>
      </c>
      <c r="I31" s="22">
        <f t="shared" si="6"/>
        <v>2900</v>
      </c>
      <c r="J31" s="22">
        <v>0</v>
      </c>
      <c r="K31" s="22">
        <v>0</v>
      </c>
      <c r="L31" s="22">
        <f t="shared" si="0"/>
        <v>0</v>
      </c>
      <c r="M31" s="106">
        <f t="shared" si="1"/>
        <v>2900</v>
      </c>
      <c r="N31" s="22">
        <v>0</v>
      </c>
      <c r="O31" s="22">
        <v>275</v>
      </c>
      <c r="P31" s="22">
        <v>275</v>
      </c>
      <c r="Q31" s="22">
        <v>0</v>
      </c>
      <c r="R31" s="22">
        <f t="shared" si="2"/>
        <v>275</v>
      </c>
      <c r="S31" s="106">
        <f t="shared" si="3"/>
        <v>275</v>
      </c>
      <c r="T31" s="22">
        <f t="shared" si="4"/>
        <v>0</v>
      </c>
      <c r="U31" s="106">
        <f t="shared" si="5"/>
        <v>2625</v>
      </c>
    </row>
    <row r="32" spans="1:21" ht="16.5">
      <c r="A32" s="29">
        <v>30</v>
      </c>
      <c r="B32" s="21">
        <v>159</v>
      </c>
      <c r="C32" s="104" t="s">
        <v>76</v>
      </c>
      <c r="D32" s="105">
        <v>8</v>
      </c>
      <c r="E32" s="105">
        <v>0</v>
      </c>
      <c r="F32" s="105">
        <v>71</v>
      </c>
      <c r="G32" s="105">
        <v>0</v>
      </c>
      <c r="H32" s="21" t="s">
        <v>928</v>
      </c>
      <c r="I32" s="22">
        <f t="shared" si="6"/>
        <v>3950</v>
      </c>
      <c r="J32" s="22">
        <v>0</v>
      </c>
      <c r="K32" s="22">
        <v>0</v>
      </c>
      <c r="L32" s="22">
        <f t="shared" si="0"/>
        <v>0</v>
      </c>
      <c r="M32" s="106">
        <f t="shared" si="1"/>
        <v>3950</v>
      </c>
      <c r="N32" s="22">
        <v>0</v>
      </c>
      <c r="O32" s="22">
        <v>875</v>
      </c>
      <c r="P32" s="22">
        <v>395</v>
      </c>
      <c r="Q32" s="22">
        <v>0</v>
      </c>
      <c r="R32" s="22">
        <f t="shared" si="2"/>
        <v>395</v>
      </c>
      <c r="S32" s="106">
        <f t="shared" si="3"/>
        <v>395</v>
      </c>
      <c r="T32" s="22">
        <f t="shared" si="4"/>
        <v>0</v>
      </c>
      <c r="U32" s="106">
        <f t="shared" si="5"/>
        <v>3555</v>
      </c>
    </row>
    <row r="33" spans="1:21" ht="16.5">
      <c r="A33" s="29">
        <v>31</v>
      </c>
      <c r="B33" s="21">
        <v>150</v>
      </c>
      <c r="C33" s="104" t="s">
        <v>58</v>
      </c>
      <c r="D33" s="105">
        <v>0</v>
      </c>
      <c r="E33" s="105">
        <v>0</v>
      </c>
      <c r="F33" s="105">
        <v>46</v>
      </c>
      <c r="G33" s="105">
        <v>0</v>
      </c>
      <c r="H33" s="21" t="s">
        <v>928</v>
      </c>
      <c r="I33" s="22">
        <f t="shared" si="6"/>
        <v>2300</v>
      </c>
      <c r="J33" s="22">
        <v>0</v>
      </c>
      <c r="K33" s="22">
        <v>0</v>
      </c>
      <c r="L33" s="22">
        <f t="shared" si="0"/>
        <v>0</v>
      </c>
      <c r="M33" s="106">
        <f t="shared" si="1"/>
        <v>2300</v>
      </c>
      <c r="N33" s="22">
        <v>0</v>
      </c>
      <c r="O33" s="22">
        <v>400</v>
      </c>
      <c r="P33" s="22">
        <v>230</v>
      </c>
      <c r="Q33" s="22">
        <v>0</v>
      </c>
      <c r="R33" s="22">
        <f t="shared" si="2"/>
        <v>230</v>
      </c>
      <c r="S33" s="106">
        <f t="shared" si="3"/>
        <v>230</v>
      </c>
      <c r="T33" s="22">
        <f t="shared" si="4"/>
        <v>0</v>
      </c>
      <c r="U33" s="106">
        <f t="shared" si="5"/>
        <v>2070</v>
      </c>
    </row>
    <row r="34" spans="1:21" ht="16.5">
      <c r="A34" s="29">
        <v>32</v>
      </c>
      <c r="B34" s="21">
        <v>162</v>
      </c>
      <c r="C34" s="104" t="s">
        <v>82</v>
      </c>
      <c r="D34" s="105">
        <v>2</v>
      </c>
      <c r="E34" s="105">
        <v>0</v>
      </c>
      <c r="F34" s="105">
        <v>70</v>
      </c>
      <c r="G34" s="105">
        <v>0</v>
      </c>
      <c r="H34" s="21" t="s">
        <v>928</v>
      </c>
      <c r="I34" s="22">
        <f t="shared" si="6"/>
        <v>3600</v>
      </c>
      <c r="J34" s="22">
        <v>0</v>
      </c>
      <c r="K34" s="22">
        <v>0</v>
      </c>
      <c r="L34" s="22">
        <f t="shared" si="0"/>
        <v>0</v>
      </c>
      <c r="M34" s="106">
        <f t="shared" si="1"/>
        <v>3600</v>
      </c>
      <c r="N34" s="22">
        <v>0</v>
      </c>
      <c r="O34" s="22">
        <v>500</v>
      </c>
      <c r="P34" s="22">
        <v>360</v>
      </c>
      <c r="Q34" s="22">
        <v>0</v>
      </c>
      <c r="R34" s="22">
        <f t="shared" si="2"/>
        <v>360</v>
      </c>
      <c r="S34" s="106">
        <f t="shared" si="3"/>
        <v>360</v>
      </c>
      <c r="T34" s="22">
        <f t="shared" si="4"/>
        <v>0</v>
      </c>
      <c r="U34" s="106">
        <f t="shared" si="5"/>
        <v>3240</v>
      </c>
    </row>
    <row r="35" spans="1:21" ht="16.5">
      <c r="A35" s="29">
        <v>33</v>
      </c>
      <c r="B35" s="21">
        <v>148</v>
      </c>
      <c r="C35" s="104" t="s">
        <v>54</v>
      </c>
      <c r="D35" s="105">
        <v>0</v>
      </c>
      <c r="E35" s="105">
        <v>0</v>
      </c>
      <c r="F35" s="105">
        <v>368</v>
      </c>
      <c r="G35" s="105">
        <v>0</v>
      </c>
      <c r="H35" s="21" t="s">
        <v>928</v>
      </c>
      <c r="I35" s="22">
        <f t="shared" si="6"/>
        <v>18400</v>
      </c>
      <c r="J35" s="22">
        <v>0</v>
      </c>
      <c r="K35" s="22">
        <v>0</v>
      </c>
      <c r="L35" s="22">
        <f t="shared" si="0"/>
        <v>0</v>
      </c>
      <c r="M35" s="106">
        <f t="shared" si="1"/>
        <v>18400</v>
      </c>
      <c r="N35" s="22">
        <v>0</v>
      </c>
      <c r="O35" s="22">
        <v>4075</v>
      </c>
      <c r="P35" s="22">
        <v>1840</v>
      </c>
      <c r="Q35" s="22">
        <v>-1840</v>
      </c>
      <c r="R35" s="22">
        <f t="shared" si="2"/>
        <v>0</v>
      </c>
      <c r="S35" s="106">
        <f t="shared" si="3"/>
        <v>0</v>
      </c>
      <c r="T35" s="22">
        <f t="shared" si="4"/>
        <v>0</v>
      </c>
      <c r="U35" s="106">
        <f t="shared" si="5"/>
        <v>18400</v>
      </c>
    </row>
    <row r="36" spans="1:21" ht="16.5">
      <c r="A36" s="29">
        <v>34</v>
      </c>
      <c r="B36" s="21">
        <v>155</v>
      </c>
      <c r="C36" s="104" t="s">
        <v>68</v>
      </c>
      <c r="D36" s="105">
        <v>0</v>
      </c>
      <c r="E36" s="105">
        <v>0</v>
      </c>
      <c r="F36" s="105">
        <v>2</v>
      </c>
      <c r="G36" s="105">
        <v>0</v>
      </c>
      <c r="H36" s="21" t="s">
        <v>928</v>
      </c>
      <c r="I36" s="22">
        <f t="shared" si="6"/>
        <v>100</v>
      </c>
      <c r="J36" s="22">
        <v>0</v>
      </c>
      <c r="K36" s="22">
        <v>0</v>
      </c>
      <c r="L36" s="22">
        <f t="shared" si="0"/>
        <v>0</v>
      </c>
      <c r="M36" s="106">
        <f t="shared" si="1"/>
        <v>100</v>
      </c>
      <c r="N36" s="22">
        <v>0</v>
      </c>
      <c r="O36" s="22">
        <v>125</v>
      </c>
      <c r="P36" s="22">
        <v>10</v>
      </c>
      <c r="Q36" s="22">
        <v>-10</v>
      </c>
      <c r="R36" s="22">
        <f t="shared" si="2"/>
        <v>0</v>
      </c>
      <c r="S36" s="106">
        <f t="shared" si="3"/>
        <v>0</v>
      </c>
      <c r="T36" s="22">
        <f t="shared" si="4"/>
        <v>0</v>
      </c>
      <c r="U36" s="106">
        <f t="shared" si="5"/>
        <v>100</v>
      </c>
    </row>
    <row r="37" spans="1:21" ht="16.5">
      <c r="A37" s="29">
        <v>35</v>
      </c>
      <c r="B37" s="21">
        <v>166</v>
      </c>
      <c r="C37" s="104" t="s">
        <v>90</v>
      </c>
      <c r="D37" s="105">
        <v>22</v>
      </c>
      <c r="E37" s="105">
        <v>0</v>
      </c>
      <c r="F37" s="105">
        <v>396</v>
      </c>
      <c r="G37" s="105">
        <v>0</v>
      </c>
      <c r="H37" s="21" t="s">
        <v>928</v>
      </c>
      <c r="I37" s="22">
        <f t="shared" si="6"/>
        <v>20900</v>
      </c>
      <c r="J37" s="22">
        <v>0</v>
      </c>
      <c r="K37" s="22">
        <v>0</v>
      </c>
      <c r="L37" s="22">
        <f t="shared" si="0"/>
        <v>0</v>
      </c>
      <c r="M37" s="106">
        <f t="shared" si="1"/>
        <v>20900</v>
      </c>
      <c r="N37" s="22">
        <v>0</v>
      </c>
      <c r="O37" s="22">
        <v>2675</v>
      </c>
      <c r="P37" s="22">
        <v>2090</v>
      </c>
      <c r="Q37" s="22">
        <v>0</v>
      </c>
      <c r="R37" s="22">
        <f t="shared" si="2"/>
        <v>2090</v>
      </c>
      <c r="S37" s="106">
        <f t="shared" si="3"/>
        <v>2090</v>
      </c>
      <c r="T37" s="22">
        <f t="shared" si="4"/>
        <v>0</v>
      </c>
      <c r="U37" s="106">
        <f t="shared" si="5"/>
        <v>18810</v>
      </c>
    </row>
    <row r="38" spans="1:21" ht="16.5">
      <c r="A38" s="29">
        <v>36</v>
      </c>
      <c r="B38" s="21">
        <v>157</v>
      </c>
      <c r="C38" s="104" t="s">
        <v>72</v>
      </c>
      <c r="D38" s="105">
        <v>1</v>
      </c>
      <c r="E38" s="105">
        <v>0</v>
      </c>
      <c r="F38" s="105">
        <v>52</v>
      </c>
      <c r="G38" s="105">
        <v>0</v>
      </c>
      <c r="H38" s="21" t="s">
        <v>928</v>
      </c>
      <c r="I38" s="22">
        <f t="shared" si="6"/>
        <v>2650</v>
      </c>
      <c r="J38" s="22">
        <v>0</v>
      </c>
      <c r="K38" s="22">
        <v>0</v>
      </c>
      <c r="L38" s="22">
        <f t="shared" si="0"/>
        <v>0</v>
      </c>
      <c r="M38" s="106">
        <f t="shared" si="1"/>
        <v>2650</v>
      </c>
      <c r="N38" s="22">
        <v>0</v>
      </c>
      <c r="O38" s="22">
        <v>1825</v>
      </c>
      <c r="P38" s="22">
        <v>265</v>
      </c>
      <c r="Q38" s="22">
        <v>0</v>
      </c>
      <c r="R38" s="22">
        <f t="shared" si="2"/>
        <v>265</v>
      </c>
      <c r="S38" s="106">
        <f t="shared" si="3"/>
        <v>265</v>
      </c>
      <c r="T38" s="22">
        <f t="shared" si="4"/>
        <v>0</v>
      </c>
      <c r="U38" s="106">
        <f t="shared" si="5"/>
        <v>2385</v>
      </c>
    </row>
    <row r="39" spans="1:21" ht="16.5">
      <c r="A39" s="29">
        <v>37</v>
      </c>
      <c r="B39" s="21">
        <v>153</v>
      </c>
      <c r="C39" s="104" t="s">
        <v>64</v>
      </c>
      <c r="D39" s="105">
        <v>2</v>
      </c>
      <c r="E39" s="105">
        <v>0</v>
      </c>
      <c r="F39" s="105">
        <v>29</v>
      </c>
      <c r="G39" s="105">
        <v>0</v>
      </c>
      <c r="H39" s="21" t="s">
        <v>928</v>
      </c>
      <c r="I39" s="22">
        <f t="shared" si="6"/>
        <v>1550</v>
      </c>
      <c r="J39" s="22">
        <v>0</v>
      </c>
      <c r="K39" s="22">
        <v>0</v>
      </c>
      <c r="L39" s="22">
        <f t="shared" si="0"/>
        <v>0</v>
      </c>
      <c r="M39" s="106">
        <f t="shared" si="1"/>
        <v>1550</v>
      </c>
      <c r="N39" s="22">
        <v>0</v>
      </c>
      <c r="O39" s="22">
        <v>275</v>
      </c>
      <c r="P39" s="22">
        <v>155</v>
      </c>
      <c r="Q39" s="22">
        <v>-155</v>
      </c>
      <c r="R39" s="22">
        <f t="shared" si="2"/>
        <v>0</v>
      </c>
      <c r="S39" s="106">
        <f t="shared" si="3"/>
        <v>0</v>
      </c>
      <c r="T39" s="22">
        <f t="shared" si="4"/>
        <v>0</v>
      </c>
      <c r="U39" s="106">
        <f t="shared" si="5"/>
        <v>1550</v>
      </c>
    </row>
    <row r="40" spans="1:21" ht="16.5">
      <c r="A40" s="29">
        <v>38</v>
      </c>
      <c r="B40" s="21">
        <v>146</v>
      </c>
      <c r="C40" s="104" t="s">
        <v>50</v>
      </c>
      <c r="D40" s="105">
        <v>7</v>
      </c>
      <c r="E40" s="105">
        <v>0</v>
      </c>
      <c r="F40" s="105">
        <v>94</v>
      </c>
      <c r="G40" s="105">
        <v>0</v>
      </c>
      <c r="H40" s="21" t="s">
        <v>928</v>
      </c>
      <c r="I40" s="22">
        <f t="shared" si="6"/>
        <v>5050</v>
      </c>
      <c r="J40" s="22">
        <v>0</v>
      </c>
      <c r="K40" s="22">
        <v>0</v>
      </c>
      <c r="L40" s="22">
        <f t="shared" si="0"/>
        <v>0</v>
      </c>
      <c r="M40" s="106">
        <f t="shared" si="1"/>
        <v>5050</v>
      </c>
      <c r="N40" s="22">
        <v>0</v>
      </c>
      <c r="O40" s="22">
        <v>11950</v>
      </c>
      <c r="P40" s="22">
        <v>505</v>
      </c>
      <c r="Q40" s="22">
        <v>0</v>
      </c>
      <c r="R40" s="22">
        <f t="shared" si="2"/>
        <v>505</v>
      </c>
      <c r="S40" s="106">
        <f t="shared" si="3"/>
        <v>505</v>
      </c>
      <c r="T40" s="22">
        <f t="shared" si="4"/>
        <v>0</v>
      </c>
      <c r="U40" s="106">
        <f t="shared" si="5"/>
        <v>4545</v>
      </c>
    </row>
    <row r="41" spans="1:21" ht="16.5">
      <c r="A41" s="29">
        <v>39</v>
      </c>
      <c r="B41" s="21">
        <v>633</v>
      </c>
      <c r="C41" s="104" t="s">
        <v>130</v>
      </c>
      <c r="D41" s="105">
        <v>275</v>
      </c>
      <c r="E41" s="105">
        <v>0</v>
      </c>
      <c r="F41" s="105">
        <v>904</v>
      </c>
      <c r="G41" s="105">
        <v>0</v>
      </c>
      <c r="H41" s="21" t="s">
        <v>927</v>
      </c>
      <c r="I41" s="22">
        <f>(D41*50-E41*23)+(F41*100-G41*73)</f>
        <v>104150</v>
      </c>
      <c r="J41" s="22">
        <v>0</v>
      </c>
      <c r="K41" s="22">
        <v>0</v>
      </c>
      <c r="L41" s="22">
        <f t="shared" si="0"/>
        <v>0</v>
      </c>
      <c r="M41" s="106">
        <f t="shared" si="1"/>
        <v>104150</v>
      </c>
      <c r="N41" s="22">
        <v>0</v>
      </c>
      <c r="O41" s="22">
        <v>146600</v>
      </c>
      <c r="P41" s="22">
        <v>10415</v>
      </c>
      <c r="Q41" s="22">
        <v>0</v>
      </c>
      <c r="R41" s="22">
        <f t="shared" si="2"/>
        <v>10415</v>
      </c>
      <c r="S41" s="106">
        <f t="shared" si="3"/>
        <v>10415</v>
      </c>
      <c r="T41" s="22">
        <f t="shared" si="4"/>
        <v>0</v>
      </c>
      <c r="U41" s="106">
        <f t="shared" si="5"/>
        <v>93735</v>
      </c>
    </row>
    <row r="42" spans="1:21" ht="16.5">
      <c r="A42" s="29">
        <v>40</v>
      </c>
      <c r="B42" s="21">
        <v>808</v>
      </c>
      <c r="C42" s="104" t="s">
        <v>208</v>
      </c>
      <c r="D42" s="105">
        <v>67</v>
      </c>
      <c r="E42" s="105">
        <v>0</v>
      </c>
      <c r="F42" s="105">
        <v>1368</v>
      </c>
      <c r="G42" s="105">
        <v>0</v>
      </c>
      <c r="H42" s="21" t="s">
        <v>928</v>
      </c>
      <c r="I42" s="22">
        <f t="shared" ref="I42:I57" si="7">(D42*50-E42*23)+(F42*50-G42*23)</f>
        <v>71750</v>
      </c>
      <c r="J42" s="22">
        <v>0</v>
      </c>
      <c r="K42" s="22">
        <v>0</v>
      </c>
      <c r="L42" s="22">
        <f t="shared" si="0"/>
        <v>0</v>
      </c>
      <c r="M42" s="106">
        <f t="shared" si="1"/>
        <v>71750</v>
      </c>
      <c r="N42" s="22">
        <v>0</v>
      </c>
      <c r="O42" s="22">
        <v>34650</v>
      </c>
      <c r="P42" s="22">
        <v>7175</v>
      </c>
      <c r="Q42" s="22">
        <v>0</v>
      </c>
      <c r="R42" s="22">
        <f t="shared" si="2"/>
        <v>7175</v>
      </c>
      <c r="S42" s="106">
        <f t="shared" si="3"/>
        <v>7175</v>
      </c>
      <c r="T42" s="22">
        <f t="shared" si="4"/>
        <v>0</v>
      </c>
      <c r="U42" s="106">
        <f t="shared" si="5"/>
        <v>64575</v>
      </c>
    </row>
    <row r="43" spans="1:21" ht="16.5">
      <c r="A43" s="29">
        <v>41</v>
      </c>
      <c r="B43" s="21">
        <v>813</v>
      </c>
      <c r="C43" s="104" t="s">
        <v>214</v>
      </c>
      <c r="D43" s="105">
        <v>9</v>
      </c>
      <c r="E43" s="105">
        <v>0</v>
      </c>
      <c r="F43" s="105">
        <v>403</v>
      </c>
      <c r="G43" s="105">
        <v>0</v>
      </c>
      <c r="H43" s="21" t="s">
        <v>928</v>
      </c>
      <c r="I43" s="22">
        <f t="shared" si="7"/>
        <v>20600</v>
      </c>
      <c r="J43" s="22">
        <v>0</v>
      </c>
      <c r="K43" s="22">
        <v>0</v>
      </c>
      <c r="L43" s="22">
        <f t="shared" si="0"/>
        <v>0</v>
      </c>
      <c r="M43" s="106">
        <f t="shared" si="1"/>
        <v>20600</v>
      </c>
      <c r="N43" s="22">
        <v>0</v>
      </c>
      <c r="O43" s="22">
        <v>1550</v>
      </c>
      <c r="P43" s="22">
        <v>1550</v>
      </c>
      <c r="Q43" s="22">
        <v>0</v>
      </c>
      <c r="R43" s="22">
        <f t="shared" si="2"/>
        <v>1550</v>
      </c>
      <c r="S43" s="106">
        <f t="shared" si="3"/>
        <v>1550</v>
      </c>
      <c r="T43" s="22">
        <f t="shared" si="4"/>
        <v>0</v>
      </c>
      <c r="U43" s="106">
        <f t="shared" si="5"/>
        <v>19050</v>
      </c>
    </row>
    <row r="44" spans="1:21" ht="16.5">
      <c r="A44" s="29">
        <v>42</v>
      </c>
      <c r="B44" s="21">
        <v>810</v>
      </c>
      <c r="C44" s="104" t="s">
        <v>210</v>
      </c>
      <c r="D44" s="105">
        <v>4</v>
      </c>
      <c r="E44" s="105">
        <v>0</v>
      </c>
      <c r="F44" s="105">
        <v>522</v>
      </c>
      <c r="G44" s="105">
        <v>0</v>
      </c>
      <c r="H44" s="21" t="s">
        <v>928</v>
      </c>
      <c r="I44" s="22">
        <f t="shared" si="7"/>
        <v>26300</v>
      </c>
      <c r="J44" s="22">
        <v>0</v>
      </c>
      <c r="K44" s="22">
        <v>0</v>
      </c>
      <c r="L44" s="22">
        <f t="shared" si="0"/>
        <v>0</v>
      </c>
      <c r="M44" s="106">
        <f t="shared" si="1"/>
        <v>26300</v>
      </c>
      <c r="N44" s="22">
        <v>0</v>
      </c>
      <c r="O44" s="22">
        <v>1900</v>
      </c>
      <c r="P44" s="22">
        <v>1900</v>
      </c>
      <c r="Q44" s="22">
        <v>0</v>
      </c>
      <c r="R44" s="22">
        <f t="shared" si="2"/>
        <v>1900</v>
      </c>
      <c r="S44" s="106">
        <f t="shared" si="3"/>
        <v>1900</v>
      </c>
      <c r="T44" s="22">
        <f t="shared" si="4"/>
        <v>0</v>
      </c>
      <c r="U44" s="106">
        <f t="shared" si="5"/>
        <v>24400</v>
      </c>
    </row>
    <row r="45" spans="1:21" ht="16.5">
      <c r="A45" s="29">
        <v>43</v>
      </c>
      <c r="B45" s="21">
        <v>812</v>
      </c>
      <c r="C45" s="104" t="s">
        <v>212</v>
      </c>
      <c r="D45" s="105">
        <v>76</v>
      </c>
      <c r="E45" s="105">
        <v>0</v>
      </c>
      <c r="F45" s="105">
        <v>1426</v>
      </c>
      <c r="G45" s="105">
        <v>0</v>
      </c>
      <c r="H45" s="21" t="s">
        <v>928</v>
      </c>
      <c r="I45" s="22">
        <f t="shared" si="7"/>
        <v>75100</v>
      </c>
      <c r="J45" s="22">
        <v>0</v>
      </c>
      <c r="K45" s="22">
        <v>0</v>
      </c>
      <c r="L45" s="22">
        <f t="shared" si="0"/>
        <v>0</v>
      </c>
      <c r="M45" s="106">
        <f t="shared" si="1"/>
        <v>75100</v>
      </c>
      <c r="N45" s="22">
        <v>0</v>
      </c>
      <c r="O45" s="22">
        <v>2725</v>
      </c>
      <c r="P45" s="22">
        <v>2725</v>
      </c>
      <c r="Q45" s="22">
        <v>0</v>
      </c>
      <c r="R45" s="22">
        <f t="shared" si="2"/>
        <v>2725</v>
      </c>
      <c r="S45" s="106">
        <f t="shared" si="3"/>
        <v>2725</v>
      </c>
      <c r="T45" s="22">
        <f t="shared" si="4"/>
        <v>0</v>
      </c>
      <c r="U45" s="106">
        <f t="shared" si="5"/>
        <v>72375</v>
      </c>
    </row>
    <row r="46" spans="1:21" ht="16.5">
      <c r="A46" s="29">
        <v>44</v>
      </c>
      <c r="B46" s="21">
        <v>807</v>
      </c>
      <c r="C46" s="104" t="s">
        <v>206</v>
      </c>
      <c r="D46" s="105">
        <v>74</v>
      </c>
      <c r="E46" s="105">
        <v>0</v>
      </c>
      <c r="F46" s="105">
        <v>1353</v>
      </c>
      <c r="G46" s="105">
        <v>0</v>
      </c>
      <c r="H46" s="21" t="s">
        <v>928</v>
      </c>
      <c r="I46" s="22">
        <f t="shared" si="7"/>
        <v>71350</v>
      </c>
      <c r="J46" s="22">
        <v>0</v>
      </c>
      <c r="K46" s="22">
        <v>0</v>
      </c>
      <c r="L46" s="22">
        <f t="shared" si="0"/>
        <v>0</v>
      </c>
      <c r="M46" s="106">
        <f t="shared" si="1"/>
        <v>71350</v>
      </c>
      <c r="N46" s="22">
        <v>0</v>
      </c>
      <c r="O46" s="22">
        <v>32600</v>
      </c>
      <c r="P46" s="22">
        <v>7135</v>
      </c>
      <c r="Q46" s="22">
        <v>0</v>
      </c>
      <c r="R46" s="22">
        <f t="shared" si="2"/>
        <v>7135</v>
      </c>
      <c r="S46" s="106">
        <f t="shared" si="3"/>
        <v>7135</v>
      </c>
      <c r="T46" s="22">
        <f t="shared" si="4"/>
        <v>0</v>
      </c>
      <c r="U46" s="106">
        <f t="shared" si="5"/>
        <v>64215</v>
      </c>
    </row>
    <row r="47" spans="1:21" ht="16.5">
      <c r="A47" s="29">
        <v>45</v>
      </c>
      <c r="B47" s="21">
        <v>806</v>
      </c>
      <c r="C47" s="104" t="s">
        <v>204</v>
      </c>
      <c r="D47" s="105">
        <v>63</v>
      </c>
      <c r="E47" s="105">
        <v>0</v>
      </c>
      <c r="F47" s="105">
        <v>1668</v>
      </c>
      <c r="G47" s="105">
        <v>0</v>
      </c>
      <c r="H47" s="21" t="s">
        <v>928</v>
      </c>
      <c r="I47" s="22">
        <f t="shared" si="7"/>
        <v>86550</v>
      </c>
      <c r="J47" s="22">
        <v>0</v>
      </c>
      <c r="K47" s="22">
        <v>0</v>
      </c>
      <c r="L47" s="22">
        <f t="shared" si="0"/>
        <v>0</v>
      </c>
      <c r="M47" s="106">
        <f t="shared" si="1"/>
        <v>86550</v>
      </c>
      <c r="N47" s="22">
        <v>0</v>
      </c>
      <c r="O47" s="22">
        <v>14075</v>
      </c>
      <c r="P47" s="22">
        <v>8655</v>
      </c>
      <c r="Q47" s="22">
        <v>0</v>
      </c>
      <c r="R47" s="22">
        <f t="shared" si="2"/>
        <v>8655</v>
      </c>
      <c r="S47" s="106">
        <f t="shared" si="3"/>
        <v>8655</v>
      </c>
      <c r="T47" s="22">
        <f t="shared" si="4"/>
        <v>0</v>
      </c>
      <c r="U47" s="106">
        <f t="shared" si="5"/>
        <v>77895</v>
      </c>
    </row>
    <row r="48" spans="1:21" ht="16.5">
      <c r="A48" s="29">
        <v>46</v>
      </c>
      <c r="B48" s="21">
        <v>805</v>
      </c>
      <c r="C48" s="104" t="s">
        <v>202</v>
      </c>
      <c r="D48" s="105">
        <v>99</v>
      </c>
      <c r="E48" s="105">
        <v>7</v>
      </c>
      <c r="F48" s="105">
        <v>1742</v>
      </c>
      <c r="G48" s="105">
        <v>588</v>
      </c>
      <c r="H48" s="21" t="s">
        <v>928</v>
      </c>
      <c r="I48" s="22">
        <f t="shared" si="7"/>
        <v>78365</v>
      </c>
      <c r="J48" s="22">
        <v>0</v>
      </c>
      <c r="K48" s="22">
        <v>0</v>
      </c>
      <c r="L48" s="22">
        <f t="shared" si="0"/>
        <v>0</v>
      </c>
      <c r="M48" s="106">
        <f t="shared" si="1"/>
        <v>78365</v>
      </c>
      <c r="N48" s="22">
        <v>0</v>
      </c>
      <c r="O48" s="22">
        <v>55175</v>
      </c>
      <c r="P48" s="22">
        <v>7836</v>
      </c>
      <c r="Q48" s="22">
        <v>0</v>
      </c>
      <c r="R48" s="22">
        <f t="shared" si="2"/>
        <v>7836</v>
      </c>
      <c r="S48" s="106">
        <f t="shared" si="3"/>
        <v>7836</v>
      </c>
      <c r="T48" s="22">
        <f t="shared" si="4"/>
        <v>0</v>
      </c>
      <c r="U48" s="106">
        <f t="shared" si="5"/>
        <v>70529</v>
      </c>
    </row>
    <row r="49" spans="1:21" ht="16.5">
      <c r="A49" s="29">
        <v>47</v>
      </c>
      <c r="B49" s="21">
        <v>618</v>
      </c>
      <c r="C49" s="104" t="s">
        <v>728</v>
      </c>
      <c r="D49" s="105">
        <v>1</v>
      </c>
      <c r="E49" s="105">
        <v>0</v>
      </c>
      <c r="F49" s="105">
        <v>0</v>
      </c>
      <c r="G49" s="105">
        <v>0</v>
      </c>
      <c r="H49" s="21" t="s">
        <v>928</v>
      </c>
      <c r="I49" s="22">
        <f t="shared" si="7"/>
        <v>50</v>
      </c>
      <c r="J49" s="22">
        <v>0</v>
      </c>
      <c r="K49" s="22">
        <v>0</v>
      </c>
      <c r="L49" s="22">
        <f t="shared" si="0"/>
        <v>0</v>
      </c>
      <c r="M49" s="106">
        <f t="shared" si="1"/>
        <v>50</v>
      </c>
      <c r="N49" s="22">
        <v>0</v>
      </c>
      <c r="O49" s="22">
        <v>0</v>
      </c>
      <c r="P49" s="22">
        <v>0</v>
      </c>
      <c r="Q49" s="22">
        <v>0</v>
      </c>
      <c r="R49" s="22">
        <f t="shared" si="2"/>
        <v>0</v>
      </c>
      <c r="S49" s="106">
        <f t="shared" si="3"/>
        <v>0</v>
      </c>
      <c r="T49" s="22">
        <f t="shared" si="4"/>
        <v>0</v>
      </c>
      <c r="U49" s="106">
        <f t="shared" si="5"/>
        <v>50</v>
      </c>
    </row>
    <row r="50" spans="1:21" ht="16.5">
      <c r="A50" s="29">
        <v>48</v>
      </c>
      <c r="B50" s="21">
        <v>664</v>
      </c>
      <c r="C50" s="104" t="s">
        <v>190</v>
      </c>
      <c r="D50" s="105">
        <v>133</v>
      </c>
      <c r="E50" s="105">
        <v>0</v>
      </c>
      <c r="F50" s="105">
        <v>14292</v>
      </c>
      <c r="G50" s="105">
        <v>0</v>
      </c>
      <c r="H50" s="21" t="s">
        <v>928</v>
      </c>
      <c r="I50" s="22">
        <f t="shared" si="7"/>
        <v>721250</v>
      </c>
      <c r="J50" s="22">
        <v>0</v>
      </c>
      <c r="K50" s="22">
        <v>0</v>
      </c>
      <c r="L50" s="22">
        <f t="shared" si="0"/>
        <v>0</v>
      </c>
      <c r="M50" s="106">
        <f t="shared" si="1"/>
        <v>721250</v>
      </c>
      <c r="N50" s="22">
        <v>0</v>
      </c>
      <c r="O50" s="22">
        <v>2230700</v>
      </c>
      <c r="P50" s="22">
        <v>72125</v>
      </c>
      <c r="Q50" s="22">
        <v>0</v>
      </c>
      <c r="R50" s="22">
        <f t="shared" si="2"/>
        <v>72125</v>
      </c>
      <c r="S50" s="106">
        <f t="shared" si="3"/>
        <v>72125</v>
      </c>
      <c r="T50" s="22">
        <f t="shared" si="4"/>
        <v>0</v>
      </c>
      <c r="U50" s="106">
        <f t="shared" si="5"/>
        <v>649125</v>
      </c>
    </row>
    <row r="51" spans="1:21" ht="49.5">
      <c r="A51" s="29">
        <v>49</v>
      </c>
      <c r="B51" s="21">
        <v>815</v>
      </c>
      <c r="C51" s="104" t="s">
        <v>218</v>
      </c>
      <c r="D51" s="105">
        <v>149</v>
      </c>
      <c r="E51" s="105">
        <v>0</v>
      </c>
      <c r="F51" s="105">
        <v>10190</v>
      </c>
      <c r="G51" s="105">
        <v>0</v>
      </c>
      <c r="H51" s="21" t="s">
        <v>928</v>
      </c>
      <c r="I51" s="22">
        <f t="shared" si="7"/>
        <v>516950</v>
      </c>
      <c r="J51" s="22">
        <v>0</v>
      </c>
      <c r="K51" s="22">
        <v>0</v>
      </c>
      <c r="L51" s="22">
        <f t="shared" si="0"/>
        <v>0</v>
      </c>
      <c r="M51" s="106">
        <f t="shared" si="1"/>
        <v>516950</v>
      </c>
      <c r="N51" s="22">
        <v>0</v>
      </c>
      <c r="O51" s="22">
        <v>143225</v>
      </c>
      <c r="P51" s="22">
        <v>51695</v>
      </c>
      <c r="Q51" s="22">
        <v>0</v>
      </c>
      <c r="R51" s="22">
        <f t="shared" si="2"/>
        <v>51695</v>
      </c>
      <c r="S51" s="106">
        <f t="shared" si="3"/>
        <v>51695</v>
      </c>
      <c r="T51" s="22">
        <f t="shared" si="4"/>
        <v>0</v>
      </c>
      <c r="U51" s="106">
        <f t="shared" si="5"/>
        <v>465255</v>
      </c>
    </row>
    <row r="52" spans="1:21" ht="33">
      <c r="A52" s="29">
        <v>50</v>
      </c>
      <c r="B52" s="21">
        <v>108</v>
      </c>
      <c r="C52" s="104" t="s">
        <v>16</v>
      </c>
      <c r="D52" s="105">
        <v>1819</v>
      </c>
      <c r="E52" s="105">
        <v>0</v>
      </c>
      <c r="F52" s="105">
        <v>63286</v>
      </c>
      <c r="G52" s="105">
        <v>0</v>
      </c>
      <c r="H52" s="21" t="s">
        <v>928</v>
      </c>
      <c r="I52" s="22">
        <f t="shared" si="7"/>
        <v>3255250</v>
      </c>
      <c r="J52" s="22">
        <v>0</v>
      </c>
      <c r="K52" s="22">
        <v>0</v>
      </c>
      <c r="L52" s="22">
        <f t="shared" si="0"/>
        <v>0</v>
      </c>
      <c r="M52" s="106">
        <f t="shared" si="1"/>
        <v>3255250</v>
      </c>
      <c r="N52" s="22">
        <v>0</v>
      </c>
      <c r="O52" s="22">
        <v>3506925</v>
      </c>
      <c r="P52" s="22">
        <v>325525</v>
      </c>
      <c r="Q52" s="22">
        <v>0</v>
      </c>
      <c r="R52" s="22">
        <f t="shared" si="2"/>
        <v>325525</v>
      </c>
      <c r="S52" s="106">
        <f t="shared" si="3"/>
        <v>325525</v>
      </c>
      <c r="T52" s="22">
        <f t="shared" si="4"/>
        <v>0</v>
      </c>
      <c r="U52" s="106">
        <f t="shared" si="5"/>
        <v>2929725</v>
      </c>
    </row>
    <row r="53" spans="1:21" ht="66">
      <c r="A53" s="29">
        <v>51</v>
      </c>
      <c r="B53" s="21">
        <v>867</v>
      </c>
      <c r="C53" s="104" t="s">
        <v>250</v>
      </c>
      <c r="D53" s="105">
        <v>0</v>
      </c>
      <c r="E53" s="105">
        <v>0</v>
      </c>
      <c r="F53" s="105">
        <v>266</v>
      </c>
      <c r="G53" s="105">
        <v>0</v>
      </c>
      <c r="H53" s="21" t="s">
        <v>928</v>
      </c>
      <c r="I53" s="22">
        <f t="shared" si="7"/>
        <v>13300</v>
      </c>
      <c r="J53" s="22">
        <v>0</v>
      </c>
      <c r="K53" s="22">
        <v>0</v>
      </c>
      <c r="L53" s="22">
        <f t="shared" si="0"/>
        <v>0</v>
      </c>
      <c r="M53" s="106">
        <f t="shared" si="1"/>
        <v>13300</v>
      </c>
      <c r="N53" s="22">
        <v>0</v>
      </c>
      <c r="O53" s="22">
        <v>24150</v>
      </c>
      <c r="P53" s="22">
        <v>1330</v>
      </c>
      <c r="Q53" s="22">
        <v>0</v>
      </c>
      <c r="R53" s="22">
        <f t="shared" si="2"/>
        <v>1330</v>
      </c>
      <c r="S53" s="106">
        <f t="shared" si="3"/>
        <v>1330</v>
      </c>
      <c r="T53" s="22">
        <f t="shared" si="4"/>
        <v>0</v>
      </c>
      <c r="U53" s="106">
        <f t="shared" si="5"/>
        <v>11970</v>
      </c>
    </row>
    <row r="54" spans="1:21" ht="33">
      <c r="A54" s="29">
        <v>52</v>
      </c>
      <c r="B54" s="21">
        <v>163</v>
      </c>
      <c r="C54" s="104" t="s">
        <v>84</v>
      </c>
      <c r="D54" s="105">
        <v>4</v>
      </c>
      <c r="E54" s="105">
        <v>0</v>
      </c>
      <c r="F54" s="105">
        <v>379</v>
      </c>
      <c r="G54" s="105">
        <v>0</v>
      </c>
      <c r="H54" s="21" t="s">
        <v>928</v>
      </c>
      <c r="I54" s="22">
        <f t="shared" si="7"/>
        <v>19150</v>
      </c>
      <c r="J54" s="22">
        <v>0</v>
      </c>
      <c r="K54" s="22">
        <v>0</v>
      </c>
      <c r="L54" s="22">
        <f t="shared" si="0"/>
        <v>0</v>
      </c>
      <c r="M54" s="106">
        <f t="shared" si="1"/>
        <v>19150</v>
      </c>
      <c r="N54" s="22">
        <v>0</v>
      </c>
      <c r="O54" s="22">
        <v>3625</v>
      </c>
      <c r="P54" s="22">
        <v>1915</v>
      </c>
      <c r="Q54" s="22">
        <v>0</v>
      </c>
      <c r="R54" s="22">
        <f t="shared" si="2"/>
        <v>1915</v>
      </c>
      <c r="S54" s="106">
        <f t="shared" si="3"/>
        <v>1915</v>
      </c>
      <c r="T54" s="22">
        <f t="shared" si="4"/>
        <v>0</v>
      </c>
      <c r="U54" s="106">
        <f t="shared" si="5"/>
        <v>17235</v>
      </c>
    </row>
    <row r="55" spans="1:21" ht="33">
      <c r="A55" s="29">
        <v>53</v>
      </c>
      <c r="B55" s="21">
        <v>152</v>
      </c>
      <c r="C55" s="104" t="s">
        <v>62</v>
      </c>
      <c r="D55" s="105">
        <v>0</v>
      </c>
      <c r="E55" s="105">
        <v>0</v>
      </c>
      <c r="F55" s="105">
        <v>4</v>
      </c>
      <c r="G55" s="105">
        <v>0</v>
      </c>
      <c r="H55" s="21" t="s">
        <v>928</v>
      </c>
      <c r="I55" s="22">
        <f t="shared" si="7"/>
        <v>200</v>
      </c>
      <c r="J55" s="22">
        <v>0</v>
      </c>
      <c r="K55" s="22">
        <v>0</v>
      </c>
      <c r="L55" s="22">
        <f t="shared" si="0"/>
        <v>0</v>
      </c>
      <c r="M55" s="106">
        <f t="shared" si="1"/>
        <v>200</v>
      </c>
      <c r="N55" s="22">
        <v>0</v>
      </c>
      <c r="O55" s="22">
        <v>175</v>
      </c>
      <c r="P55" s="22">
        <v>20</v>
      </c>
      <c r="Q55" s="22">
        <v>0</v>
      </c>
      <c r="R55" s="22">
        <f t="shared" si="2"/>
        <v>20</v>
      </c>
      <c r="S55" s="106">
        <f t="shared" si="3"/>
        <v>20</v>
      </c>
      <c r="T55" s="22">
        <f t="shared" si="4"/>
        <v>0</v>
      </c>
      <c r="U55" s="106">
        <f t="shared" si="5"/>
        <v>180</v>
      </c>
    </row>
    <row r="56" spans="1:21" ht="33">
      <c r="A56" s="29">
        <v>54</v>
      </c>
      <c r="B56" s="21">
        <v>145</v>
      </c>
      <c r="C56" s="104" t="s">
        <v>48</v>
      </c>
      <c r="D56" s="105">
        <v>1</v>
      </c>
      <c r="E56" s="105">
        <v>0</v>
      </c>
      <c r="F56" s="105">
        <v>38</v>
      </c>
      <c r="G56" s="105">
        <v>0</v>
      </c>
      <c r="H56" s="21" t="s">
        <v>928</v>
      </c>
      <c r="I56" s="22">
        <f t="shared" si="7"/>
        <v>1950</v>
      </c>
      <c r="J56" s="22">
        <v>0</v>
      </c>
      <c r="K56" s="22">
        <v>0</v>
      </c>
      <c r="L56" s="22">
        <f t="shared" si="0"/>
        <v>0</v>
      </c>
      <c r="M56" s="106">
        <f t="shared" si="1"/>
        <v>1950</v>
      </c>
      <c r="N56" s="22">
        <v>0</v>
      </c>
      <c r="O56" s="22">
        <v>2550</v>
      </c>
      <c r="P56" s="22">
        <v>195</v>
      </c>
      <c r="Q56" s="22">
        <v>0</v>
      </c>
      <c r="R56" s="22">
        <f t="shared" si="2"/>
        <v>195</v>
      </c>
      <c r="S56" s="106">
        <f t="shared" si="3"/>
        <v>195</v>
      </c>
      <c r="T56" s="22">
        <f t="shared" si="4"/>
        <v>0</v>
      </c>
      <c r="U56" s="106">
        <f t="shared" si="5"/>
        <v>1755</v>
      </c>
    </row>
    <row r="57" spans="1:21" ht="33">
      <c r="A57" s="29">
        <v>55</v>
      </c>
      <c r="B57" s="21">
        <v>161</v>
      </c>
      <c r="C57" s="104" t="s">
        <v>80</v>
      </c>
      <c r="D57" s="105">
        <v>2</v>
      </c>
      <c r="E57" s="105">
        <v>0</v>
      </c>
      <c r="F57" s="105">
        <v>6</v>
      </c>
      <c r="G57" s="105">
        <v>0</v>
      </c>
      <c r="H57" s="21" t="s">
        <v>928</v>
      </c>
      <c r="I57" s="22">
        <f t="shared" si="7"/>
        <v>400</v>
      </c>
      <c r="J57" s="22">
        <v>0</v>
      </c>
      <c r="K57" s="22">
        <v>0</v>
      </c>
      <c r="L57" s="22">
        <f t="shared" si="0"/>
        <v>0</v>
      </c>
      <c r="M57" s="106">
        <f t="shared" si="1"/>
        <v>400</v>
      </c>
      <c r="N57" s="22">
        <v>0</v>
      </c>
      <c r="O57" s="22">
        <v>100</v>
      </c>
      <c r="P57" s="22">
        <v>40</v>
      </c>
      <c r="Q57" s="22">
        <v>0</v>
      </c>
      <c r="R57" s="22">
        <f t="shared" si="2"/>
        <v>40</v>
      </c>
      <c r="S57" s="106">
        <f t="shared" si="3"/>
        <v>40</v>
      </c>
      <c r="T57" s="22">
        <f t="shared" si="4"/>
        <v>0</v>
      </c>
      <c r="U57" s="106">
        <f t="shared" si="5"/>
        <v>360</v>
      </c>
    </row>
    <row r="58" spans="1:21" ht="16.5">
      <c r="A58" s="29">
        <v>56</v>
      </c>
      <c r="B58" s="21">
        <v>645</v>
      </c>
      <c r="C58" s="104" t="s">
        <v>154</v>
      </c>
      <c r="D58" s="105">
        <v>41</v>
      </c>
      <c r="E58" s="105">
        <v>0</v>
      </c>
      <c r="F58" s="105">
        <v>98</v>
      </c>
      <c r="G58" s="105">
        <v>0</v>
      </c>
      <c r="H58" s="21" t="s">
        <v>927</v>
      </c>
      <c r="I58" s="22">
        <f>(D58*50-E58*23)+(F58*100-G58*73)</f>
        <v>11850</v>
      </c>
      <c r="J58" s="22">
        <v>0</v>
      </c>
      <c r="K58" s="22">
        <v>0</v>
      </c>
      <c r="L58" s="22">
        <f t="shared" si="0"/>
        <v>0</v>
      </c>
      <c r="M58" s="106">
        <f t="shared" si="1"/>
        <v>11850</v>
      </c>
      <c r="N58" s="22">
        <v>0</v>
      </c>
      <c r="O58" s="22">
        <v>10450</v>
      </c>
      <c r="P58" s="22">
        <v>1185</v>
      </c>
      <c r="Q58" s="22">
        <v>0</v>
      </c>
      <c r="R58" s="22">
        <f t="shared" si="2"/>
        <v>1185</v>
      </c>
      <c r="S58" s="106">
        <f t="shared" si="3"/>
        <v>1185</v>
      </c>
      <c r="T58" s="22">
        <f t="shared" si="4"/>
        <v>0</v>
      </c>
      <c r="U58" s="106">
        <f t="shared" si="5"/>
        <v>10665</v>
      </c>
    </row>
    <row r="59" spans="1:21" ht="49.5">
      <c r="A59" s="29">
        <v>57</v>
      </c>
      <c r="B59" s="21">
        <v>952</v>
      </c>
      <c r="C59" s="104" t="s">
        <v>256</v>
      </c>
      <c r="D59" s="105">
        <v>139</v>
      </c>
      <c r="E59" s="105">
        <v>139</v>
      </c>
      <c r="F59" s="105">
        <v>1144</v>
      </c>
      <c r="G59" s="105">
        <v>1144</v>
      </c>
      <c r="H59" s="21" t="s">
        <v>928</v>
      </c>
      <c r="I59" s="22">
        <f t="shared" ref="I59:I68" si="8">(D59*50-E59*23)+(F59*50-G59*23)</f>
        <v>34641</v>
      </c>
      <c r="J59" s="22">
        <v>101572</v>
      </c>
      <c r="K59" s="22">
        <v>3464</v>
      </c>
      <c r="L59" s="22">
        <f t="shared" si="0"/>
        <v>98108</v>
      </c>
      <c r="M59" s="106">
        <f t="shared" si="1"/>
        <v>31177</v>
      </c>
      <c r="N59" s="22">
        <v>0</v>
      </c>
      <c r="O59" s="22">
        <v>10025</v>
      </c>
      <c r="P59" s="22">
        <v>3464</v>
      </c>
      <c r="Q59" s="22">
        <v>0</v>
      </c>
      <c r="R59" s="22">
        <f t="shared" si="2"/>
        <v>3464</v>
      </c>
      <c r="S59" s="106">
        <f t="shared" si="3"/>
        <v>3464</v>
      </c>
      <c r="T59" s="22">
        <f t="shared" si="4"/>
        <v>0</v>
      </c>
      <c r="U59" s="106">
        <f t="shared" si="5"/>
        <v>27713</v>
      </c>
    </row>
    <row r="60" spans="1:21" ht="33">
      <c r="A60" s="29">
        <v>58</v>
      </c>
      <c r="B60" s="21">
        <v>955</v>
      </c>
      <c r="C60" s="104" t="s">
        <v>258</v>
      </c>
      <c r="D60" s="105">
        <v>2</v>
      </c>
      <c r="E60" s="105">
        <v>2</v>
      </c>
      <c r="F60" s="105">
        <v>696</v>
      </c>
      <c r="G60" s="105">
        <v>696</v>
      </c>
      <c r="H60" s="21" t="s">
        <v>928</v>
      </c>
      <c r="I60" s="22">
        <f t="shared" si="8"/>
        <v>18846</v>
      </c>
      <c r="J60" s="22">
        <v>1020</v>
      </c>
      <c r="K60" s="22">
        <v>1020</v>
      </c>
      <c r="L60" s="22">
        <f t="shared" si="0"/>
        <v>0</v>
      </c>
      <c r="M60" s="106">
        <f t="shared" si="1"/>
        <v>17826</v>
      </c>
      <c r="N60" s="22">
        <v>0</v>
      </c>
      <c r="O60" s="22">
        <v>75</v>
      </c>
      <c r="P60" s="22">
        <v>75</v>
      </c>
      <c r="Q60" s="22">
        <v>0</v>
      </c>
      <c r="R60" s="22">
        <f t="shared" si="2"/>
        <v>75</v>
      </c>
      <c r="S60" s="106">
        <f t="shared" si="3"/>
        <v>75</v>
      </c>
      <c r="T60" s="22">
        <f t="shared" si="4"/>
        <v>0</v>
      </c>
      <c r="U60" s="106">
        <f t="shared" si="5"/>
        <v>17751</v>
      </c>
    </row>
    <row r="61" spans="1:21" ht="33">
      <c r="A61" s="29">
        <v>59</v>
      </c>
      <c r="B61" s="21">
        <v>833</v>
      </c>
      <c r="C61" s="104" t="s">
        <v>232</v>
      </c>
      <c r="D61" s="105">
        <v>0</v>
      </c>
      <c r="E61" s="105">
        <v>0</v>
      </c>
      <c r="F61" s="105">
        <v>1</v>
      </c>
      <c r="G61" s="105">
        <v>0</v>
      </c>
      <c r="H61" s="21" t="s">
        <v>928</v>
      </c>
      <c r="I61" s="22">
        <f t="shared" si="8"/>
        <v>50</v>
      </c>
      <c r="J61" s="22">
        <v>0</v>
      </c>
      <c r="K61" s="22">
        <v>0</v>
      </c>
      <c r="L61" s="22">
        <f t="shared" si="0"/>
        <v>0</v>
      </c>
      <c r="M61" s="106">
        <f t="shared" si="1"/>
        <v>50</v>
      </c>
      <c r="N61" s="22">
        <v>0</v>
      </c>
      <c r="O61" s="22">
        <v>0</v>
      </c>
      <c r="P61" s="22">
        <v>0</v>
      </c>
      <c r="Q61" s="22">
        <v>0</v>
      </c>
      <c r="R61" s="22">
        <f t="shared" si="2"/>
        <v>0</v>
      </c>
      <c r="S61" s="106">
        <f t="shared" si="3"/>
        <v>0</v>
      </c>
      <c r="T61" s="22">
        <f t="shared" si="4"/>
        <v>0</v>
      </c>
      <c r="U61" s="106">
        <f t="shared" si="5"/>
        <v>50</v>
      </c>
    </row>
    <row r="62" spans="1:21" ht="33">
      <c r="A62" s="29">
        <v>60</v>
      </c>
      <c r="B62" s="21">
        <v>956</v>
      </c>
      <c r="C62" s="104" t="s">
        <v>260</v>
      </c>
      <c r="D62" s="105">
        <v>0</v>
      </c>
      <c r="E62" s="105">
        <v>0</v>
      </c>
      <c r="F62" s="105">
        <v>3</v>
      </c>
      <c r="G62" s="105">
        <v>3</v>
      </c>
      <c r="H62" s="21" t="s">
        <v>928</v>
      </c>
      <c r="I62" s="22">
        <f t="shared" si="8"/>
        <v>81</v>
      </c>
      <c r="J62" s="22">
        <v>0</v>
      </c>
      <c r="K62" s="22">
        <v>0</v>
      </c>
      <c r="L62" s="22">
        <f t="shared" si="0"/>
        <v>0</v>
      </c>
      <c r="M62" s="106">
        <f t="shared" si="1"/>
        <v>81</v>
      </c>
      <c r="N62" s="22">
        <v>0</v>
      </c>
      <c r="O62" s="22">
        <v>0</v>
      </c>
      <c r="P62" s="22">
        <v>0</v>
      </c>
      <c r="Q62" s="22">
        <v>0</v>
      </c>
      <c r="R62" s="22">
        <f t="shared" si="2"/>
        <v>0</v>
      </c>
      <c r="S62" s="106">
        <f t="shared" si="3"/>
        <v>0</v>
      </c>
      <c r="T62" s="22">
        <f t="shared" si="4"/>
        <v>0</v>
      </c>
      <c r="U62" s="106">
        <f t="shared" si="5"/>
        <v>81</v>
      </c>
    </row>
    <row r="63" spans="1:21" ht="49.5">
      <c r="A63" s="29">
        <v>61</v>
      </c>
      <c r="B63" s="21">
        <v>957</v>
      </c>
      <c r="C63" s="104" t="s">
        <v>262</v>
      </c>
      <c r="D63" s="105">
        <v>5</v>
      </c>
      <c r="E63" s="105">
        <v>5</v>
      </c>
      <c r="F63" s="105">
        <v>5229</v>
      </c>
      <c r="G63" s="105">
        <v>5229</v>
      </c>
      <c r="H63" s="21" t="s">
        <v>928</v>
      </c>
      <c r="I63" s="22">
        <f t="shared" si="8"/>
        <v>141318</v>
      </c>
      <c r="J63" s="22">
        <v>0</v>
      </c>
      <c r="K63" s="22">
        <v>0</v>
      </c>
      <c r="L63" s="22">
        <f t="shared" si="0"/>
        <v>0</v>
      </c>
      <c r="M63" s="106">
        <f t="shared" si="1"/>
        <v>141318</v>
      </c>
      <c r="N63" s="22">
        <v>0</v>
      </c>
      <c r="O63" s="22">
        <v>24450</v>
      </c>
      <c r="P63" s="22">
        <v>14132</v>
      </c>
      <c r="Q63" s="22">
        <v>0</v>
      </c>
      <c r="R63" s="22">
        <f t="shared" si="2"/>
        <v>14132</v>
      </c>
      <c r="S63" s="106">
        <f t="shared" si="3"/>
        <v>14132</v>
      </c>
      <c r="T63" s="22">
        <f t="shared" si="4"/>
        <v>0</v>
      </c>
      <c r="U63" s="106">
        <f t="shared" si="5"/>
        <v>127186</v>
      </c>
    </row>
    <row r="64" spans="1:21" ht="33">
      <c r="A64" s="29">
        <v>62</v>
      </c>
      <c r="B64" s="21">
        <v>843</v>
      </c>
      <c r="C64" s="104" t="s">
        <v>238</v>
      </c>
      <c r="D64" s="105">
        <v>30</v>
      </c>
      <c r="E64" s="105">
        <v>0</v>
      </c>
      <c r="F64" s="105">
        <v>287</v>
      </c>
      <c r="G64" s="105">
        <v>0</v>
      </c>
      <c r="H64" s="21" t="s">
        <v>928</v>
      </c>
      <c r="I64" s="22">
        <f t="shared" si="8"/>
        <v>15850</v>
      </c>
      <c r="J64" s="22">
        <v>0</v>
      </c>
      <c r="K64" s="22">
        <v>0</v>
      </c>
      <c r="L64" s="22">
        <f t="shared" si="0"/>
        <v>0</v>
      </c>
      <c r="M64" s="106">
        <f t="shared" si="1"/>
        <v>15850</v>
      </c>
      <c r="N64" s="22">
        <v>0</v>
      </c>
      <c r="O64" s="22">
        <v>1775</v>
      </c>
      <c r="P64" s="22">
        <v>1585</v>
      </c>
      <c r="Q64" s="22">
        <v>0</v>
      </c>
      <c r="R64" s="22">
        <f t="shared" si="2"/>
        <v>1585</v>
      </c>
      <c r="S64" s="106">
        <f t="shared" si="3"/>
        <v>1585</v>
      </c>
      <c r="T64" s="22">
        <f t="shared" si="4"/>
        <v>0</v>
      </c>
      <c r="U64" s="106">
        <f t="shared" si="5"/>
        <v>14265</v>
      </c>
    </row>
    <row r="65" spans="1:21" ht="33">
      <c r="A65" s="29">
        <v>63</v>
      </c>
      <c r="B65" s="21">
        <v>826</v>
      </c>
      <c r="C65" s="104" t="s">
        <v>228</v>
      </c>
      <c r="D65" s="105">
        <v>0</v>
      </c>
      <c r="E65" s="105">
        <v>0</v>
      </c>
      <c r="F65" s="105">
        <v>3</v>
      </c>
      <c r="G65" s="105">
        <v>0</v>
      </c>
      <c r="H65" s="21" t="s">
        <v>928</v>
      </c>
      <c r="I65" s="22">
        <f t="shared" si="8"/>
        <v>150</v>
      </c>
      <c r="J65" s="22">
        <v>0</v>
      </c>
      <c r="K65" s="22">
        <v>0</v>
      </c>
      <c r="L65" s="22">
        <f t="shared" si="0"/>
        <v>0</v>
      </c>
      <c r="M65" s="106">
        <f t="shared" si="1"/>
        <v>150</v>
      </c>
      <c r="N65" s="22">
        <v>0</v>
      </c>
      <c r="O65" s="22">
        <v>0</v>
      </c>
      <c r="P65" s="22">
        <v>0</v>
      </c>
      <c r="Q65" s="22">
        <v>0</v>
      </c>
      <c r="R65" s="22">
        <f t="shared" si="2"/>
        <v>0</v>
      </c>
      <c r="S65" s="106">
        <f t="shared" si="3"/>
        <v>0</v>
      </c>
      <c r="T65" s="22">
        <f t="shared" si="4"/>
        <v>0</v>
      </c>
      <c r="U65" s="106">
        <f t="shared" si="5"/>
        <v>150</v>
      </c>
    </row>
    <row r="66" spans="1:21" ht="66">
      <c r="A66" s="29">
        <v>64</v>
      </c>
      <c r="B66" s="21">
        <v>844</v>
      </c>
      <c r="C66" s="104" t="s">
        <v>240</v>
      </c>
      <c r="D66" s="105">
        <v>14</v>
      </c>
      <c r="E66" s="105">
        <v>14</v>
      </c>
      <c r="F66" s="105">
        <v>3</v>
      </c>
      <c r="G66" s="105">
        <v>3</v>
      </c>
      <c r="H66" s="21" t="s">
        <v>928</v>
      </c>
      <c r="I66" s="22">
        <f t="shared" si="8"/>
        <v>459</v>
      </c>
      <c r="J66" s="22">
        <v>0</v>
      </c>
      <c r="K66" s="22">
        <v>0</v>
      </c>
      <c r="L66" s="22">
        <f t="shared" si="0"/>
        <v>0</v>
      </c>
      <c r="M66" s="106">
        <f t="shared" si="1"/>
        <v>459</v>
      </c>
      <c r="N66" s="22">
        <v>0</v>
      </c>
      <c r="O66" s="22">
        <v>0</v>
      </c>
      <c r="P66" s="22">
        <v>0</v>
      </c>
      <c r="Q66" s="22">
        <v>0</v>
      </c>
      <c r="R66" s="22">
        <f t="shared" si="2"/>
        <v>0</v>
      </c>
      <c r="S66" s="106">
        <f t="shared" si="3"/>
        <v>0</v>
      </c>
      <c r="T66" s="22">
        <f t="shared" si="4"/>
        <v>0</v>
      </c>
      <c r="U66" s="106">
        <f t="shared" si="5"/>
        <v>459</v>
      </c>
    </row>
    <row r="67" spans="1:21" ht="16.5">
      <c r="A67" s="29">
        <v>65</v>
      </c>
      <c r="B67" s="21">
        <v>217</v>
      </c>
      <c r="C67" s="104" t="s">
        <v>106</v>
      </c>
      <c r="D67" s="105">
        <v>1</v>
      </c>
      <c r="E67" s="105">
        <v>0</v>
      </c>
      <c r="F67" s="105">
        <v>20</v>
      </c>
      <c r="G67" s="105">
        <v>0</v>
      </c>
      <c r="H67" s="21" t="s">
        <v>928</v>
      </c>
      <c r="I67" s="22">
        <f t="shared" si="8"/>
        <v>1050</v>
      </c>
      <c r="J67" s="22">
        <v>0</v>
      </c>
      <c r="K67" s="22">
        <v>0</v>
      </c>
      <c r="L67" s="22">
        <f t="shared" si="0"/>
        <v>0</v>
      </c>
      <c r="M67" s="106">
        <f t="shared" si="1"/>
        <v>1050</v>
      </c>
      <c r="N67" s="22">
        <v>0</v>
      </c>
      <c r="O67" s="22">
        <v>550</v>
      </c>
      <c r="P67" s="22">
        <v>105</v>
      </c>
      <c r="Q67" s="22">
        <v>0</v>
      </c>
      <c r="R67" s="22">
        <f t="shared" si="2"/>
        <v>105</v>
      </c>
      <c r="S67" s="106">
        <f t="shared" si="3"/>
        <v>105</v>
      </c>
      <c r="T67" s="22">
        <f t="shared" si="4"/>
        <v>0</v>
      </c>
      <c r="U67" s="106">
        <f t="shared" si="5"/>
        <v>945</v>
      </c>
    </row>
    <row r="68" spans="1:21" ht="33">
      <c r="A68" s="29">
        <v>66</v>
      </c>
      <c r="B68" s="21">
        <v>167</v>
      </c>
      <c r="C68" s="104" t="s">
        <v>92</v>
      </c>
      <c r="D68" s="105">
        <v>9</v>
      </c>
      <c r="E68" s="105">
        <v>0</v>
      </c>
      <c r="F68" s="105">
        <v>484</v>
      </c>
      <c r="G68" s="105">
        <v>0</v>
      </c>
      <c r="H68" s="21" t="s">
        <v>928</v>
      </c>
      <c r="I68" s="22">
        <f t="shared" si="8"/>
        <v>24650</v>
      </c>
      <c r="J68" s="22">
        <v>0</v>
      </c>
      <c r="K68" s="22">
        <v>0</v>
      </c>
      <c r="L68" s="22">
        <f t="shared" ref="L68:L133" si="9">+J68-K68</f>
        <v>0</v>
      </c>
      <c r="M68" s="106">
        <f t="shared" ref="M68:M135" si="10">+I68-K68</f>
        <v>24650</v>
      </c>
      <c r="N68" s="22">
        <v>0</v>
      </c>
      <c r="O68" s="22">
        <v>34425</v>
      </c>
      <c r="P68" s="22">
        <v>2465</v>
      </c>
      <c r="Q68" s="22">
        <v>0</v>
      </c>
      <c r="R68" s="22">
        <f t="shared" ref="R68:R134" si="11">+N68+P68+Q68</f>
        <v>2465</v>
      </c>
      <c r="S68" s="106">
        <f t="shared" ref="S68:S134" si="12">IF(R68&gt;M68,M68,R68)</f>
        <v>2465</v>
      </c>
      <c r="T68" s="22">
        <f t="shared" ref="T68:T131" si="13">+R68-S68</f>
        <v>0</v>
      </c>
      <c r="U68" s="106">
        <f t="shared" ref="U68:U134" si="14">+M68-S68</f>
        <v>22185</v>
      </c>
    </row>
    <row r="69" spans="1:21" ht="16.5">
      <c r="A69" s="29">
        <v>67</v>
      </c>
      <c r="B69" s="21">
        <v>921</v>
      </c>
      <c r="C69" s="104" t="s">
        <v>956</v>
      </c>
      <c r="D69" s="105">
        <v>0</v>
      </c>
      <c r="E69" s="105">
        <v>0</v>
      </c>
      <c r="F69" s="105">
        <v>0</v>
      </c>
      <c r="G69" s="105">
        <v>0</v>
      </c>
      <c r="H69" s="21" t="s">
        <v>928</v>
      </c>
      <c r="I69" s="22">
        <v>0</v>
      </c>
      <c r="J69" s="22">
        <v>96436</v>
      </c>
      <c r="K69" s="22">
        <v>0</v>
      </c>
      <c r="L69" s="22">
        <f t="shared" si="9"/>
        <v>96436</v>
      </c>
      <c r="M69" s="106">
        <f t="shared" si="10"/>
        <v>0</v>
      </c>
      <c r="N69" s="22">
        <v>0</v>
      </c>
      <c r="O69" s="22">
        <v>0</v>
      </c>
      <c r="P69" s="22">
        <v>0</v>
      </c>
      <c r="Q69" s="22">
        <v>0</v>
      </c>
      <c r="R69" s="22">
        <f t="shared" si="11"/>
        <v>0</v>
      </c>
      <c r="S69" s="106">
        <f t="shared" si="12"/>
        <v>0</v>
      </c>
      <c r="T69" s="22">
        <f t="shared" si="13"/>
        <v>0</v>
      </c>
      <c r="U69" s="106">
        <f t="shared" si="14"/>
        <v>0</v>
      </c>
    </row>
    <row r="70" spans="1:21" ht="33">
      <c r="A70" s="29">
        <v>68</v>
      </c>
      <c r="B70" s="21">
        <v>841</v>
      </c>
      <c r="C70" s="104" t="s">
        <v>236</v>
      </c>
      <c r="D70" s="105">
        <v>168</v>
      </c>
      <c r="E70" s="105">
        <v>0</v>
      </c>
      <c r="F70" s="105">
        <v>11874</v>
      </c>
      <c r="G70" s="105">
        <v>0</v>
      </c>
      <c r="H70" s="21" t="s">
        <v>928</v>
      </c>
      <c r="I70" s="22">
        <f t="shared" ref="I70:I76" si="15">(D70*50-E70*23)+(F70*50-G70*23)</f>
        <v>602100</v>
      </c>
      <c r="J70" s="22">
        <v>0</v>
      </c>
      <c r="K70" s="22">
        <v>0</v>
      </c>
      <c r="L70" s="22">
        <f t="shared" si="9"/>
        <v>0</v>
      </c>
      <c r="M70" s="106">
        <f t="shared" si="10"/>
        <v>602100</v>
      </c>
      <c r="N70" s="22">
        <v>0</v>
      </c>
      <c r="O70" s="22">
        <v>2016775</v>
      </c>
      <c r="P70" s="22">
        <v>60210</v>
      </c>
      <c r="Q70" s="22">
        <v>0</v>
      </c>
      <c r="R70" s="22">
        <f t="shared" si="11"/>
        <v>60210</v>
      </c>
      <c r="S70" s="106">
        <f t="shared" si="12"/>
        <v>60210</v>
      </c>
      <c r="T70" s="22">
        <f t="shared" si="13"/>
        <v>0</v>
      </c>
      <c r="U70" s="106">
        <f t="shared" si="14"/>
        <v>541890</v>
      </c>
    </row>
    <row r="71" spans="1:21" ht="66">
      <c r="A71" s="29">
        <v>69</v>
      </c>
      <c r="B71" s="21">
        <v>986</v>
      </c>
      <c r="C71" s="104" t="s">
        <v>274</v>
      </c>
      <c r="D71" s="105">
        <v>318</v>
      </c>
      <c r="E71" s="105">
        <v>7</v>
      </c>
      <c r="F71" s="105">
        <v>29722</v>
      </c>
      <c r="G71" s="105">
        <v>5</v>
      </c>
      <c r="H71" s="21" t="s">
        <v>928</v>
      </c>
      <c r="I71" s="22">
        <f t="shared" si="15"/>
        <v>1501724</v>
      </c>
      <c r="J71" s="22">
        <v>0</v>
      </c>
      <c r="K71" s="22">
        <v>0</v>
      </c>
      <c r="L71" s="22">
        <f t="shared" si="9"/>
        <v>0</v>
      </c>
      <c r="M71" s="106">
        <f t="shared" si="10"/>
        <v>1501724</v>
      </c>
      <c r="N71" s="22">
        <v>0</v>
      </c>
      <c r="O71" s="22">
        <v>334675</v>
      </c>
      <c r="P71" s="22">
        <v>150172</v>
      </c>
      <c r="Q71" s="22">
        <v>0</v>
      </c>
      <c r="R71" s="22">
        <f t="shared" si="11"/>
        <v>150172</v>
      </c>
      <c r="S71" s="106">
        <f t="shared" si="12"/>
        <v>150172</v>
      </c>
      <c r="T71" s="22">
        <f t="shared" si="13"/>
        <v>0</v>
      </c>
      <c r="U71" s="106">
        <f t="shared" si="14"/>
        <v>1351552</v>
      </c>
    </row>
    <row r="72" spans="1:21" ht="16.5">
      <c r="A72" s="29">
        <v>70</v>
      </c>
      <c r="B72" s="21">
        <v>106</v>
      </c>
      <c r="C72" s="104" t="s">
        <v>14</v>
      </c>
      <c r="D72" s="105">
        <v>1086</v>
      </c>
      <c r="E72" s="105">
        <v>14</v>
      </c>
      <c r="F72" s="105">
        <v>44014</v>
      </c>
      <c r="G72" s="105">
        <v>401</v>
      </c>
      <c r="H72" s="21" t="s">
        <v>928</v>
      </c>
      <c r="I72" s="22">
        <f t="shared" si="15"/>
        <v>2245455</v>
      </c>
      <c r="J72" s="22">
        <v>0</v>
      </c>
      <c r="K72" s="22">
        <v>0</v>
      </c>
      <c r="L72" s="22">
        <f t="shared" si="9"/>
        <v>0</v>
      </c>
      <c r="M72" s="106">
        <f t="shared" si="10"/>
        <v>2245455</v>
      </c>
      <c r="N72" s="22">
        <v>0</v>
      </c>
      <c r="O72" s="22">
        <v>994900</v>
      </c>
      <c r="P72" s="22">
        <v>224546</v>
      </c>
      <c r="Q72" s="22">
        <v>0</v>
      </c>
      <c r="R72" s="22">
        <f t="shared" si="11"/>
        <v>224546</v>
      </c>
      <c r="S72" s="106">
        <f t="shared" si="12"/>
        <v>224546</v>
      </c>
      <c r="T72" s="22">
        <f t="shared" si="13"/>
        <v>0</v>
      </c>
      <c r="U72" s="106">
        <f t="shared" si="14"/>
        <v>2020909</v>
      </c>
    </row>
    <row r="73" spans="1:21" ht="16.5">
      <c r="A73" s="29">
        <v>71</v>
      </c>
      <c r="B73" s="21">
        <v>103</v>
      </c>
      <c r="C73" s="104" t="s">
        <v>10</v>
      </c>
      <c r="D73" s="105">
        <v>235</v>
      </c>
      <c r="E73" s="105">
        <v>57</v>
      </c>
      <c r="F73" s="105">
        <v>17837</v>
      </c>
      <c r="G73" s="105">
        <v>106</v>
      </c>
      <c r="H73" s="21" t="s">
        <v>928</v>
      </c>
      <c r="I73" s="22">
        <f t="shared" si="15"/>
        <v>899851</v>
      </c>
      <c r="J73" s="22">
        <v>0</v>
      </c>
      <c r="K73" s="22">
        <v>0</v>
      </c>
      <c r="L73" s="22">
        <f t="shared" si="9"/>
        <v>0</v>
      </c>
      <c r="M73" s="106">
        <f t="shared" si="10"/>
        <v>899851</v>
      </c>
      <c r="N73" s="22">
        <v>0</v>
      </c>
      <c r="O73" s="22">
        <v>127650</v>
      </c>
      <c r="P73" s="22">
        <v>89985</v>
      </c>
      <c r="Q73" s="22">
        <v>0</v>
      </c>
      <c r="R73" s="22">
        <f t="shared" si="11"/>
        <v>89985</v>
      </c>
      <c r="S73" s="106">
        <f t="shared" si="12"/>
        <v>89985</v>
      </c>
      <c r="T73" s="22">
        <f t="shared" si="13"/>
        <v>0</v>
      </c>
      <c r="U73" s="106">
        <f t="shared" si="14"/>
        <v>809866</v>
      </c>
    </row>
    <row r="74" spans="1:21" ht="16.5">
      <c r="A74" s="29">
        <v>72</v>
      </c>
      <c r="B74" s="21">
        <v>634</v>
      </c>
      <c r="C74" s="104" t="s">
        <v>132</v>
      </c>
      <c r="D74" s="105">
        <v>58</v>
      </c>
      <c r="E74" s="105">
        <v>0</v>
      </c>
      <c r="F74" s="105">
        <v>3104</v>
      </c>
      <c r="G74" s="105">
        <v>0</v>
      </c>
      <c r="H74" s="21" t="s">
        <v>928</v>
      </c>
      <c r="I74" s="22">
        <f t="shared" si="15"/>
        <v>158100</v>
      </c>
      <c r="J74" s="22">
        <v>0</v>
      </c>
      <c r="K74" s="22">
        <v>0</v>
      </c>
      <c r="L74" s="22">
        <f t="shared" si="9"/>
        <v>0</v>
      </c>
      <c r="M74" s="106">
        <f t="shared" si="10"/>
        <v>158100</v>
      </c>
      <c r="N74" s="22">
        <v>0</v>
      </c>
      <c r="O74" s="22">
        <v>384100</v>
      </c>
      <c r="P74" s="22">
        <v>15810</v>
      </c>
      <c r="Q74" s="22">
        <v>0</v>
      </c>
      <c r="R74" s="22">
        <f t="shared" si="11"/>
        <v>15810</v>
      </c>
      <c r="S74" s="106">
        <f t="shared" si="12"/>
        <v>15810</v>
      </c>
      <c r="T74" s="22">
        <f t="shared" si="13"/>
        <v>0</v>
      </c>
      <c r="U74" s="106">
        <f t="shared" si="14"/>
        <v>142290</v>
      </c>
    </row>
    <row r="75" spans="1:21" ht="33">
      <c r="A75" s="29">
        <v>73</v>
      </c>
      <c r="B75" s="21">
        <v>218</v>
      </c>
      <c r="C75" s="104" t="s">
        <v>108</v>
      </c>
      <c r="D75" s="105">
        <v>15</v>
      </c>
      <c r="E75" s="105">
        <v>0</v>
      </c>
      <c r="F75" s="105">
        <v>4370</v>
      </c>
      <c r="G75" s="105">
        <v>0</v>
      </c>
      <c r="H75" s="21" t="s">
        <v>928</v>
      </c>
      <c r="I75" s="22">
        <f t="shared" si="15"/>
        <v>219250</v>
      </c>
      <c r="J75" s="22">
        <v>0</v>
      </c>
      <c r="K75" s="22">
        <v>0</v>
      </c>
      <c r="L75" s="22">
        <f t="shared" si="9"/>
        <v>0</v>
      </c>
      <c r="M75" s="106">
        <f t="shared" si="10"/>
        <v>219250</v>
      </c>
      <c r="N75" s="22">
        <v>0</v>
      </c>
      <c r="O75" s="22">
        <v>266525</v>
      </c>
      <c r="P75" s="22">
        <v>21925</v>
      </c>
      <c r="Q75" s="22">
        <v>0</v>
      </c>
      <c r="R75" s="22">
        <f t="shared" si="11"/>
        <v>21925</v>
      </c>
      <c r="S75" s="106">
        <f t="shared" si="12"/>
        <v>21925</v>
      </c>
      <c r="T75" s="22">
        <f t="shared" si="13"/>
        <v>0</v>
      </c>
      <c r="U75" s="106">
        <f t="shared" si="14"/>
        <v>197325</v>
      </c>
    </row>
    <row r="76" spans="1:21" ht="49.5">
      <c r="A76" s="29">
        <v>74</v>
      </c>
      <c r="B76" s="21">
        <v>118</v>
      </c>
      <c r="C76" s="104" t="s">
        <v>22</v>
      </c>
      <c r="D76" s="105">
        <v>1434</v>
      </c>
      <c r="E76" s="105">
        <v>0</v>
      </c>
      <c r="F76" s="105">
        <v>171342</v>
      </c>
      <c r="G76" s="105">
        <v>0</v>
      </c>
      <c r="H76" s="21" t="s">
        <v>928</v>
      </c>
      <c r="I76" s="22">
        <f t="shared" si="15"/>
        <v>8638800</v>
      </c>
      <c r="J76" s="22">
        <v>0</v>
      </c>
      <c r="K76" s="22">
        <v>0</v>
      </c>
      <c r="L76" s="22">
        <f t="shared" si="9"/>
        <v>0</v>
      </c>
      <c r="M76" s="106">
        <f t="shared" si="10"/>
        <v>8638800</v>
      </c>
      <c r="N76" s="22">
        <v>0</v>
      </c>
      <c r="O76" s="22">
        <v>4948250</v>
      </c>
      <c r="P76" s="22">
        <v>863880</v>
      </c>
      <c r="Q76" s="22">
        <v>0</v>
      </c>
      <c r="R76" s="22">
        <f t="shared" si="11"/>
        <v>863880</v>
      </c>
      <c r="S76" s="106">
        <f t="shared" si="12"/>
        <v>863880</v>
      </c>
      <c r="T76" s="22">
        <f t="shared" si="13"/>
        <v>0</v>
      </c>
      <c r="U76" s="106">
        <f t="shared" si="14"/>
        <v>7774920</v>
      </c>
    </row>
    <row r="77" spans="1:21" ht="16.5">
      <c r="A77" s="29">
        <v>75</v>
      </c>
      <c r="B77" s="21">
        <v>130</v>
      </c>
      <c r="C77" s="104" t="s">
        <v>34</v>
      </c>
      <c r="D77" s="105">
        <v>5</v>
      </c>
      <c r="E77" s="105">
        <v>0</v>
      </c>
      <c r="F77" s="105">
        <v>1145</v>
      </c>
      <c r="G77" s="105">
        <v>0</v>
      </c>
      <c r="H77" s="21" t="s">
        <v>927</v>
      </c>
      <c r="I77" s="22">
        <f>(D77*50-E77*23)+(F77*100-G77*73)</f>
        <v>114750</v>
      </c>
      <c r="J77" s="22">
        <v>1020</v>
      </c>
      <c r="K77" s="22">
        <v>1020</v>
      </c>
      <c r="L77" s="22">
        <f t="shared" si="9"/>
        <v>0</v>
      </c>
      <c r="M77" s="106">
        <f t="shared" si="10"/>
        <v>113730</v>
      </c>
      <c r="N77" s="22">
        <v>0</v>
      </c>
      <c r="O77" s="22">
        <v>20275</v>
      </c>
      <c r="P77" s="22">
        <v>11475</v>
      </c>
      <c r="Q77" s="22">
        <v>0</v>
      </c>
      <c r="R77" s="22">
        <f t="shared" si="11"/>
        <v>11475</v>
      </c>
      <c r="S77" s="106">
        <f t="shared" si="12"/>
        <v>11475</v>
      </c>
      <c r="T77" s="22">
        <f t="shared" si="13"/>
        <v>0</v>
      </c>
      <c r="U77" s="106">
        <f t="shared" si="14"/>
        <v>102255</v>
      </c>
    </row>
    <row r="78" spans="1:21" ht="16.5">
      <c r="A78" s="29">
        <v>76</v>
      </c>
      <c r="B78" s="21">
        <v>124</v>
      </c>
      <c r="C78" s="104" t="s">
        <v>24</v>
      </c>
      <c r="D78" s="105">
        <v>476</v>
      </c>
      <c r="E78" s="105">
        <v>0</v>
      </c>
      <c r="F78" s="105">
        <v>59481</v>
      </c>
      <c r="G78" s="105">
        <v>0</v>
      </c>
      <c r="H78" s="21" t="s">
        <v>928</v>
      </c>
      <c r="I78" s="22">
        <f t="shared" ref="I78:I88" si="16">(D78*50-E78*23)+(F78*50-G78*23)</f>
        <v>2997850</v>
      </c>
      <c r="J78" s="22">
        <v>0</v>
      </c>
      <c r="K78" s="22">
        <v>0</v>
      </c>
      <c r="L78" s="22">
        <f t="shared" si="9"/>
        <v>0</v>
      </c>
      <c r="M78" s="106">
        <f t="shared" si="10"/>
        <v>2997850</v>
      </c>
      <c r="N78" s="22">
        <v>0</v>
      </c>
      <c r="O78" s="22">
        <v>2130125</v>
      </c>
      <c r="P78" s="22">
        <v>299785</v>
      </c>
      <c r="Q78" s="22">
        <v>0</v>
      </c>
      <c r="R78" s="22">
        <f t="shared" si="11"/>
        <v>299785</v>
      </c>
      <c r="S78" s="106">
        <f t="shared" si="12"/>
        <v>299785</v>
      </c>
      <c r="T78" s="22">
        <f t="shared" si="13"/>
        <v>0</v>
      </c>
      <c r="U78" s="106">
        <f t="shared" si="14"/>
        <v>2698065</v>
      </c>
    </row>
    <row r="79" spans="1:21" ht="16.5">
      <c r="A79" s="29">
        <v>77</v>
      </c>
      <c r="B79" s="21">
        <v>102</v>
      </c>
      <c r="C79" s="104" t="s">
        <v>8</v>
      </c>
      <c r="D79" s="105">
        <v>183</v>
      </c>
      <c r="E79" s="105">
        <v>5</v>
      </c>
      <c r="F79" s="105">
        <v>5276</v>
      </c>
      <c r="G79" s="105">
        <v>4</v>
      </c>
      <c r="H79" s="21" t="s">
        <v>928</v>
      </c>
      <c r="I79" s="22">
        <f t="shared" si="16"/>
        <v>272743</v>
      </c>
      <c r="J79" s="22">
        <v>292136</v>
      </c>
      <c r="K79" s="22">
        <v>27274</v>
      </c>
      <c r="L79" s="22">
        <f t="shared" si="9"/>
        <v>264862</v>
      </c>
      <c r="M79" s="106">
        <f t="shared" si="10"/>
        <v>245469</v>
      </c>
      <c r="N79" s="22">
        <v>0</v>
      </c>
      <c r="O79" s="22">
        <v>55200</v>
      </c>
      <c r="P79" s="22">
        <v>27274</v>
      </c>
      <c r="Q79" s="22">
        <v>0</v>
      </c>
      <c r="R79" s="22">
        <f t="shared" si="11"/>
        <v>27274</v>
      </c>
      <c r="S79" s="106">
        <f t="shared" si="12"/>
        <v>27274</v>
      </c>
      <c r="T79" s="22">
        <f t="shared" si="13"/>
        <v>0</v>
      </c>
      <c r="U79" s="106">
        <f t="shared" si="14"/>
        <v>218195</v>
      </c>
    </row>
    <row r="80" spans="1:21" ht="16.5">
      <c r="A80" s="29">
        <v>78</v>
      </c>
      <c r="B80" s="21">
        <v>120</v>
      </c>
      <c r="C80" s="104" t="s">
        <v>1013</v>
      </c>
      <c r="D80" s="105">
        <v>0</v>
      </c>
      <c r="E80" s="105">
        <v>0</v>
      </c>
      <c r="F80" s="105">
        <v>0</v>
      </c>
      <c r="G80" s="105">
        <v>0</v>
      </c>
      <c r="H80" s="21" t="s">
        <v>928</v>
      </c>
      <c r="I80" s="22">
        <f t="shared" si="16"/>
        <v>0</v>
      </c>
      <c r="J80" s="22">
        <v>2780</v>
      </c>
      <c r="K80" s="22">
        <v>0</v>
      </c>
      <c r="L80" s="22">
        <f t="shared" si="9"/>
        <v>2780</v>
      </c>
      <c r="M80" s="106">
        <f t="shared" si="10"/>
        <v>0</v>
      </c>
      <c r="N80" s="22">
        <v>0</v>
      </c>
      <c r="O80" s="22">
        <v>0</v>
      </c>
      <c r="P80" s="22">
        <v>0</v>
      </c>
      <c r="Q80" s="22">
        <v>0</v>
      </c>
      <c r="R80" s="22">
        <f t="shared" si="11"/>
        <v>0</v>
      </c>
      <c r="S80" s="106">
        <f t="shared" si="12"/>
        <v>0</v>
      </c>
      <c r="T80" s="22">
        <f t="shared" si="13"/>
        <v>0</v>
      </c>
      <c r="U80" s="106">
        <f t="shared" si="14"/>
        <v>0</v>
      </c>
    </row>
    <row r="81" spans="1:21" ht="16.5">
      <c r="A81" s="29">
        <v>79</v>
      </c>
      <c r="B81" s="21">
        <v>129</v>
      </c>
      <c r="C81" s="104" t="s">
        <v>32</v>
      </c>
      <c r="D81" s="105">
        <v>356</v>
      </c>
      <c r="E81" s="105">
        <v>36</v>
      </c>
      <c r="F81" s="105">
        <v>17822</v>
      </c>
      <c r="G81" s="105">
        <v>379</v>
      </c>
      <c r="H81" s="21" t="s">
        <v>928</v>
      </c>
      <c r="I81" s="22">
        <f t="shared" si="16"/>
        <v>899355</v>
      </c>
      <c r="J81" s="22">
        <v>0</v>
      </c>
      <c r="K81" s="22">
        <v>0</v>
      </c>
      <c r="L81" s="22">
        <f t="shared" si="9"/>
        <v>0</v>
      </c>
      <c r="M81" s="106">
        <f t="shared" si="10"/>
        <v>899355</v>
      </c>
      <c r="N81" s="22">
        <v>0</v>
      </c>
      <c r="O81" s="22">
        <v>147125</v>
      </c>
      <c r="P81" s="22">
        <v>89936</v>
      </c>
      <c r="Q81" s="22">
        <v>0</v>
      </c>
      <c r="R81" s="22">
        <f t="shared" si="11"/>
        <v>89936</v>
      </c>
      <c r="S81" s="106">
        <f t="shared" si="12"/>
        <v>89936</v>
      </c>
      <c r="T81" s="22">
        <f t="shared" si="13"/>
        <v>0</v>
      </c>
      <c r="U81" s="106">
        <f t="shared" si="14"/>
        <v>809419</v>
      </c>
    </row>
    <row r="82" spans="1:21" ht="16.5">
      <c r="A82" s="29">
        <v>80</v>
      </c>
      <c r="B82" s="21">
        <v>132</v>
      </c>
      <c r="C82" s="104" t="s">
        <v>36</v>
      </c>
      <c r="D82" s="105">
        <v>206</v>
      </c>
      <c r="E82" s="105">
        <v>17</v>
      </c>
      <c r="F82" s="105">
        <v>29681</v>
      </c>
      <c r="G82" s="105">
        <v>122</v>
      </c>
      <c r="H82" s="21" t="s">
        <v>928</v>
      </c>
      <c r="I82" s="22">
        <f t="shared" si="16"/>
        <v>1491153</v>
      </c>
      <c r="J82" s="22">
        <v>0</v>
      </c>
      <c r="K82" s="22">
        <v>0</v>
      </c>
      <c r="L82" s="22">
        <f t="shared" si="9"/>
        <v>0</v>
      </c>
      <c r="M82" s="106">
        <f t="shared" si="10"/>
        <v>1491153</v>
      </c>
      <c r="N82" s="22">
        <v>0</v>
      </c>
      <c r="O82" s="22">
        <v>1139050</v>
      </c>
      <c r="P82" s="22">
        <v>149115</v>
      </c>
      <c r="Q82" s="22">
        <v>0</v>
      </c>
      <c r="R82" s="22">
        <f t="shared" si="11"/>
        <v>149115</v>
      </c>
      <c r="S82" s="106">
        <f t="shared" si="12"/>
        <v>149115</v>
      </c>
      <c r="T82" s="22">
        <f t="shared" si="13"/>
        <v>0</v>
      </c>
      <c r="U82" s="106">
        <f t="shared" si="14"/>
        <v>1342038</v>
      </c>
    </row>
    <row r="83" spans="1:21" ht="16.5">
      <c r="A83" s="29">
        <v>81</v>
      </c>
      <c r="B83" s="21">
        <v>127</v>
      </c>
      <c r="C83" s="104" t="s">
        <v>30</v>
      </c>
      <c r="D83" s="105">
        <v>233</v>
      </c>
      <c r="E83" s="105">
        <v>0</v>
      </c>
      <c r="F83" s="105">
        <v>86827</v>
      </c>
      <c r="G83" s="105">
        <v>0</v>
      </c>
      <c r="H83" s="21" t="s">
        <v>928</v>
      </c>
      <c r="I83" s="22">
        <f t="shared" si="16"/>
        <v>4353000</v>
      </c>
      <c r="J83" s="22">
        <v>0</v>
      </c>
      <c r="K83" s="22">
        <v>0</v>
      </c>
      <c r="L83" s="22">
        <f t="shared" si="9"/>
        <v>0</v>
      </c>
      <c r="M83" s="106">
        <f t="shared" si="10"/>
        <v>4353000</v>
      </c>
      <c r="N83" s="22">
        <v>0</v>
      </c>
      <c r="O83" s="22">
        <v>5061425</v>
      </c>
      <c r="P83" s="22">
        <v>435300</v>
      </c>
      <c r="Q83" s="22">
        <v>0</v>
      </c>
      <c r="R83" s="22">
        <f t="shared" si="11"/>
        <v>435300</v>
      </c>
      <c r="S83" s="106">
        <f t="shared" si="12"/>
        <v>435300</v>
      </c>
      <c r="T83" s="22">
        <f t="shared" si="13"/>
        <v>0</v>
      </c>
      <c r="U83" s="106">
        <f t="shared" si="14"/>
        <v>3917700</v>
      </c>
    </row>
    <row r="84" spans="1:21" ht="33">
      <c r="A84" s="29">
        <v>82</v>
      </c>
      <c r="B84" s="21">
        <v>111</v>
      </c>
      <c r="C84" s="104" t="s">
        <v>18</v>
      </c>
      <c r="D84" s="105">
        <v>3</v>
      </c>
      <c r="E84" s="105">
        <v>1</v>
      </c>
      <c r="F84" s="105">
        <v>404</v>
      </c>
      <c r="G84" s="105">
        <v>121</v>
      </c>
      <c r="H84" s="21" t="s">
        <v>928</v>
      </c>
      <c r="I84" s="22">
        <f t="shared" si="16"/>
        <v>17544</v>
      </c>
      <c r="J84" s="22">
        <v>0</v>
      </c>
      <c r="K84" s="22">
        <v>0</v>
      </c>
      <c r="L84" s="22">
        <f t="shared" si="9"/>
        <v>0</v>
      </c>
      <c r="M84" s="106">
        <f t="shared" si="10"/>
        <v>17544</v>
      </c>
      <c r="N84" s="22">
        <v>0</v>
      </c>
      <c r="O84" s="22">
        <v>4225</v>
      </c>
      <c r="P84" s="22">
        <v>1754</v>
      </c>
      <c r="Q84" s="22">
        <v>-1754</v>
      </c>
      <c r="R84" s="22">
        <f t="shared" si="11"/>
        <v>0</v>
      </c>
      <c r="S84" s="106">
        <f t="shared" si="12"/>
        <v>0</v>
      </c>
      <c r="T84" s="22">
        <f t="shared" si="13"/>
        <v>0</v>
      </c>
      <c r="U84" s="106">
        <f t="shared" si="14"/>
        <v>17544</v>
      </c>
    </row>
    <row r="85" spans="1:21" ht="16.5">
      <c r="A85" s="29">
        <v>83</v>
      </c>
      <c r="B85" s="21">
        <v>138</v>
      </c>
      <c r="C85" s="104" t="s">
        <v>42</v>
      </c>
      <c r="D85" s="105">
        <v>20</v>
      </c>
      <c r="E85" s="105">
        <v>0</v>
      </c>
      <c r="F85" s="105">
        <v>650</v>
      </c>
      <c r="G85" s="105">
        <v>0</v>
      </c>
      <c r="H85" s="21" t="s">
        <v>928</v>
      </c>
      <c r="I85" s="22">
        <f t="shared" si="16"/>
        <v>33500</v>
      </c>
      <c r="J85" s="22">
        <v>0</v>
      </c>
      <c r="K85" s="22">
        <v>0</v>
      </c>
      <c r="L85" s="22">
        <f t="shared" si="9"/>
        <v>0</v>
      </c>
      <c r="M85" s="106">
        <f t="shared" si="10"/>
        <v>33500</v>
      </c>
      <c r="N85" s="22">
        <v>0</v>
      </c>
      <c r="O85" s="22">
        <v>5425</v>
      </c>
      <c r="P85" s="22">
        <v>3350</v>
      </c>
      <c r="Q85" s="22">
        <v>0</v>
      </c>
      <c r="R85" s="22">
        <f t="shared" si="11"/>
        <v>3350</v>
      </c>
      <c r="S85" s="106">
        <f t="shared" si="12"/>
        <v>3350</v>
      </c>
      <c r="T85" s="22">
        <f t="shared" si="13"/>
        <v>0</v>
      </c>
      <c r="U85" s="106">
        <f t="shared" si="14"/>
        <v>30150</v>
      </c>
    </row>
    <row r="86" spans="1:21" ht="16.5">
      <c r="A86" s="29">
        <v>84</v>
      </c>
      <c r="B86" s="21">
        <v>214</v>
      </c>
      <c r="C86" s="104" t="s">
        <v>104</v>
      </c>
      <c r="D86" s="105">
        <v>10</v>
      </c>
      <c r="E86" s="105">
        <v>4</v>
      </c>
      <c r="F86" s="105">
        <v>1798</v>
      </c>
      <c r="G86" s="105">
        <v>686</v>
      </c>
      <c r="H86" s="21" t="s">
        <v>928</v>
      </c>
      <c r="I86" s="22">
        <f t="shared" si="16"/>
        <v>74530</v>
      </c>
      <c r="J86" s="22">
        <v>0</v>
      </c>
      <c r="K86" s="22">
        <v>0</v>
      </c>
      <c r="L86" s="22">
        <f t="shared" si="9"/>
        <v>0</v>
      </c>
      <c r="M86" s="106">
        <f t="shared" si="10"/>
        <v>74530</v>
      </c>
      <c r="N86" s="22">
        <v>0</v>
      </c>
      <c r="O86" s="22">
        <v>142825</v>
      </c>
      <c r="P86" s="22">
        <v>7453</v>
      </c>
      <c r="Q86" s="22">
        <v>0</v>
      </c>
      <c r="R86" s="22">
        <f t="shared" si="11"/>
        <v>7453</v>
      </c>
      <c r="S86" s="106">
        <f t="shared" si="12"/>
        <v>7453</v>
      </c>
      <c r="T86" s="22">
        <f t="shared" si="13"/>
        <v>0</v>
      </c>
      <c r="U86" s="106">
        <f t="shared" si="14"/>
        <v>67077</v>
      </c>
    </row>
    <row r="87" spans="1:21" ht="16.5">
      <c r="A87" s="29">
        <v>85</v>
      </c>
      <c r="B87" s="21">
        <v>105</v>
      </c>
      <c r="C87" s="104" t="s">
        <v>12</v>
      </c>
      <c r="D87" s="105">
        <v>3</v>
      </c>
      <c r="E87" s="105">
        <v>0</v>
      </c>
      <c r="F87" s="105">
        <v>224</v>
      </c>
      <c r="G87" s="105">
        <v>0</v>
      </c>
      <c r="H87" s="21" t="s">
        <v>928</v>
      </c>
      <c r="I87" s="22">
        <f t="shared" si="16"/>
        <v>11350</v>
      </c>
      <c r="J87" s="22">
        <v>3708</v>
      </c>
      <c r="K87" s="22">
        <v>1135</v>
      </c>
      <c r="L87" s="22">
        <f t="shared" si="9"/>
        <v>2573</v>
      </c>
      <c r="M87" s="106">
        <f t="shared" si="10"/>
        <v>10215</v>
      </c>
      <c r="N87" s="22">
        <v>0</v>
      </c>
      <c r="O87" s="22">
        <v>750</v>
      </c>
      <c r="P87" s="22">
        <v>750</v>
      </c>
      <c r="Q87" s="22">
        <v>0</v>
      </c>
      <c r="R87" s="22">
        <f t="shared" si="11"/>
        <v>750</v>
      </c>
      <c r="S87" s="106">
        <f t="shared" si="12"/>
        <v>750</v>
      </c>
      <c r="T87" s="22">
        <f t="shared" si="13"/>
        <v>0</v>
      </c>
      <c r="U87" s="106">
        <f t="shared" si="14"/>
        <v>9465</v>
      </c>
    </row>
    <row r="88" spans="1:21" ht="33">
      <c r="A88" s="29">
        <v>86</v>
      </c>
      <c r="B88" s="21">
        <v>174</v>
      </c>
      <c r="C88" s="104" t="s">
        <v>990</v>
      </c>
      <c r="D88" s="105">
        <v>0</v>
      </c>
      <c r="E88" s="105">
        <v>0</v>
      </c>
      <c r="F88" s="105">
        <v>0</v>
      </c>
      <c r="G88" s="105">
        <v>0</v>
      </c>
      <c r="H88" s="21" t="s">
        <v>928</v>
      </c>
      <c r="I88" s="22">
        <f t="shared" si="16"/>
        <v>0</v>
      </c>
      <c r="J88" s="22">
        <v>0</v>
      </c>
      <c r="K88" s="22">
        <v>0</v>
      </c>
      <c r="L88" s="22">
        <v>0</v>
      </c>
      <c r="M88" s="106">
        <v>0</v>
      </c>
      <c r="N88" s="22">
        <v>0</v>
      </c>
      <c r="O88" s="22">
        <v>1000</v>
      </c>
      <c r="P88" s="22">
        <v>0</v>
      </c>
      <c r="Q88" s="22">
        <v>0</v>
      </c>
      <c r="R88" s="22">
        <v>0</v>
      </c>
      <c r="S88" s="106">
        <v>0</v>
      </c>
      <c r="T88" s="22">
        <f t="shared" si="13"/>
        <v>0</v>
      </c>
      <c r="U88" s="106">
        <f t="shared" si="14"/>
        <v>0</v>
      </c>
    </row>
    <row r="89" spans="1:21" ht="16.5">
      <c r="A89" s="29">
        <v>87</v>
      </c>
      <c r="B89" s="21">
        <v>635</v>
      </c>
      <c r="C89" s="104" t="s">
        <v>134</v>
      </c>
      <c r="D89" s="105">
        <v>271</v>
      </c>
      <c r="E89" s="105">
        <v>0</v>
      </c>
      <c r="F89" s="105">
        <v>14265</v>
      </c>
      <c r="G89" s="105">
        <v>0</v>
      </c>
      <c r="H89" s="21" t="s">
        <v>927</v>
      </c>
      <c r="I89" s="22">
        <f>(D89*50-E89*23)+(F89*100-G89*73)</f>
        <v>1440050</v>
      </c>
      <c r="J89" s="22">
        <v>0</v>
      </c>
      <c r="K89" s="22">
        <v>0</v>
      </c>
      <c r="L89" s="22">
        <f t="shared" si="9"/>
        <v>0</v>
      </c>
      <c r="M89" s="106">
        <f t="shared" si="10"/>
        <v>1440050</v>
      </c>
      <c r="N89" s="22">
        <v>0</v>
      </c>
      <c r="O89" s="22">
        <v>430900</v>
      </c>
      <c r="P89" s="22">
        <v>144005</v>
      </c>
      <c r="Q89" s="22">
        <v>0</v>
      </c>
      <c r="R89" s="22">
        <f t="shared" si="11"/>
        <v>144005</v>
      </c>
      <c r="S89" s="106">
        <f t="shared" si="12"/>
        <v>144005</v>
      </c>
      <c r="T89" s="22">
        <f t="shared" si="13"/>
        <v>0</v>
      </c>
      <c r="U89" s="106">
        <f t="shared" si="14"/>
        <v>1296045</v>
      </c>
    </row>
    <row r="90" spans="1:21" ht="33">
      <c r="A90" s="29">
        <v>88</v>
      </c>
      <c r="B90" s="21">
        <v>977</v>
      </c>
      <c r="C90" s="104" t="s">
        <v>266</v>
      </c>
      <c r="D90" s="105">
        <v>0</v>
      </c>
      <c r="E90" s="105">
        <v>0</v>
      </c>
      <c r="F90" s="105">
        <v>4</v>
      </c>
      <c r="G90" s="105">
        <v>4</v>
      </c>
      <c r="H90" s="21" t="s">
        <v>928</v>
      </c>
      <c r="I90" s="22">
        <f>(D90*50-E90*23)+(F90*50-G90*23)</f>
        <v>108</v>
      </c>
      <c r="J90" s="22">
        <v>0</v>
      </c>
      <c r="K90" s="22">
        <v>0</v>
      </c>
      <c r="L90" s="22">
        <f t="shared" si="9"/>
        <v>0</v>
      </c>
      <c r="M90" s="106">
        <f t="shared" si="10"/>
        <v>108</v>
      </c>
      <c r="N90" s="22">
        <v>0</v>
      </c>
      <c r="O90" s="22">
        <v>0</v>
      </c>
      <c r="P90" s="22">
        <v>0</v>
      </c>
      <c r="Q90" s="22">
        <v>0</v>
      </c>
      <c r="R90" s="22">
        <f t="shared" si="11"/>
        <v>0</v>
      </c>
      <c r="S90" s="106">
        <f t="shared" si="12"/>
        <v>0</v>
      </c>
      <c r="T90" s="22">
        <f t="shared" si="13"/>
        <v>0</v>
      </c>
      <c r="U90" s="106">
        <f t="shared" si="14"/>
        <v>108</v>
      </c>
    </row>
    <row r="91" spans="1:21" ht="16.5">
      <c r="A91" s="29">
        <v>89</v>
      </c>
      <c r="B91" s="21">
        <v>636</v>
      </c>
      <c r="C91" s="104" t="s">
        <v>136</v>
      </c>
      <c r="D91" s="105">
        <v>1922</v>
      </c>
      <c r="E91" s="105">
        <v>0</v>
      </c>
      <c r="F91" s="105">
        <v>23659</v>
      </c>
      <c r="G91" s="105">
        <v>0</v>
      </c>
      <c r="H91" s="21" t="s">
        <v>927</v>
      </c>
      <c r="I91" s="22">
        <f>(D91*50-E91*23)+(F91*100-G91*73)</f>
        <v>2462000</v>
      </c>
      <c r="J91" s="22">
        <v>0</v>
      </c>
      <c r="K91" s="22">
        <v>0</v>
      </c>
      <c r="L91" s="22">
        <f t="shared" si="9"/>
        <v>0</v>
      </c>
      <c r="M91" s="106">
        <f t="shared" si="10"/>
        <v>2462000</v>
      </c>
      <c r="N91" s="22">
        <v>0</v>
      </c>
      <c r="O91" s="22">
        <v>1111050</v>
      </c>
      <c r="P91" s="22">
        <v>246200</v>
      </c>
      <c r="Q91" s="22">
        <v>0</v>
      </c>
      <c r="R91" s="22">
        <f t="shared" si="11"/>
        <v>246200</v>
      </c>
      <c r="S91" s="106">
        <f t="shared" si="12"/>
        <v>246200</v>
      </c>
      <c r="T91" s="22">
        <f t="shared" si="13"/>
        <v>0</v>
      </c>
      <c r="U91" s="106">
        <f t="shared" si="14"/>
        <v>2215800</v>
      </c>
    </row>
    <row r="92" spans="1:21" ht="16.5">
      <c r="A92" s="29">
        <v>90</v>
      </c>
      <c r="B92" s="21">
        <v>667</v>
      </c>
      <c r="C92" s="104" t="s">
        <v>192</v>
      </c>
      <c r="D92" s="105">
        <v>990</v>
      </c>
      <c r="E92" s="105">
        <v>0</v>
      </c>
      <c r="F92" s="105">
        <v>2715</v>
      </c>
      <c r="G92" s="105">
        <v>0</v>
      </c>
      <c r="H92" s="21" t="s">
        <v>927</v>
      </c>
      <c r="I92" s="22">
        <f>(D92*50-E92*23)+(F92*100-G92*73)</f>
        <v>321000</v>
      </c>
      <c r="J92" s="22">
        <v>238487</v>
      </c>
      <c r="K92" s="22">
        <v>32100</v>
      </c>
      <c r="L92" s="22">
        <f t="shared" si="9"/>
        <v>206387</v>
      </c>
      <c r="M92" s="106">
        <f t="shared" si="10"/>
        <v>288900</v>
      </c>
      <c r="N92" s="22">
        <v>0</v>
      </c>
      <c r="O92" s="22">
        <v>360925</v>
      </c>
      <c r="P92" s="22">
        <v>32100</v>
      </c>
      <c r="Q92" s="22">
        <v>0</v>
      </c>
      <c r="R92" s="22">
        <f t="shared" si="11"/>
        <v>32100</v>
      </c>
      <c r="S92" s="106">
        <f t="shared" si="12"/>
        <v>32100</v>
      </c>
      <c r="T92" s="22">
        <f t="shared" si="13"/>
        <v>0</v>
      </c>
      <c r="U92" s="106">
        <f t="shared" si="14"/>
        <v>256800</v>
      </c>
    </row>
    <row r="93" spans="1:21" ht="16.5">
      <c r="A93" s="29">
        <v>91</v>
      </c>
      <c r="B93" s="21">
        <v>637</v>
      </c>
      <c r="C93" s="104" t="s">
        <v>138</v>
      </c>
      <c r="D93" s="105">
        <v>7</v>
      </c>
      <c r="E93" s="105">
        <v>0</v>
      </c>
      <c r="F93" s="105">
        <v>535</v>
      </c>
      <c r="G93" s="105">
        <v>0</v>
      </c>
      <c r="H93" s="21" t="s">
        <v>928</v>
      </c>
      <c r="I93" s="22">
        <f>(D93*50-E93*23)+(F93*50-G93*23)</f>
        <v>27100</v>
      </c>
      <c r="J93" s="22">
        <v>0</v>
      </c>
      <c r="K93" s="22">
        <v>0</v>
      </c>
      <c r="L93" s="22">
        <f t="shared" si="9"/>
        <v>0</v>
      </c>
      <c r="M93" s="106">
        <f t="shared" si="10"/>
        <v>27100</v>
      </c>
      <c r="N93" s="22">
        <v>0</v>
      </c>
      <c r="O93" s="22">
        <v>4100</v>
      </c>
      <c r="P93" s="22">
        <v>2710</v>
      </c>
      <c r="Q93" s="22">
        <v>0</v>
      </c>
      <c r="R93" s="22">
        <f t="shared" si="11"/>
        <v>2710</v>
      </c>
      <c r="S93" s="106">
        <f t="shared" si="12"/>
        <v>2710</v>
      </c>
      <c r="T93" s="22">
        <f t="shared" si="13"/>
        <v>0</v>
      </c>
      <c r="U93" s="106">
        <f t="shared" si="14"/>
        <v>24390</v>
      </c>
    </row>
    <row r="94" spans="1:21" ht="16.5">
      <c r="A94" s="29">
        <v>92</v>
      </c>
      <c r="B94" s="21">
        <v>651</v>
      </c>
      <c r="C94" s="104" t="s">
        <v>166</v>
      </c>
      <c r="D94" s="105">
        <v>187</v>
      </c>
      <c r="E94" s="105">
        <v>0</v>
      </c>
      <c r="F94" s="105">
        <v>14447</v>
      </c>
      <c r="G94" s="105">
        <v>0</v>
      </c>
      <c r="H94" s="21" t="s">
        <v>928</v>
      </c>
      <c r="I94" s="22">
        <f>(D94*50-E94*23)+(F94*50-G94*23)</f>
        <v>731700</v>
      </c>
      <c r="J94" s="22">
        <v>0</v>
      </c>
      <c r="K94" s="22">
        <v>0</v>
      </c>
      <c r="L94" s="22">
        <f t="shared" si="9"/>
        <v>0</v>
      </c>
      <c r="M94" s="106">
        <f t="shared" si="10"/>
        <v>731700</v>
      </c>
      <c r="N94" s="22">
        <v>0</v>
      </c>
      <c r="O94" s="22">
        <v>744050</v>
      </c>
      <c r="P94" s="22">
        <v>73170</v>
      </c>
      <c r="Q94" s="22">
        <v>0</v>
      </c>
      <c r="R94" s="22">
        <f t="shared" si="11"/>
        <v>73170</v>
      </c>
      <c r="S94" s="106">
        <f t="shared" si="12"/>
        <v>73170</v>
      </c>
      <c r="T94" s="22">
        <f t="shared" si="13"/>
        <v>0</v>
      </c>
      <c r="U94" s="106">
        <f t="shared" si="14"/>
        <v>658530</v>
      </c>
    </row>
    <row r="95" spans="1:21" ht="33">
      <c r="A95" s="29">
        <v>93</v>
      </c>
      <c r="B95" s="21">
        <v>659</v>
      </c>
      <c r="C95" s="104" t="s">
        <v>182</v>
      </c>
      <c r="D95" s="105">
        <v>673</v>
      </c>
      <c r="E95" s="105">
        <v>0</v>
      </c>
      <c r="F95" s="105">
        <v>1825</v>
      </c>
      <c r="G95" s="105">
        <v>0</v>
      </c>
      <c r="H95" s="21" t="s">
        <v>928</v>
      </c>
      <c r="I95" s="22">
        <f>(D95*50-E95*23)+(F95*50-G95*23)</f>
        <v>124900</v>
      </c>
      <c r="J95" s="22">
        <v>0</v>
      </c>
      <c r="K95" s="22">
        <v>0</v>
      </c>
      <c r="L95" s="22">
        <f t="shared" si="9"/>
        <v>0</v>
      </c>
      <c r="M95" s="106">
        <f t="shared" si="10"/>
        <v>124900</v>
      </c>
      <c r="N95" s="22">
        <v>0</v>
      </c>
      <c r="O95" s="22">
        <v>515525</v>
      </c>
      <c r="P95" s="22">
        <v>12490</v>
      </c>
      <c r="Q95" s="22">
        <v>0</v>
      </c>
      <c r="R95" s="22">
        <f t="shared" si="11"/>
        <v>12490</v>
      </c>
      <c r="S95" s="106">
        <f t="shared" si="12"/>
        <v>12490</v>
      </c>
      <c r="T95" s="22">
        <f t="shared" si="13"/>
        <v>0</v>
      </c>
      <c r="U95" s="106">
        <f t="shared" si="14"/>
        <v>112410</v>
      </c>
    </row>
    <row r="96" spans="1:21" s="84" customFormat="1" ht="16.5">
      <c r="A96" s="29">
        <v>94</v>
      </c>
      <c r="B96" s="107">
        <v>804</v>
      </c>
      <c r="C96" s="108" t="s">
        <v>200</v>
      </c>
      <c r="D96" s="109">
        <v>2318</v>
      </c>
      <c r="E96" s="109">
        <v>3</v>
      </c>
      <c r="F96" s="109">
        <v>79310</v>
      </c>
      <c r="G96" s="109">
        <v>457</v>
      </c>
      <c r="H96" s="107" t="s">
        <v>927</v>
      </c>
      <c r="I96" s="107">
        <f>(D96*50-E96*23)+(F96*100-G96*73)</f>
        <v>8013470</v>
      </c>
      <c r="J96" s="61">
        <v>0</v>
      </c>
      <c r="K96" s="61">
        <v>0</v>
      </c>
      <c r="L96" s="61">
        <f t="shared" si="9"/>
        <v>0</v>
      </c>
      <c r="M96" s="106">
        <f t="shared" si="10"/>
        <v>8013470</v>
      </c>
      <c r="N96" s="61">
        <v>0</v>
      </c>
      <c r="O96" s="61">
        <v>3946950</v>
      </c>
      <c r="P96" s="61">
        <v>765127</v>
      </c>
      <c r="Q96" s="61">
        <v>0</v>
      </c>
      <c r="R96" s="61">
        <f t="shared" si="11"/>
        <v>765127</v>
      </c>
      <c r="S96" s="106">
        <f t="shared" si="12"/>
        <v>765127</v>
      </c>
      <c r="T96" s="61">
        <f t="shared" si="13"/>
        <v>0</v>
      </c>
      <c r="U96" s="106">
        <f t="shared" si="14"/>
        <v>7248343</v>
      </c>
    </row>
    <row r="97" spans="1:21" ht="16.5">
      <c r="A97" s="29">
        <v>95</v>
      </c>
      <c r="B97" s="21">
        <v>638</v>
      </c>
      <c r="C97" s="104" t="s">
        <v>140</v>
      </c>
      <c r="D97" s="105">
        <v>128</v>
      </c>
      <c r="E97" s="105">
        <v>0</v>
      </c>
      <c r="F97" s="105">
        <v>1187</v>
      </c>
      <c r="G97" s="105">
        <v>0</v>
      </c>
      <c r="H97" s="21" t="s">
        <v>927</v>
      </c>
      <c r="I97" s="22">
        <f>(D97*50-E97*23)+(F97*100-G97*73)</f>
        <v>125100</v>
      </c>
      <c r="J97" s="22">
        <v>0</v>
      </c>
      <c r="K97" s="22">
        <v>0</v>
      </c>
      <c r="L97" s="22">
        <f t="shared" si="9"/>
        <v>0</v>
      </c>
      <c r="M97" s="106">
        <f t="shared" si="10"/>
        <v>125100</v>
      </c>
      <c r="N97" s="22">
        <v>0</v>
      </c>
      <c r="O97" s="22">
        <v>43225</v>
      </c>
      <c r="P97" s="22">
        <v>12510</v>
      </c>
      <c r="Q97" s="22">
        <v>0</v>
      </c>
      <c r="R97" s="22">
        <f t="shared" si="11"/>
        <v>12510</v>
      </c>
      <c r="S97" s="106">
        <f t="shared" si="12"/>
        <v>12510</v>
      </c>
      <c r="T97" s="22">
        <f t="shared" si="13"/>
        <v>0</v>
      </c>
      <c r="U97" s="106">
        <f t="shared" si="14"/>
        <v>112590</v>
      </c>
    </row>
    <row r="98" spans="1:21" ht="49.5">
      <c r="A98" s="29">
        <v>96</v>
      </c>
      <c r="B98" s="21">
        <v>816</v>
      </c>
      <c r="C98" s="104" t="s">
        <v>220</v>
      </c>
      <c r="D98" s="105">
        <v>66</v>
      </c>
      <c r="E98" s="105">
        <v>0</v>
      </c>
      <c r="F98" s="105">
        <v>38219</v>
      </c>
      <c r="G98" s="105">
        <v>0</v>
      </c>
      <c r="H98" s="21" t="s">
        <v>928</v>
      </c>
      <c r="I98" s="22">
        <f>(D98*50-E98*23)+(F98*50-G98*23)</f>
        <v>1914250</v>
      </c>
      <c r="J98" s="22">
        <v>0</v>
      </c>
      <c r="K98" s="22">
        <v>0</v>
      </c>
      <c r="L98" s="22">
        <f t="shared" si="9"/>
        <v>0</v>
      </c>
      <c r="M98" s="106">
        <f t="shared" si="10"/>
        <v>1914250</v>
      </c>
      <c r="N98" s="22">
        <v>0</v>
      </c>
      <c r="O98" s="22">
        <v>444800</v>
      </c>
      <c r="P98" s="22">
        <v>191425</v>
      </c>
      <c r="Q98" s="22">
        <v>0</v>
      </c>
      <c r="R98" s="22">
        <f t="shared" si="11"/>
        <v>191425</v>
      </c>
      <c r="S98" s="106">
        <f t="shared" si="12"/>
        <v>191425</v>
      </c>
      <c r="T98" s="22">
        <f t="shared" si="13"/>
        <v>0</v>
      </c>
      <c r="U98" s="106">
        <f t="shared" si="14"/>
        <v>1722825</v>
      </c>
    </row>
    <row r="99" spans="1:21" ht="82.5">
      <c r="A99" s="29">
        <v>97</v>
      </c>
      <c r="B99" s="21">
        <v>818</v>
      </c>
      <c r="C99" s="104" t="s">
        <v>222</v>
      </c>
      <c r="D99" s="105">
        <v>46</v>
      </c>
      <c r="E99" s="105">
        <v>0</v>
      </c>
      <c r="F99" s="105">
        <v>29779</v>
      </c>
      <c r="G99" s="105">
        <v>0</v>
      </c>
      <c r="H99" s="21" t="s">
        <v>928</v>
      </c>
      <c r="I99" s="22">
        <f>(D99*50-E99*23)+(F99*50-G99*23)</f>
        <v>1491250</v>
      </c>
      <c r="J99" s="22">
        <v>0</v>
      </c>
      <c r="K99" s="22">
        <v>0</v>
      </c>
      <c r="L99" s="22">
        <f t="shared" si="9"/>
        <v>0</v>
      </c>
      <c r="M99" s="106">
        <f t="shared" si="10"/>
        <v>1491250</v>
      </c>
      <c r="N99" s="22">
        <v>0</v>
      </c>
      <c r="O99" s="22">
        <v>400500</v>
      </c>
      <c r="P99" s="22">
        <v>149125</v>
      </c>
      <c r="Q99" s="22">
        <v>0</v>
      </c>
      <c r="R99" s="22">
        <f t="shared" si="11"/>
        <v>149125</v>
      </c>
      <c r="S99" s="106">
        <f t="shared" si="12"/>
        <v>149125</v>
      </c>
      <c r="T99" s="22">
        <f t="shared" si="13"/>
        <v>0</v>
      </c>
      <c r="U99" s="106">
        <f t="shared" si="14"/>
        <v>1342125</v>
      </c>
    </row>
    <row r="100" spans="1:21" ht="49.5">
      <c r="A100" s="29">
        <v>98</v>
      </c>
      <c r="B100" s="21">
        <v>989</v>
      </c>
      <c r="C100" s="104" t="s">
        <v>276</v>
      </c>
      <c r="D100" s="105">
        <v>0</v>
      </c>
      <c r="E100" s="105">
        <v>0</v>
      </c>
      <c r="F100" s="105">
        <v>31</v>
      </c>
      <c r="G100" s="105">
        <v>31</v>
      </c>
      <c r="H100" s="21" t="s">
        <v>928</v>
      </c>
      <c r="I100" s="22">
        <f>(D100*50-E100*23)+(F100*50-G100*23)</f>
        <v>837</v>
      </c>
      <c r="J100" s="22">
        <v>0</v>
      </c>
      <c r="K100" s="22">
        <v>0</v>
      </c>
      <c r="L100" s="22">
        <f t="shared" si="9"/>
        <v>0</v>
      </c>
      <c r="M100" s="106">
        <f t="shared" si="10"/>
        <v>837</v>
      </c>
      <c r="N100" s="22">
        <v>0</v>
      </c>
      <c r="O100" s="22">
        <v>100</v>
      </c>
      <c r="P100" s="22">
        <v>84</v>
      </c>
      <c r="Q100" s="22">
        <v>0</v>
      </c>
      <c r="R100" s="22">
        <f t="shared" si="11"/>
        <v>84</v>
      </c>
      <c r="S100" s="106">
        <f t="shared" si="12"/>
        <v>84</v>
      </c>
      <c r="T100" s="22">
        <f t="shared" si="13"/>
        <v>0</v>
      </c>
      <c r="U100" s="106">
        <f t="shared" si="14"/>
        <v>753</v>
      </c>
    </row>
    <row r="101" spans="1:21" ht="16.5">
      <c r="A101" s="29">
        <v>99</v>
      </c>
      <c r="B101" s="21">
        <v>101</v>
      </c>
      <c r="C101" s="104" t="s">
        <v>6</v>
      </c>
      <c r="D101" s="105">
        <v>310</v>
      </c>
      <c r="E101" s="105">
        <v>0</v>
      </c>
      <c r="F101" s="105">
        <v>1949</v>
      </c>
      <c r="G101" s="105">
        <v>0</v>
      </c>
      <c r="H101" s="21" t="s">
        <v>927</v>
      </c>
      <c r="I101" s="22">
        <f>(D101*50-E101*23)+(F101*100-G101*73)</f>
        <v>210400</v>
      </c>
      <c r="J101" s="22">
        <v>0</v>
      </c>
      <c r="K101" s="22">
        <v>0</v>
      </c>
      <c r="L101" s="22">
        <f t="shared" si="9"/>
        <v>0</v>
      </c>
      <c r="M101" s="106">
        <f t="shared" si="10"/>
        <v>210400</v>
      </c>
      <c r="N101" s="22">
        <v>0</v>
      </c>
      <c r="O101" s="22">
        <v>54975</v>
      </c>
      <c r="P101" s="22">
        <v>21040</v>
      </c>
      <c r="Q101" s="22">
        <v>0</v>
      </c>
      <c r="R101" s="22">
        <f t="shared" si="11"/>
        <v>21040</v>
      </c>
      <c r="S101" s="106">
        <f t="shared" si="12"/>
        <v>21040</v>
      </c>
      <c r="T101" s="22">
        <f t="shared" si="13"/>
        <v>0</v>
      </c>
      <c r="U101" s="106">
        <f t="shared" si="14"/>
        <v>189360</v>
      </c>
    </row>
    <row r="102" spans="1:21" ht="16.5">
      <c r="A102" s="29">
        <v>100</v>
      </c>
      <c r="B102" s="21">
        <v>639</v>
      </c>
      <c r="C102" s="104" t="s">
        <v>142</v>
      </c>
      <c r="D102" s="105">
        <v>202</v>
      </c>
      <c r="E102" s="105">
        <v>0</v>
      </c>
      <c r="F102" s="105">
        <v>334</v>
      </c>
      <c r="G102" s="105">
        <v>0</v>
      </c>
      <c r="H102" s="21" t="s">
        <v>927</v>
      </c>
      <c r="I102" s="22">
        <f>(D102*50-E102*23)+(F102*100-G102*73)</f>
        <v>43500</v>
      </c>
      <c r="J102" s="22">
        <v>0</v>
      </c>
      <c r="K102" s="22">
        <v>0</v>
      </c>
      <c r="L102" s="22">
        <f t="shared" si="9"/>
        <v>0</v>
      </c>
      <c r="M102" s="106">
        <f t="shared" si="10"/>
        <v>43500</v>
      </c>
      <c r="N102" s="22">
        <v>0</v>
      </c>
      <c r="O102" s="22">
        <v>41350</v>
      </c>
      <c r="P102" s="22">
        <v>4350</v>
      </c>
      <c r="Q102" s="22">
        <v>0</v>
      </c>
      <c r="R102" s="22">
        <f t="shared" si="11"/>
        <v>4350</v>
      </c>
      <c r="S102" s="106">
        <f t="shared" si="12"/>
        <v>4350</v>
      </c>
      <c r="T102" s="22">
        <f t="shared" si="13"/>
        <v>0</v>
      </c>
      <c r="U102" s="106">
        <f t="shared" si="14"/>
        <v>39150</v>
      </c>
    </row>
    <row r="103" spans="1:21" ht="16.5">
      <c r="A103" s="29">
        <v>101</v>
      </c>
      <c r="B103" s="21">
        <v>640</v>
      </c>
      <c r="C103" s="104" t="s">
        <v>144</v>
      </c>
      <c r="D103" s="105">
        <v>34</v>
      </c>
      <c r="E103" s="105">
        <v>0</v>
      </c>
      <c r="F103" s="105">
        <v>1732</v>
      </c>
      <c r="G103" s="105">
        <v>0</v>
      </c>
      <c r="H103" s="21" t="s">
        <v>928</v>
      </c>
      <c r="I103" s="22">
        <f>(D103*50-E103*23)+(F103*50-G103*23)</f>
        <v>88300</v>
      </c>
      <c r="J103" s="22">
        <v>0</v>
      </c>
      <c r="K103" s="22">
        <v>0</v>
      </c>
      <c r="L103" s="22">
        <f t="shared" si="9"/>
        <v>0</v>
      </c>
      <c r="M103" s="106">
        <f t="shared" si="10"/>
        <v>88300</v>
      </c>
      <c r="N103" s="22">
        <v>0</v>
      </c>
      <c r="O103" s="22">
        <v>254900</v>
      </c>
      <c r="P103" s="22">
        <v>8830</v>
      </c>
      <c r="Q103" s="22">
        <v>0</v>
      </c>
      <c r="R103" s="22">
        <f t="shared" si="11"/>
        <v>8830</v>
      </c>
      <c r="S103" s="106">
        <f t="shared" si="12"/>
        <v>8830</v>
      </c>
      <c r="T103" s="22">
        <f t="shared" si="13"/>
        <v>0</v>
      </c>
      <c r="U103" s="106">
        <f t="shared" si="14"/>
        <v>79470</v>
      </c>
    </row>
    <row r="104" spans="1:21" ht="16.5">
      <c r="A104" s="29">
        <v>102</v>
      </c>
      <c r="B104" s="21">
        <v>628</v>
      </c>
      <c r="C104" s="104" t="s">
        <v>120</v>
      </c>
      <c r="D104" s="105">
        <v>113</v>
      </c>
      <c r="E104" s="105">
        <v>0</v>
      </c>
      <c r="F104" s="105">
        <v>2754</v>
      </c>
      <c r="G104" s="105">
        <v>0</v>
      </c>
      <c r="H104" s="21" t="s">
        <v>928</v>
      </c>
      <c r="I104" s="22">
        <f>(D104*50-E104*23)+(F104*50-G104*23)</f>
        <v>143350</v>
      </c>
      <c r="J104" s="22">
        <v>0</v>
      </c>
      <c r="K104" s="22">
        <v>0</v>
      </c>
      <c r="L104" s="22">
        <f t="shared" si="9"/>
        <v>0</v>
      </c>
      <c r="M104" s="106">
        <f t="shared" si="10"/>
        <v>143350</v>
      </c>
      <c r="N104" s="22">
        <v>0</v>
      </c>
      <c r="O104" s="22">
        <v>851050</v>
      </c>
      <c r="P104" s="22">
        <v>14335</v>
      </c>
      <c r="Q104" s="22">
        <v>0</v>
      </c>
      <c r="R104" s="22">
        <f t="shared" si="11"/>
        <v>14335</v>
      </c>
      <c r="S104" s="106">
        <f t="shared" si="12"/>
        <v>14335</v>
      </c>
      <c r="T104" s="22">
        <f t="shared" si="13"/>
        <v>0</v>
      </c>
      <c r="U104" s="106">
        <f t="shared" si="14"/>
        <v>129015</v>
      </c>
    </row>
    <row r="105" spans="1:21" ht="16.5">
      <c r="A105" s="29">
        <v>103</v>
      </c>
      <c r="B105" s="21">
        <v>629</v>
      </c>
      <c r="C105" s="104" t="s">
        <v>122</v>
      </c>
      <c r="D105" s="105">
        <v>146</v>
      </c>
      <c r="E105" s="105">
        <v>0</v>
      </c>
      <c r="F105" s="105">
        <v>1519</v>
      </c>
      <c r="G105" s="105">
        <v>0</v>
      </c>
      <c r="H105" s="21" t="s">
        <v>928</v>
      </c>
      <c r="I105" s="22">
        <f>(D105*50-E105*23)+(F105*50-G105*23)</f>
        <v>83250</v>
      </c>
      <c r="J105" s="22">
        <v>0</v>
      </c>
      <c r="K105" s="22">
        <v>0</v>
      </c>
      <c r="L105" s="22">
        <f t="shared" si="9"/>
        <v>0</v>
      </c>
      <c r="M105" s="106">
        <f t="shared" si="10"/>
        <v>83250</v>
      </c>
      <c r="N105" s="22">
        <v>0</v>
      </c>
      <c r="O105" s="22">
        <v>86250</v>
      </c>
      <c r="P105" s="22">
        <v>8325</v>
      </c>
      <c r="Q105" s="22">
        <v>0</v>
      </c>
      <c r="R105" s="22">
        <f t="shared" si="11"/>
        <v>8325</v>
      </c>
      <c r="S105" s="106">
        <f t="shared" si="12"/>
        <v>8325</v>
      </c>
      <c r="T105" s="22">
        <f t="shared" si="13"/>
        <v>0</v>
      </c>
      <c r="U105" s="106">
        <f t="shared" si="14"/>
        <v>74925</v>
      </c>
    </row>
    <row r="106" spans="1:21" ht="49.5">
      <c r="A106" s="29">
        <v>104</v>
      </c>
      <c r="B106" s="21">
        <v>820</v>
      </c>
      <c r="C106" s="104" t="s">
        <v>224</v>
      </c>
      <c r="D106" s="105">
        <v>594</v>
      </c>
      <c r="E106" s="105">
        <v>1</v>
      </c>
      <c r="F106" s="105">
        <v>51696</v>
      </c>
      <c r="G106" s="105">
        <v>96</v>
      </c>
      <c r="H106" s="21" t="s">
        <v>928</v>
      </c>
      <c r="I106" s="22">
        <f>(D106*50-E106*23)+(F106*50-G106*23)</f>
        <v>2612269</v>
      </c>
      <c r="J106" s="22">
        <v>1024552</v>
      </c>
      <c r="K106" s="22">
        <v>261227</v>
      </c>
      <c r="L106" s="22">
        <f t="shared" si="9"/>
        <v>763325</v>
      </c>
      <c r="M106" s="106">
        <f t="shared" si="10"/>
        <v>2351042</v>
      </c>
      <c r="N106" s="22">
        <v>0</v>
      </c>
      <c r="O106" s="22">
        <v>3736350</v>
      </c>
      <c r="P106" s="22">
        <v>261227</v>
      </c>
      <c r="Q106" s="22">
        <v>0</v>
      </c>
      <c r="R106" s="22">
        <f t="shared" si="11"/>
        <v>261227</v>
      </c>
      <c r="S106" s="106">
        <f t="shared" si="12"/>
        <v>261227</v>
      </c>
      <c r="T106" s="22">
        <f t="shared" si="13"/>
        <v>0</v>
      </c>
      <c r="U106" s="106">
        <f t="shared" si="14"/>
        <v>2089815</v>
      </c>
    </row>
    <row r="107" spans="1:21" ht="49.5">
      <c r="A107" s="29">
        <v>105</v>
      </c>
      <c r="B107" s="21">
        <v>954</v>
      </c>
      <c r="C107" s="104" t="s">
        <v>974</v>
      </c>
      <c r="D107" s="105">
        <v>0</v>
      </c>
      <c r="E107" s="105">
        <v>0</v>
      </c>
      <c r="F107" s="105">
        <v>0</v>
      </c>
      <c r="G107" s="105">
        <v>0</v>
      </c>
      <c r="H107" s="21" t="s">
        <v>928</v>
      </c>
      <c r="I107" s="22">
        <v>0</v>
      </c>
      <c r="J107" s="22">
        <v>3052</v>
      </c>
      <c r="K107" s="22">
        <v>0</v>
      </c>
      <c r="L107" s="22">
        <f t="shared" si="9"/>
        <v>3052</v>
      </c>
      <c r="M107" s="106">
        <v>0</v>
      </c>
      <c r="N107" s="22">
        <v>1168870</v>
      </c>
      <c r="O107" s="22">
        <v>0</v>
      </c>
      <c r="P107" s="22">
        <v>0</v>
      </c>
      <c r="Q107" s="22">
        <v>0</v>
      </c>
      <c r="R107" s="22">
        <f t="shared" si="11"/>
        <v>1168870</v>
      </c>
      <c r="S107" s="106">
        <f t="shared" si="12"/>
        <v>0</v>
      </c>
      <c r="T107" s="22">
        <f t="shared" si="13"/>
        <v>1168870</v>
      </c>
      <c r="U107" s="106">
        <f t="shared" si="14"/>
        <v>0</v>
      </c>
    </row>
    <row r="108" spans="1:21" ht="33">
      <c r="A108" s="29">
        <v>106</v>
      </c>
      <c r="B108" s="21">
        <v>814</v>
      </c>
      <c r="C108" s="104" t="s">
        <v>216</v>
      </c>
      <c r="D108" s="105">
        <v>34</v>
      </c>
      <c r="E108" s="105">
        <v>0</v>
      </c>
      <c r="F108" s="105">
        <v>3473</v>
      </c>
      <c r="G108" s="105">
        <v>0</v>
      </c>
      <c r="H108" s="21" t="s">
        <v>928</v>
      </c>
      <c r="I108" s="22">
        <f>(D108*50-E108*23)+(F108*50-G108*23)</f>
        <v>175350</v>
      </c>
      <c r="J108" s="22">
        <v>0</v>
      </c>
      <c r="K108" s="22">
        <v>0</v>
      </c>
      <c r="L108" s="22">
        <f t="shared" si="9"/>
        <v>0</v>
      </c>
      <c r="M108" s="106">
        <f t="shared" si="10"/>
        <v>175350</v>
      </c>
      <c r="N108" s="22">
        <v>0</v>
      </c>
      <c r="O108" s="22">
        <v>19250</v>
      </c>
      <c r="P108" s="22">
        <v>17535</v>
      </c>
      <c r="Q108" s="22">
        <v>0</v>
      </c>
      <c r="R108" s="22">
        <f t="shared" si="11"/>
        <v>17535</v>
      </c>
      <c r="S108" s="106">
        <f t="shared" si="12"/>
        <v>17535</v>
      </c>
      <c r="T108" s="22">
        <f t="shared" si="13"/>
        <v>0</v>
      </c>
      <c r="U108" s="106">
        <f t="shared" si="14"/>
        <v>157815</v>
      </c>
    </row>
    <row r="109" spans="1:21" ht="33">
      <c r="A109" s="29">
        <v>107</v>
      </c>
      <c r="B109" s="21">
        <v>143</v>
      </c>
      <c r="C109" s="104" t="s">
        <v>46</v>
      </c>
      <c r="D109" s="105">
        <v>46</v>
      </c>
      <c r="E109" s="105">
        <v>0</v>
      </c>
      <c r="F109" s="105">
        <v>11789</v>
      </c>
      <c r="G109" s="105">
        <v>0</v>
      </c>
      <c r="H109" s="21" t="s">
        <v>928</v>
      </c>
      <c r="I109" s="22">
        <f>(D109*50-E109*23)+(F109*50-G109*23)</f>
        <v>591750</v>
      </c>
      <c r="J109" s="22">
        <v>0</v>
      </c>
      <c r="K109" s="22">
        <v>0</v>
      </c>
      <c r="L109" s="22">
        <f t="shared" si="9"/>
        <v>0</v>
      </c>
      <c r="M109" s="106">
        <f t="shared" si="10"/>
        <v>591750</v>
      </c>
      <c r="N109" s="22">
        <v>0</v>
      </c>
      <c r="O109" s="22">
        <v>369075</v>
      </c>
      <c r="P109" s="22">
        <v>59175</v>
      </c>
      <c r="Q109" s="22">
        <v>0</v>
      </c>
      <c r="R109" s="22">
        <f t="shared" si="11"/>
        <v>59175</v>
      </c>
      <c r="S109" s="106">
        <f t="shared" si="12"/>
        <v>59175</v>
      </c>
      <c r="T109" s="22">
        <f t="shared" si="13"/>
        <v>0</v>
      </c>
      <c r="U109" s="106">
        <f t="shared" si="14"/>
        <v>532575</v>
      </c>
    </row>
    <row r="110" spans="1:21" ht="33">
      <c r="A110" s="29">
        <v>108</v>
      </c>
      <c r="B110" s="21">
        <v>652</v>
      </c>
      <c r="C110" s="104" t="s">
        <v>168</v>
      </c>
      <c r="D110" s="105">
        <v>113</v>
      </c>
      <c r="E110" s="105">
        <v>0</v>
      </c>
      <c r="F110" s="105">
        <v>5602</v>
      </c>
      <c r="G110" s="105">
        <v>0</v>
      </c>
      <c r="H110" s="21" t="s">
        <v>928</v>
      </c>
      <c r="I110" s="22">
        <f>(D110*50-E110*23)+(F110*50-G110*23)</f>
        <v>285750</v>
      </c>
      <c r="J110" s="22">
        <v>0</v>
      </c>
      <c r="K110" s="22">
        <v>0</v>
      </c>
      <c r="L110" s="22">
        <f t="shared" si="9"/>
        <v>0</v>
      </c>
      <c r="M110" s="106">
        <f t="shared" si="10"/>
        <v>285750</v>
      </c>
      <c r="N110" s="22">
        <v>0</v>
      </c>
      <c r="O110" s="22">
        <v>1431000</v>
      </c>
      <c r="P110" s="22">
        <v>28575</v>
      </c>
      <c r="Q110" s="22">
        <v>0</v>
      </c>
      <c r="R110" s="22">
        <f t="shared" si="11"/>
        <v>28575</v>
      </c>
      <c r="S110" s="106">
        <f t="shared" si="12"/>
        <v>28575</v>
      </c>
      <c r="T110" s="22">
        <f t="shared" si="13"/>
        <v>0</v>
      </c>
      <c r="U110" s="106">
        <f t="shared" si="14"/>
        <v>257175</v>
      </c>
    </row>
    <row r="111" spans="1:21" ht="33">
      <c r="A111" s="29">
        <v>109</v>
      </c>
      <c r="B111" s="21">
        <v>660</v>
      </c>
      <c r="C111" s="104" t="s">
        <v>184</v>
      </c>
      <c r="D111" s="105">
        <v>1103</v>
      </c>
      <c r="E111" s="105">
        <v>0</v>
      </c>
      <c r="F111" s="105">
        <v>3861</v>
      </c>
      <c r="G111" s="105">
        <v>0</v>
      </c>
      <c r="H111" s="21" t="s">
        <v>927</v>
      </c>
      <c r="I111" s="22">
        <f>(D111*50-E111*23)+(F111*100-G111*73)</f>
        <v>441250</v>
      </c>
      <c r="J111" s="22">
        <v>0</v>
      </c>
      <c r="K111" s="22">
        <v>0</v>
      </c>
      <c r="L111" s="22">
        <f t="shared" si="9"/>
        <v>0</v>
      </c>
      <c r="M111" s="106">
        <f t="shared" si="10"/>
        <v>441250</v>
      </c>
      <c r="N111" s="22">
        <v>2350944</v>
      </c>
      <c r="O111" s="22">
        <v>321025</v>
      </c>
      <c r="P111" s="22">
        <v>44125</v>
      </c>
      <c r="Q111" s="22">
        <v>0</v>
      </c>
      <c r="R111" s="22">
        <f t="shared" si="11"/>
        <v>2395069</v>
      </c>
      <c r="S111" s="106">
        <f t="shared" si="12"/>
        <v>441250</v>
      </c>
      <c r="T111" s="22">
        <f t="shared" si="13"/>
        <v>1953819</v>
      </c>
      <c r="U111" s="106">
        <f t="shared" si="14"/>
        <v>0</v>
      </c>
    </row>
    <row r="112" spans="1:21" ht="33">
      <c r="A112" s="29">
        <v>110</v>
      </c>
      <c r="B112" s="21">
        <v>653</v>
      </c>
      <c r="C112" s="104" t="s">
        <v>170</v>
      </c>
      <c r="D112" s="105">
        <v>977</v>
      </c>
      <c r="E112" s="105">
        <v>0</v>
      </c>
      <c r="F112" s="105">
        <v>53392</v>
      </c>
      <c r="G112" s="105">
        <v>0</v>
      </c>
      <c r="H112" s="21" t="s">
        <v>928</v>
      </c>
      <c r="I112" s="22">
        <f>(D112*50-E112*23)+(F112*50-G112*23)</f>
        <v>2718450</v>
      </c>
      <c r="J112" s="22">
        <v>13308</v>
      </c>
      <c r="K112" s="22">
        <v>13308</v>
      </c>
      <c r="L112" s="22">
        <f t="shared" si="9"/>
        <v>0</v>
      </c>
      <c r="M112" s="106">
        <f t="shared" si="10"/>
        <v>2705142</v>
      </c>
      <c r="N112" s="22">
        <v>0</v>
      </c>
      <c r="O112" s="22">
        <v>7467375</v>
      </c>
      <c r="P112" s="22">
        <v>271845</v>
      </c>
      <c r="Q112" s="22">
        <v>0</v>
      </c>
      <c r="R112" s="22">
        <f t="shared" si="11"/>
        <v>271845</v>
      </c>
      <c r="S112" s="106">
        <f t="shared" si="12"/>
        <v>271845</v>
      </c>
      <c r="T112" s="22">
        <f t="shared" si="13"/>
        <v>0</v>
      </c>
      <c r="U112" s="106">
        <f t="shared" si="14"/>
        <v>2433297</v>
      </c>
    </row>
    <row r="113" spans="1:21" ht="16.5">
      <c r="A113" s="29">
        <v>111</v>
      </c>
      <c r="B113" s="21">
        <v>642</v>
      </c>
      <c r="C113" s="104" t="s">
        <v>148</v>
      </c>
      <c r="D113" s="105">
        <v>230</v>
      </c>
      <c r="E113" s="105">
        <v>0</v>
      </c>
      <c r="F113" s="105">
        <v>535</v>
      </c>
      <c r="G113" s="105">
        <v>0</v>
      </c>
      <c r="H113" s="21" t="s">
        <v>927</v>
      </c>
      <c r="I113" s="22">
        <f>(D113*50-E113*23)+(F113*100-G113*73)</f>
        <v>65000</v>
      </c>
      <c r="J113" s="22">
        <v>0</v>
      </c>
      <c r="K113" s="22">
        <v>0</v>
      </c>
      <c r="L113" s="22">
        <f t="shared" si="9"/>
        <v>0</v>
      </c>
      <c r="M113" s="106">
        <f t="shared" si="10"/>
        <v>65000</v>
      </c>
      <c r="N113" s="22">
        <v>0</v>
      </c>
      <c r="O113" s="22">
        <v>127925</v>
      </c>
      <c r="P113" s="22">
        <v>6500</v>
      </c>
      <c r="Q113" s="22">
        <v>0</v>
      </c>
      <c r="R113" s="22">
        <f t="shared" si="11"/>
        <v>6500</v>
      </c>
      <c r="S113" s="106">
        <f t="shared" si="12"/>
        <v>6500</v>
      </c>
      <c r="T113" s="22">
        <f t="shared" si="13"/>
        <v>0</v>
      </c>
      <c r="U113" s="106">
        <f t="shared" si="14"/>
        <v>58500</v>
      </c>
    </row>
    <row r="114" spans="1:21" ht="16.5">
      <c r="A114" s="29">
        <v>112</v>
      </c>
      <c r="B114" s="21">
        <v>116</v>
      </c>
      <c r="C114" s="104" t="s">
        <v>20</v>
      </c>
      <c r="D114" s="105">
        <v>30</v>
      </c>
      <c r="E114" s="105">
        <v>1</v>
      </c>
      <c r="F114" s="105">
        <v>2989</v>
      </c>
      <c r="G114" s="105">
        <v>61</v>
      </c>
      <c r="H114" s="21" t="s">
        <v>928</v>
      </c>
      <c r="I114" s="22">
        <f>(D114*50-E114*23)+(F114*50-G114*23)</f>
        <v>149524</v>
      </c>
      <c r="J114" s="22">
        <v>0</v>
      </c>
      <c r="K114" s="22">
        <v>0</v>
      </c>
      <c r="L114" s="22">
        <f t="shared" si="9"/>
        <v>0</v>
      </c>
      <c r="M114" s="106">
        <f t="shared" si="10"/>
        <v>149524</v>
      </c>
      <c r="N114" s="22">
        <v>0</v>
      </c>
      <c r="O114" s="22">
        <v>59225</v>
      </c>
      <c r="P114" s="22">
        <v>14952</v>
      </c>
      <c r="Q114" s="22">
        <v>0</v>
      </c>
      <c r="R114" s="22">
        <f t="shared" si="11"/>
        <v>14952</v>
      </c>
      <c r="S114" s="106">
        <f t="shared" si="12"/>
        <v>14952</v>
      </c>
      <c r="T114" s="22">
        <f t="shared" si="13"/>
        <v>0</v>
      </c>
      <c r="U114" s="106">
        <f t="shared" si="14"/>
        <v>134572</v>
      </c>
    </row>
    <row r="115" spans="1:21" ht="49.5">
      <c r="A115" s="29">
        <v>113</v>
      </c>
      <c r="B115" s="21">
        <v>172</v>
      </c>
      <c r="C115" s="104" t="s">
        <v>991</v>
      </c>
      <c r="D115" s="105">
        <v>0</v>
      </c>
      <c r="E115" s="105">
        <v>0</v>
      </c>
      <c r="F115" s="105">
        <v>0</v>
      </c>
      <c r="G115" s="105">
        <v>0</v>
      </c>
      <c r="H115" s="21" t="s">
        <v>928</v>
      </c>
      <c r="I115" s="22">
        <f>(D115*50-E115*23)+(F115*50-G115*23)</f>
        <v>0</v>
      </c>
      <c r="J115" s="22">
        <v>0</v>
      </c>
      <c r="K115" s="22">
        <v>0</v>
      </c>
      <c r="L115" s="22">
        <v>0</v>
      </c>
      <c r="M115" s="106">
        <v>0</v>
      </c>
      <c r="N115" s="22">
        <v>0</v>
      </c>
      <c r="O115" s="22">
        <v>50000</v>
      </c>
      <c r="P115" s="22">
        <v>0</v>
      </c>
      <c r="Q115" s="22">
        <v>0</v>
      </c>
      <c r="R115" s="22">
        <v>0</v>
      </c>
      <c r="S115" s="106">
        <v>0</v>
      </c>
      <c r="T115" s="22">
        <f t="shared" si="13"/>
        <v>0</v>
      </c>
      <c r="U115" s="106">
        <f t="shared" si="14"/>
        <v>0</v>
      </c>
    </row>
    <row r="116" spans="1:21" ht="33">
      <c r="A116" s="29">
        <v>114</v>
      </c>
      <c r="B116" s="21">
        <v>169</v>
      </c>
      <c r="C116" s="104" t="s">
        <v>94</v>
      </c>
      <c r="D116" s="105">
        <v>1397</v>
      </c>
      <c r="E116" s="105">
        <v>0</v>
      </c>
      <c r="F116" s="105">
        <v>37854</v>
      </c>
      <c r="G116" s="105">
        <v>0</v>
      </c>
      <c r="H116" s="21" t="s">
        <v>928</v>
      </c>
      <c r="I116" s="22">
        <f>(D116*50-E116*23)+(F116*50-G116*23)</f>
        <v>1962550</v>
      </c>
      <c r="J116" s="22">
        <v>57948</v>
      </c>
      <c r="K116" s="22">
        <v>57948</v>
      </c>
      <c r="L116" s="22">
        <f t="shared" si="9"/>
        <v>0</v>
      </c>
      <c r="M116" s="106">
        <f t="shared" si="10"/>
        <v>1904602</v>
      </c>
      <c r="N116" s="22">
        <v>0</v>
      </c>
      <c r="O116" s="22">
        <v>616650</v>
      </c>
      <c r="P116" s="22">
        <v>196255</v>
      </c>
      <c r="Q116" s="22">
        <v>0</v>
      </c>
      <c r="R116" s="22">
        <f t="shared" si="11"/>
        <v>196255</v>
      </c>
      <c r="S116" s="106">
        <f t="shared" si="12"/>
        <v>196255</v>
      </c>
      <c r="T116" s="22">
        <f t="shared" si="13"/>
        <v>0</v>
      </c>
      <c r="U116" s="106">
        <f t="shared" si="14"/>
        <v>1708347</v>
      </c>
    </row>
    <row r="117" spans="1:21" ht="33">
      <c r="A117" s="29">
        <v>115</v>
      </c>
      <c r="B117" s="21">
        <v>871</v>
      </c>
      <c r="C117" s="104" t="s">
        <v>252</v>
      </c>
      <c r="D117" s="105">
        <v>455</v>
      </c>
      <c r="E117" s="105">
        <v>0</v>
      </c>
      <c r="F117" s="105">
        <v>8692</v>
      </c>
      <c r="G117" s="105">
        <v>0</v>
      </c>
      <c r="H117" s="21" t="s">
        <v>928</v>
      </c>
      <c r="I117" s="22">
        <f>(D117*50-E117*23)+(F117*50-G117*23)</f>
        <v>457350</v>
      </c>
      <c r="J117" s="22">
        <v>0</v>
      </c>
      <c r="K117" s="22">
        <v>0</v>
      </c>
      <c r="L117" s="22">
        <f t="shared" si="9"/>
        <v>0</v>
      </c>
      <c r="M117" s="106">
        <f t="shared" si="10"/>
        <v>457350</v>
      </c>
      <c r="N117" s="22">
        <v>0</v>
      </c>
      <c r="O117" s="22">
        <v>287350</v>
      </c>
      <c r="P117" s="22">
        <v>45735</v>
      </c>
      <c r="Q117" s="22">
        <v>0</v>
      </c>
      <c r="R117" s="22">
        <f t="shared" si="11"/>
        <v>45735</v>
      </c>
      <c r="S117" s="106">
        <f t="shared" si="12"/>
        <v>45735</v>
      </c>
      <c r="T117" s="22">
        <f t="shared" si="13"/>
        <v>0</v>
      </c>
      <c r="U117" s="106">
        <f t="shared" si="14"/>
        <v>411615</v>
      </c>
    </row>
    <row r="118" spans="1:21" ht="33">
      <c r="A118" s="29">
        <v>116</v>
      </c>
      <c r="B118" s="21">
        <v>873</v>
      </c>
      <c r="C118" s="104" t="s">
        <v>254</v>
      </c>
      <c r="D118" s="105">
        <v>14</v>
      </c>
      <c r="E118" s="105">
        <v>0</v>
      </c>
      <c r="F118" s="105">
        <v>87</v>
      </c>
      <c r="G118" s="105">
        <v>0</v>
      </c>
      <c r="H118" s="21" t="s">
        <v>927</v>
      </c>
      <c r="I118" s="22">
        <f>(D118*50-E118*23)+(F118*100-G118*73)</f>
        <v>9400</v>
      </c>
      <c r="J118" s="22">
        <v>0</v>
      </c>
      <c r="K118" s="22">
        <v>0</v>
      </c>
      <c r="L118" s="22">
        <f t="shared" si="9"/>
        <v>0</v>
      </c>
      <c r="M118" s="106">
        <f t="shared" si="10"/>
        <v>9400</v>
      </c>
      <c r="N118" s="22">
        <v>0</v>
      </c>
      <c r="O118" s="22">
        <v>10525</v>
      </c>
      <c r="P118" s="22">
        <v>940</v>
      </c>
      <c r="Q118" s="22">
        <v>0</v>
      </c>
      <c r="R118" s="22">
        <f t="shared" si="11"/>
        <v>940</v>
      </c>
      <c r="S118" s="106">
        <f t="shared" si="12"/>
        <v>940</v>
      </c>
      <c r="T118" s="22">
        <f t="shared" si="13"/>
        <v>0</v>
      </c>
      <c r="U118" s="106">
        <f t="shared" si="14"/>
        <v>8460</v>
      </c>
    </row>
    <row r="119" spans="1:21" ht="16.5">
      <c r="A119" s="29">
        <v>117</v>
      </c>
      <c r="B119" s="21">
        <v>141</v>
      </c>
      <c r="C119" s="104" t="s">
        <v>44</v>
      </c>
      <c r="D119" s="105">
        <v>12</v>
      </c>
      <c r="E119" s="105">
        <v>0</v>
      </c>
      <c r="F119" s="105">
        <v>3</v>
      </c>
      <c r="G119" s="105">
        <v>0</v>
      </c>
      <c r="H119" s="21" t="s">
        <v>928</v>
      </c>
      <c r="I119" s="22">
        <f>(D119*50-E119*23)+(F119*50-G119*23)</f>
        <v>750</v>
      </c>
      <c r="J119" s="22">
        <v>0</v>
      </c>
      <c r="K119" s="22">
        <v>0</v>
      </c>
      <c r="L119" s="22">
        <f t="shared" si="9"/>
        <v>0</v>
      </c>
      <c r="M119" s="106">
        <f t="shared" si="10"/>
        <v>750</v>
      </c>
      <c r="N119" s="22">
        <v>0</v>
      </c>
      <c r="O119" s="22">
        <v>116825</v>
      </c>
      <c r="P119" s="22">
        <v>75</v>
      </c>
      <c r="Q119" s="22">
        <v>0</v>
      </c>
      <c r="R119" s="22">
        <f t="shared" si="11"/>
        <v>75</v>
      </c>
      <c r="S119" s="106">
        <f t="shared" si="12"/>
        <v>75</v>
      </c>
      <c r="T119" s="22">
        <f t="shared" si="13"/>
        <v>0</v>
      </c>
      <c r="U119" s="106">
        <f t="shared" si="14"/>
        <v>675</v>
      </c>
    </row>
    <row r="120" spans="1:21" ht="33">
      <c r="A120" s="29">
        <v>118</v>
      </c>
      <c r="B120" s="21">
        <v>830</v>
      </c>
      <c r="C120" s="104" t="s">
        <v>230</v>
      </c>
      <c r="D120" s="105">
        <v>20</v>
      </c>
      <c r="E120" s="105">
        <v>20</v>
      </c>
      <c r="F120" s="105">
        <v>76</v>
      </c>
      <c r="G120" s="105">
        <v>76</v>
      </c>
      <c r="H120" s="21" t="s">
        <v>928</v>
      </c>
      <c r="I120" s="22">
        <f>(D120*50-E120*23)+(F120*50-G120*23)</f>
        <v>2592</v>
      </c>
      <c r="J120" s="22">
        <v>0</v>
      </c>
      <c r="K120" s="22">
        <v>0</v>
      </c>
      <c r="L120" s="22">
        <f t="shared" si="9"/>
        <v>0</v>
      </c>
      <c r="M120" s="106">
        <f t="shared" si="10"/>
        <v>2592</v>
      </c>
      <c r="N120" s="22">
        <v>0</v>
      </c>
      <c r="O120" s="22">
        <v>200</v>
      </c>
      <c r="P120" s="22">
        <v>200</v>
      </c>
      <c r="Q120" s="22">
        <v>0</v>
      </c>
      <c r="R120" s="22">
        <f t="shared" si="11"/>
        <v>200</v>
      </c>
      <c r="S120" s="106">
        <f t="shared" si="12"/>
        <v>200</v>
      </c>
      <c r="T120" s="22">
        <f t="shared" si="13"/>
        <v>0</v>
      </c>
      <c r="U120" s="106">
        <f t="shared" si="14"/>
        <v>2392</v>
      </c>
    </row>
    <row r="121" spans="1:21" ht="16.5">
      <c r="A121" s="29">
        <v>119</v>
      </c>
      <c r="B121" s="21">
        <v>928</v>
      </c>
      <c r="C121" s="104" t="s">
        <v>955</v>
      </c>
      <c r="D121" s="105">
        <v>0</v>
      </c>
      <c r="E121" s="105">
        <v>0</v>
      </c>
      <c r="F121" s="105">
        <v>0</v>
      </c>
      <c r="G121" s="105">
        <v>0</v>
      </c>
      <c r="H121" s="21" t="s">
        <v>928</v>
      </c>
      <c r="I121" s="22">
        <v>0</v>
      </c>
      <c r="J121" s="22">
        <v>13476</v>
      </c>
      <c r="K121" s="22">
        <v>0</v>
      </c>
      <c r="L121" s="22">
        <f t="shared" si="9"/>
        <v>13476</v>
      </c>
      <c r="M121" s="106">
        <f t="shared" si="10"/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f t="shared" si="11"/>
        <v>0</v>
      </c>
      <c r="S121" s="106">
        <f t="shared" si="12"/>
        <v>0</v>
      </c>
      <c r="T121" s="22">
        <f t="shared" si="13"/>
        <v>0</v>
      </c>
      <c r="U121" s="106">
        <f t="shared" si="14"/>
        <v>0</v>
      </c>
    </row>
    <row r="122" spans="1:21" ht="16.5">
      <c r="A122" s="29">
        <v>120</v>
      </c>
      <c r="B122" s="21">
        <v>643</v>
      </c>
      <c r="C122" s="104" t="s">
        <v>150</v>
      </c>
      <c r="D122" s="105">
        <v>17</v>
      </c>
      <c r="E122" s="105">
        <v>0</v>
      </c>
      <c r="F122" s="105">
        <v>1521</v>
      </c>
      <c r="G122" s="105">
        <v>0</v>
      </c>
      <c r="H122" s="21" t="s">
        <v>928</v>
      </c>
      <c r="I122" s="22">
        <f>(D122*50-E122*23)+(F122*50-G122*23)</f>
        <v>76900</v>
      </c>
      <c r="J122" s="22">
        <v>0</v>
      </c>
      <c r="K122" s="22">
        <v>0</v>
      </c>
      <c r="L122" s="22">
        <f t="shared" si="9"/>
        <v>0</v>
      </c>
      <c r="M122" s="106">
        <f t="shared" si="10"/>
        <v>76900</v>
      </c>
      <c r="N122" s="22">
        <v>0</v>
      </c>
      <c r="O122" s="22">
        <v>190425</v>
      </c>
      <c r="P122" s="22">
        <v>7690</v>
      </c>
      <c r="Q122" s="22">
        <v>0</v>
      </c>
      <c r="R122" s="22">
        <f t="shared" si="11"/>
        <v>7690</v>
      </c>
      <c r="S122" s="106">
        <f t="shared" si="12"/>
        <v>7690</v>
      </c>
      <c r="T122" s="22">
        <f t="shared" si="13"/>
        <v>0</v>
      </c>
      <c r="U122" s="106">
        <f t="shared" si="14"/>
        <v>69210</v>
      </c>
    </row>
    <row r="123" spans="1:21" ht="16.5">
      <c r="A123" s="29">
        <v>121</v>
      </c>
      <c r="B123" s="21">
        <v>213</v>
      </c>
      <c r="C123" s="104" t="s">
        <v>102</v>
      </c>
      <c r="D123" s="105">
        <v>29</v>
      </c>
      <c r="E123" s="105">
        <v>0</v>
      </c>
      <c r="F123" s="105">
        <v>2055</v>
      </c>
      <c r="G123" s="105">
        <v>0</v>
      </c>
      <c r="H123" s="21" t="s">
        <v>928</v>
      </c>
      <c r="I123" s="22">
        <f>(D123*50-E123*23)+(F123*50-G123*23)</f>
        <v>104200</v>
      </c>
      <c r="J123" s="22">
        <v>0</v>
      </c>
      <c r="K123" s="22">
        <v>0</v>
      </c>
      <c r="L123" s="22">
        <f t="shared" si="9"/>
        <v>0</v>
      </c>
      <c r="M123" s="106">
        <f t="shared" si="10"/>
        <v>104200</v>
      </c>
      <c r="N123" s="22">
        <v>0</v>
      </c>
      <c r="O123" s="22">
        <v>34100</v>
      </c>
      <c r="P123" s="22">
        <v>10420</v>
      </c>
      <c r="Q123" s="22">
        <v>0</v>
      </c>
      <c r="R123" s="22">
        <f t="shared" si="11"/>
        <v>10420</v>
      </c>
      <c r="S123" s="106">
        <f t="shared" si="12"/>
        <v>10420</v>
      </c>
      <c r="T123" s="22">
        <f t="shared" si="13"/>
        <v>0</v>
      </c>
      <c r="U123" s="106">
        <f t="shared" si="14"/>
        <v>93780</v>
      </c>
    </row>
    <row r="124" spans="1:21" ht="33">
      <c r="A124" s="29">
        <v>122</v>
      </c>
      <c r="B124" s="21">
        <v>654</v>
      </c>
      <c r="C124" s="104" t="s">
        <v>172</v>
      </c>
      <c r="D124" s="105">
        <v>1345</v>
      </c>
      <c r="E124" s="105">
        <v>0</v>
      </c>
      <c r="F124" s="105">
        <v>81157</v>
      </c>
      <c r="G124" s="105">
        <v>0</v>
      </c>
      <c r="H124" s="21" t="s">
        <v>928</v>
      </c>
      <c r="I124" s="22">
        <f>(D124*50-E124*23)+(F124*50-G124*23)</f>
        <v>4125100</v>
      </c>
      <c r="J124" s="22">
        <v>387428</v>
      </c>
      <c r="K124" s="22">
        <v>387428</v>
      </c>
      <c r="L124" s="22">
        <f t="shared" si="9"/>
        <v>0</v>
      </c>
      <c r="M124" s="106">
        <f t="shared" si="10"/>
        <v>3737672</v>
      </c>
      <c r="N124" s="22">
        <v>0</v>
      </c>
      <c r="O124" s="22">
        <v>4963625</v>
      </c>
      <c r="P124" s="22">
        <v>412510</v>
      </c>
      <c r="Q124" s="22">
        <v>0</v>
      </c>
      <c r="R124" s="22">
        <f t="shared" si="11"/>
        <v>412510</v>
      </c>
      <c r="S124" s="106">
        <f t="shared" si="12"/>
        <v>412510</v>
      </c>
      <c r="T124" s="22">
        <f t="shared" si="13"/>
        <v>0</v>
      </c>
      <c r="U124" s="106">
        <f t="shared" si="14"/>
        <v>3325162</v>
      </c>
    </row>
    <row r="125" spans="1:21" ht="49.5">
      <c r="A125" s="29">
        <v>123</v>
      </c>
      <c r="B125" s="21">
        <v>985</v>
      </c>
      <c r="C125" s="104" t="s">
        <v>272</v>
      </c>
      <c r="D125" s="105">
        <v>254</v>
      </c>
      <c r="E125" s="105">
        <v>85</v>
      </c>
      <c r="F125" s="105">
        <v>9651</v>
      </c>
      <c r="G125" s="105">
        <v>3359</v>
      </c>
      <c r="H125" s="21" t="s">
        <v>928</v>
      </c>
      <c r="I125" s="22">
        <f>(D125*50-E125*23)+(F125*50-G125*23)</f>
        <v>416038</v>
      </c>
      <c r="J125" s="22">
        <v>0</v>
      </c>
      <c r="K125" s="22">
        <v>0</v>
      </c>
      <c r="L125" s="22">
        <f t="shared" si="9"/>
        <v>0</v>
      </c>
      <c r="M125" s="106">
        <f t="shared" si="10"/>
        <v>416038</v>
      </c>
      <c r="N125" s="22">
        <v>0</v>
      </c>
      <c r="O125" s="22">
        <v>477075</v>
      </c>
      <c r="P125" s="22">
        <v>41604</v>
      </c>
      <c r="Q125" s="22">
        <v>0</v>
      </c>
      <c r="R125" s="22">
        <f t="shared" si="11"/>
        <v>41604</v>
      </c>
      <c r="S125" s="106">
        <f t="shared" si="12"/>
        <v>41604</v>
      </c>
      <c r="T125" s="22">
        <f t="shared" si="13"/>
        <v>0</v>
      </c>
      <c r="U125" s="106">
        <f t="shared" si="14"/>
        <v>374434</v>
      </c>
    </row>
    <row r="126" spans="1:21" ht="33">
      <c r="A126" s="29">
        <v>124</v>
      </c>
      <c r="B126" s="21">
        <v>984</v>
      </c>
      <c r="C126" s="104" t="s">
        <v>270</v>
      </c>
      <c r="D126" s="105">
        <v>289</v>
      </c>
      <c r="E126" s="105">
        <v>0</v>
      </c>
      <c r="F126" s="105">
        <v>6873</v>
      </c>
      <c r="G126" s="105">
        <v>0</v>
      </c>
      <c r="H126" s="21" t="s">
        <v>927</v>
      </c>
      <c r="I126" s="22">
        <f>(D126*50-E126*23)+(F126*100-G126*73)</f>
        <v>701750</v>
      </c>
      <c r="J126" s="22">
        <v>0</v>
      </c>
      <c r="K126" s="22">
        <v>0</v>
      </c>
      <c r="L126" s="22">
        <f t="shared" si="9"/>
        <v>0</v>
      </c>
      <c r="M126" s="106">
        <f t="shared" si="10"/>
        <v>701750</v>
      </c>
      <c r="N126" s="22">
        <v>0</v>
      </c>
      <c r="O126" s="22">
        <v>37925</v>
      </c>
      <c r="P126" s="22">
        <v>37925</v>
      </c>
      <c r="Q126" s="22">
        <v>0</v>
      </c>
      <c r="R126" s="22">
        <f t="shared" si="11"/>
        <v>37925</v>
      </c>
      <c r="S126" s="106">
        <f t="shared" si="12"/>
        <v>37925</v>
      </c>
      <c r="T126" s="22">
        <f t="shared" si="13"/>
        <v>0</v>
      </c>
      <c r="U126" s="106">
        <f t="shared" si="14"/>
        <v>663825</v>
      </c>
    </row>
    <row r="127" spans="1:21" ht="16.5">
      <c r="A127" s="29">
        <v>125</v>
      </c>
      <c r="B127" s="21">
        <v>658</v>
      </c>
      <c r="C127" s="104" t="s">
        <v>180</v>
      </c>
      <c r="D127" s="105">
        <v>727</v>
      </c>
      <c r="E127" s="105">
        <v>0</v>
      </c>
      <c r="F127" s="105">
        <v>33253</v>
      </c>
      <c r="G127" s="105">
        <v>0</v>
      </c>
      <c r="H127" s="21" t="s">
        <v>928</v>
      </c>
      <c r="I127" s="22">
        <f>(D127*50-E127*23)+(F127*50-G127*23)</f>
        <v>1699000</v>
      </c>
      <c r="J127" s="22">
        <v>0</v>
      </c>
      <c r="K127" s="22">
        <v>0</v>
      </c>
      <c r="L127" s="22">
        <f t="shared" si="9"/>
        <v>0</v>
      </c>
      <c r="M127" s="106">
        <f t="shared" si="10"/>
        <v>1699000</v>
      </c>
      <c r="N127" s="22">
        <v>0</v>
      </c>
      <c r="O127" s="22">
        <v>4164750</v>
      </c>
      <c r="P127" s="22">
        <v>169900</v>
      </c>
      <c r="Q127" s="22">
        <v>0</v>
      </c>
      <c r="R127" s="22">
        <f t="shared" si="11"/>
        <v>169900</v>
      </c>
      <c r="S127" s="106">
        <f t="shared" si="12"/>
        <v>169900</v>
      </c>
      <c r="T127" s="22">
        <f t="shared" si="13"/>
        <v>0</v>
      </c>
      <c r="U127" s="106">
        <f t="shared" si="14"/>
        <v>1529100</v>
      </c>
    </row>
    <row r="128" spans="1:21" ht="33">
      <c r="A128" s="29">
        <v>126</v>
      </c>
      <c r="B128" s="21">
        <v>208</v>
      </c>
      <c r="C128" s="104" t="s">
        <v>98</v>
      </c>
      <c r="D128" s="105">
        <v>534</v>
      </c>
      <c r="E128" s="105">
        <v>0</v>
      </c>
      <c r="F128" s="105">
        <v>36126</v>
      </c>
      <c r="G128" s="105">
        <v>0</v>
      </c>
      <c r="H128" s="21" t="s">
        <v>927</v>
      </c>
      <c r="I128" s="22">
        <f>(D128*50-E128*23)+(F128*100-G128*73)</f>
        <v>3639300</v>
      </c>
      <c r="J128" s="22">
        <v>0</v>
      </c>
      <c r="K128" s="22">
        <v>0</v>
      </c>
      <c r="L128" s="22">
        <f t="shared" si="9"/>
        <v>0</v>
      </c>
      <c r="M128" s="106">
        <f t="shared" si="10"/>
        <v>3639300</v>
      </c>
      <c r="N128" s="22">
        <v>0</v>
      </c>
      <c r="O128" s="22">
        <v>2141675</v>
      </c>
      <c r="P128" s="22">
        <v>363930</v>
      </c>
      <c r="Q128" s="22">
        <v>0</v>
      </c>
      <c r="R128" s="22">
        <f t="shared" si="11"/>
        <v>363930</v>
      </c>
      <c r="S128" s="106">
        <f t="shared" si="12"/>
        <v>363930</v>
      </c>
      <c r="T128" s="22">
        <f t="shared" si="13"/>
        <v>0</v>
      </c>
      <c r="U128" s="106">
        <f t="shared" si="14"/>
        <v>3275370</v>
      </c>
    </row>
    <row r="129" spans="1:21" ht="33">
      <c r="A129" s="29">
        <v>127</v>
      </c>
      <c r="B129" s="21">
        <v>644</v>
      </c>
      <c r="C129" s="104" t="s">
        <v>152</v>
      </c>
      <c r="D129" s="105">
        <v>257</v>
      </c>
      <c r="E129" s="105">
        <v>0</v>
      </c>
      <c r="F129" s="105">
        <v>580</v>
      </c>
      <c r="G129" s="105">
        <v>0</v>
      </c>
      <c r="H129" s="21" t="s">
        <v>927</v>
      </c>
      <c r="I129" s="22">
        <f>(D129*50-E129*23)+(F129*100-G129*73)</f>
        <v>70850</v>
      </c>
      <c r="J129" s="22">
        <v>0</v>
      </c>
      <c r="K129" s="22">
        <v>0</v>
      </c>
      <c r="L129" s="22">
        <f t="shared" si="9"/>
        <v>0</v>
      </c>
      <c r="M129" s="106">
        <f t="shared" si="10"/>
        <v>70850</v>
      </c>
      <c r="N129" s="22">
        <v>0</v>
      </c>
      <c r="O129" s="22">
        <v>2025</v>
      </c>
      <c r="P129" s="22">
        <v>2025</v>
      </c>
      <c r="Q129" s="22">
        <v>0</v>
      </c>
      <c r="R129" s="22">
        <f t="shared" si="11"/>
        <v>2025</v>
      </c>
      <c r="S129" s="106">
        <f t="shared" si="12"/>
        <v>2025</v>
      </c>
      <c r="T129" s="22">
        <f t="shared" si="13"/>
        <v>0</v>
      </c>
      <c r="U129" s="106">
        <f t="shared" si="14"/>
        <v>68825</v>
      </c>
    </row>
    <row r="130" spans="1:21" ht="16.5">
      <c r="A130" s="29">
        <v>128</v>
      </c>
      <c r="B130" s="21">
        <v>641</v>
      </c>
      <c r="C130" s="104" t="s">
        <v>146</v>
      </c>
      <c r="D130" s="105">
        <v>20</v>
      </c>
      <c r="E130" s="105">
        <v>0</v>
      </c>
      <c r="F130" s="105">
        <v>1159</v>
      </c>
      <c r="G130" s="105">
        <v>0</v>
      </c>
      <c r="H130" s="21" t="s">
        <v>928</v>
      </c>
      <c r="I130" s="22">
        <f>(D130*50-E130*23)+(F130*50-G130*23)</f>
        <v>58950</v>
      </c>
      <c r="J130" s="22">
        <v>0</v>
      </c>
      <c r="K130" s="22">
        <v>0</v>
      </c>
      <c r="L130" s="22">
        <f t="shared" si="9"/>
        <v>0</v>
      </c>
      <c r="M130" s="106">
        <f t="shared" si="10"/>
        <v>58950</v>
      </c>
      <c r="N130" s="22">
        <v>0</v>
      </c>
      <c r="O130" s="22">
        <v>65450</v>
      </c>
      <c r="P130" s="22">
        <v>5895</v>
      </c>
      <c r="Q130" s="22">
        <v>0</v>
      </c>
      <c r="R130" s="22">
        <f t="shared" si="11"/>
        <v>5895</v>
      </c>
      <c r="S130" s="106">
        <f t="shared" si="12"/>
        <v>5895</v>
      </c>
      <c r="T130" s="22">
        <f t="shared" si="13"/>
        <v>0</v>
      </c>
      <c r="U130" s="106">
        <f t="shared" si="14"/>
        <v>53055</v>
      </c>
    </row>
    <row r="131" spans="1:21" ht="33">
      <c r="A131" s="29">
        <v>129</v>
      </c>
      <c r="B131" s="21">
        <v>951</v>
      </c>
      <c r="C131" s="104" t="s">
        <v>887</v>
      </c>
      <c r="D131" s="105">
        <v>1</v>
      </c>
      <c r="E131" s="105">
        <v>0</v>
      </c>
      <c r="F131" s="105">
        <v>0</v>
      </c>
      <c r="G131" s="105">
        <v>0</v>
      </c>
      <c r="H131" s="21" t="s">
        <v>928</v>
      </c>
      <c r="I131" s="22">
        <f>(D131*50-E131*23)+(F131*50-G131*23)</f>
        <v>50</v>
      </c>
      <c r="J131" s="22">
        <v>0</v>
      </c>
      <c r="K131" s="22">
        <v>0</v>
      </c>
      <c r="L131" s="22">
        <f t="shared" si="9"/>
        <v>0</v>
      </c>
      <c r="M131" s="106">
        <f t="shared" si="10"/>
        <v>50</v>
      </c>
      <c r="N131" s="22">
        <v>0</v>
      </c>
      <c r="O131" s="22">
        <v>0</v>
      </c>
      <c r="P131" s="22">
        <v>0</v>
      </c>
      <c r="Q131" s="22">
        <v>0</v>
      </c>
      <c r="R131" s="22">
        <f t="shared" si="11"/>
        <v>0</v>
      </c>
      <c r="S131" s="106">
        <f t="shared" si="12"/>
        <v>0</v>
      </c>
      <c r="T131" s="22">
        <f t="shared" si="13"/>
        <v>0</v>
      </c>
      <c r="U131" s="106">
        <f t="shared" si="14"/>
        <v>50</v>
      </c>
    </row>
    <row r="132" spans="1:21" ht="16.5">
      <c r="A132" s="29">
        <v>130</v>
      </c>
      <c r="B132" s="21">
        <v>620</v>
      </c>
      <c r="C132" s="104" t="s">
        <v>116</v>
      </c>
      <c r="D132" s="105">
        <v>132</v>
      </c>
      <c r="E132" s="105">
        <v>0</v>
      </c>
      <c r="F132" s="105">
        <v>6261</v>
      </c>
      <c r="G132" s="105">
        <v>0</v>
      </c>
      <c r="H132" s="21" t="s">
        <v>927</v>
      </c>
      <c r="I132" s="22">
        <f>(D132*50-E132*23)+(F132*100-G132*73)</f>
        <v>632700</v>
      </c>
      <c r="J132" s="22">
        <v>0</v>
      </c>
      <c r="K132" s="22">
        <v>0</v>
      </c>
      <c r="L132" s="22">
        <f t="shared" si="9"/>
        <v>0</v>
      </c>
      <c r="M132" s="106">
        <f t="shared" si="10"/>
        <v>632700</v>
      </c>
      <c r="N132" s="22">
        <v>0</v>
      </c>
      <c r="O132" s="22">
        <v>145875</v>
      </c>
      <c r="P132" s="22">
        <v>63270</v>
      </c>
      <c r="Q132" s="22">
        <v>0</v>
      </c>
      <c r="R132" s="22">
        <f t="shared" si="11"/>
        <v>63270</v>
      </c>
      <c r="S132" s="106">
        <f t="shared" si="12"/>
        <v>63270</v>
      </c>
      <c r="T132" s="22">
        <f t="shared" ref="T132:T147" si="17">+R132-S132</f>
        <v>0</v>
      </c>
      <c r="U132" s="106">
        <f t="shared" si="14"/>
        <v>569430</v>
      </c>
    </row>
    <row r="133" spans="1:21" ht="16.5">
      <c r="A133" s="29">
        <v>131</v>
      </c>
      <c r="B133" s="21">
        <v>696</v>
      </c>
      <c r="C133" s="104" t="s">
        <v>198</v>
      </c>
      <c r="D133" s="105">
        <v>168</v>
      </c>
      <c r="E133" s="105">
        <v>0</v>
      </c>
      <c r="F133" s="105">
        <v>1586</v>
      </c>
      <c r="G133" s="105">
        <v>0</v>
      </c>
      <c r="H133" s="21" t="s">
        <v>927</v>
      </c>
      <c r="I133" s="22">
        <f>(D133*50-E133*23)+(F133*100-G133*73)</f>
        <v>167000</v>
      </c>
      <c r="J133" s="22">
        <v>0</v>
      </c>
      <c r="K133" s="22">
        <v>0</v>
      </c>
      <c r="L133" s="22">
        <f t="shared" si="9"/>
        <v>0</v>
      </c>
      <c r="M133" s="106">
        <f t="shared" si="10"/>
        <v>167000</v>
      </c>
      <c r="N133" s="22">
        <v>0</v>
      </c>
      <c r="O133" s="22">
        <v>1319800</v>
      </c>
      <c r="P133" s="22">
        <v>16700</v>
      </c>
      <c r="Q133" s="22">
        <v>0</v>
      </c>
      <c r="R133" s="22">
        <f t="shared" si="11"/>
        <v>16700</v>
      </c>
      <c r="S133" s="106">
        <f t="shared" si="12"/>
        <v>16700</v>
      </c>
      <c r="T133" s="22">
        <f t="shared" si="17"/>
        <v>0</v>
      </c>
      <c r="U133" s="106">
        <f t="shared" si="14"/>
        <v>150300</v>
      </c>
    </row>
    <row r="134" spans="1:21" ht="16.5">
      <c r="A134" s="29">
        <v>132</v>
      </c>
      <c r="B134" s="21">
        <v>610</v>
      </c>
      <c r="C134" s="104" t="s">
        <v>112</v>
      </c>
      <c r="D134" s="105">
        <v>26</v>
      </c>
      <c r="E134" s="105">
        <v>0</v>
      </c>
      <c r="F134" s="105">
        <v>65</v>
      </c>
      <c r="G134" s="105">
        <v>0</v>
      </c>
      <c r="H134" s="21" t="s">
        <v>928</v>
      </c>
      <c r="I134" s="22">
        <f>(D134*50-E134*23)+(F134*50-G134*23)</f>
        <v>4550</v>
      </c>
      <c r="J134" s="22">
        <v>0</v>
      </c>
      <c r="K134" s="22">
        <v>0</v>
      </c>
      <c r="L134" s="22">
        <f t="shared" ref="L134:L147" si="18">+J134-K134</f>
        <v>0</v>
      </c>
      <c r="M134" s="106">
        <f t="shared" si="10"/>
        <v>4550</v>
      </c>
      <c r="N134" s="22">
        <v>0</v>
      </c>
      <c r="O134" s="22">
        <v>175</v>
      </c>
      <c r="P134" s="22">
        <v>175</v>
      </c>
      <c r="Q134" s="22">
        <v>0</v>
      </c>
      <c r="R134" s="22">
        <f t="shared" si="11"/>
        <v>175</v>
      </c>
      <c r="S134" s="106">
        <f t="shared" si="12"/>
        <v>175</v>
      </c>
      <c r="T134" s="22">
        <f t="shared" si="17"/>
        <v>0</v>
      </c>
      <c r="U134" s="106">
        <f t="shared" si="14"/>
        <v>4375</v>
      </c>
    </row>
    <row r="135" spans="1:21" ht="33">
      <c r="A135" s="29">
        <v>133</v>
      </c>
      <c r="B135" s="21">
        <v>656</v>
      </c>
      <c r="C135" s="104" t="s">
        <v>176</v>
      </c>
      <c r="D135" s="105">
        <v>2967</v>
      </c>
      <c r="E135" s="105">
        <v>0</v>
      </c>
      <c r="F135" s="105">
        <v>28467</v>
      </c>
      <c r="G135" s="105">
        <v>0</v>
      </c>
      <c r="H135" s="21" t="s">
        <v>928</v>
      </c>
      <c r="I135" s="22">
        <f>(D135*50-E135*23)+(F135*50-G135*23)</f>
        <v>1571700</v>
      </c>
      <c r="J135" s="22">
        <v>0</v>
      </c>
      <c r="K135" s="22">
        <v>0</v>
      </c>
      <c r="L135" s="22">
        <f t="shared" si="18"/>
        <v>0</v>
      </c>
      <c r="M135" s="106">
        <f t="shared" si="10"/>
        <v>1571700</v>
      </c>
      <c r="N135" s="22">
        <v>0</v>
      </c>
      <c r="O135" s="22">
        <v>1877225</v>
      </c>
      <c r="P135" s="22">
        <v>157170</v>
      </c>
      <c r="Q135" s="22">
        <v>0</v>
      </c>
      <c r="R135" s="22">
        <f t="shared" ref="R135:R147" si="19">+N135+P135+Q135</f>
        <v>157170</v>
      </c>
      <c r="S135" s="106">
        <f t="shared" ref="S135:S147" si="20">IF(R135&gt;M135,M135,R135)</f>
        <v>157170</v>
      </c>
      <c r="T135" s="22">
        <f t="shared" si="17"/>
        <v>0</v>
      </c>
      <c r="U135" s="106">
        <f t="shared" ref="U135:U147" si="21">+M135-S135</f>
        <v>1414530</v>
      </c>
    </row>
    <row r="136" spans="1:21" ht="33">
      <c r="A136" s="29">
        <v>134</v>
      </c>
      <c r="B136" s="21">
        <v>655</v>
      </c>
      <c r="C136" s="104" t="s">
        <v>174</v>
      </c>
      <c r="D136" s="105">
        <v>224</v>
      </c>
      <c r="E136" s="105">
        <v>0</v>
      </c>
      <c r="F136" s="105">
        <v>2395</v>
      </c>
      <c r="G136" s="105">
        <v>0</v>
      </c>
      <c r="H136" s="21" t="s">
        <v>927</v>
      </c>
      <c r="I136" s="22">
        <f>(D136*50-E136*23)+(F136*100-G136*73)</f>
        <v>250700</v>
      </c>
      <c r="J136" s="22">
        <v>0</v>
      </c>
      <c r="K136" s="22">
        <v>0</v>
      </c>
      <c r="L136" s="22">
        <f t="shared" si="18"/>
        <v>0</v>
      </c>
      <c r="M136" s="106">
        <f t="shared" ref="M136:M147" si="22">+I136-K136</f>
        <v>250700</v>
      </c>
      <c r="N136" s="22">
        <v>0</v>
      </c>
      <c r="O136" s="22">
        <v>119900</v>
      </c>
      <c r="P136" s="22">
        <v>25070</v>
      </c>
      <c r="Q136" s="22">
        <v>0</v>
      </c>
      <c r="R136" s="22">
        <f t="shared" si="19"/>
        <v>25070</v>
      </c>
      <c r="S136" s="106">
        <f t="shared" si="20"/>
        <v>25070</v>
      </c>
      <c r="T136" s="22">
        <f t="shared" si="17"/>
        <v>0</v>
      </c>
      <c r="U136" s="106">
        <f t="shared" si="21"/>
        <v>225630</v>
      </c>
    </row>
    <row r="137" spans="1:21" ht="33">
      <c r="A137" s="29">
        <v>135</v>
      </c>
      <c r="B137" s="21">
        <v>126</v>
      </c>
      <c r="C137" s="104" t="s">
        <v>28</v>
      </c>
      <c r="D137" s="105">
        <v>3</v>
      </c>
      <c r="E137" s="105">
        <v>0</v>
      </c>
      <c r="F137" s="105">
        <v>579</v>
      </c>
      <c r="G137" s="105">
        <v>118</v>
      </c>
      <c r="H137" s="21" t="s">
        <v>928</v>
      </c>
      <c r="I137" s="22">
        <f>(D137*50-E137*23)+(F137*50-G137*23)</f>
        <v>26386</v>
      </c>
      <c r="J137" s="22">
        <v>6040</v>
      </c>
      <c r="K137" s="22">
        <v>2639</v>
      </c>
      <c r="L137" s="22">
        <f t="shared" si="18"/>
        <v>3401</v>
      </c>
      <c r="M137" s="106">
        <f t="shared" si="22"/>
        <v>23747</v>
      </c>
      <c r="N137" s="22">
        <v>0</v>
      </c>
      <c r="O137" s="22">
        <v>13600</v>
      </c>
      <c r="P137" s="22">
        <v>2639</v>
      </c>
      <c r="Q137" s="22">
        <v>0</v>
      </c>
      <c r="R137" s="22">
        <f t="shared" si="19"/>
        <v>2639</v>
      </c>
      <c r="S137" s="106">
        <f t="shared" si="20"/>
        <v>2639</v>
      </c>
      <c r="T137" s="22">
        <f t="shared" si="17"/>
        <v>0</v>
      </c>
      <c r="U137" s="106">
        <f t="shared" si="21"/>
        <v>21108</v>
      </c>
    </row>
    <row r="138" spans="1:21" ht="16.5">
      <c r="A138" s="29">
        <v>136</v>
      </c>
      <c r="B138" s="21">
        <v>125</v>
      </c>
      <c r="C138" s="104" t="s">
        <v>26</v>
      </c>
      <c r="D138" s="105">
        <v>1</v>
      </c>
      <c r="E138" s="105">
        <v>0</v>
      </c>
      <c r="F138" s="105">
        <v>252</v>
      </c>
      <c r="G138" s="105">
        <v>47</v>
      </c>
      <c r="H138" s="21" t="s">
        <v>928</v>
      </c>
      <c r="I138" s="22">
        <f>(D138*50-E138*23)+(F138*50-G138*23)</f>
        <v>11569</v>
      </c>
      <c r="J138" s="22">
        <v>0</v>
      </c>
      <c r="K138" s="22">
        <v>0</v>
      </c>
      <c r="L138" s="22">
        <f t="shared" si="18"/>
        <v>0</v>
      </c>
      <c r="M138" s="106">
        <f t="shared" si="22"/>
        <v>11569</v>
      </c>
      <c r="N138" s="22">
        <v>0</v>
      </c>
      <c r="O138" s="22">
        <v>11350</v>
      </c>
      <c r="P138" s="22">
        <v>1157</v>
      </c>
      <c r="Q138" s="22">
        <v>-714</v>
      </c>
      <c r="R138" s="22">
        <f t="shared" si="19"/>
        <v>443</v>
      </c>
      <c r="S138" s="106">
        <f t="shared" si="20"/>
        <v>443</v>
      </c>
      <c r="T138" s="22">
        <f t="shared" si="17"/>
        <v>0</v>
      </c>
      <c r="U138" s="106">
        <f t="shared" si="21"/>
        <v>11126</v>
      </c>
    </row>
    <row r="139" spans="1:21" ht="16.5">
      <c r="A139" s="29">
        <v>137</v>
      </c>
      <c r="B139" s="21">
        <v>134</v>
      </c>
      <c r="C139" s="104" t="s">
        <v>38</v>
      </c>
      <c r="D139" s="105">
        <v>16</v>
      </c>
      <c r="E139" s="105">
        <v>5</v>
      </c>
      <c r="F139" s="105">
        <v>1795</v>
      </c>
      <c r="G139" s="105">
        <v>699</v>
      </c>
      <c r="H139" s="21" t="s">
        <v>928</v>
      </c>
      <c r="I139" s="22">
        <f>(D139*50-E139*23)+(F139*50-G139*23)</f>
        <v>74358</v>
      </c>
      <c r="J139" s="22">
        <v>0</v>
      </c>
      <c r="K139" s="22">
        <v>0</v>
      </c>
      <c r="L139" s="22">
        <f t="shared" si="18"/>
        <v>0</v>
      </c>
      <c r="M139" s="106">
        <f t="shared" si="22"/>
        <v>74358</v>
      </c>
      <c r="N139" s="22">
        <v>0</v>
      </c>
      <c r="O139" s="22">
        <v>63975</v>
      </c>
      <c r="P139" s="22">
        <v>7436</v>
      </c>
      <c r="Q139" s="22">
        <v>-7436</v>
      </c>
      <c r="R139" s="22">
        <f t="shared" si="19"/>
        <v>0</v>
      </c>
      <c r="S139" s="106">
        <f t="shared" si="20"/>
        <v>0</v>
      </c>
      <c r="T139" s="22">
        <f t="shared" si="17"/>
        <v>0</v>
      </c>
      <c r="U139" s="106">
        <f t="shared" si="21"/>
        <v>74358</v>
      </c>
    </row>
    <row r="140" spans="1:21" ht="49.5">
      <c r="A140" s="29">
        <v>138</v>
      </c>
      <c r="B140" s="21">
        <v>207</v>
      </c>
      <c r="C140" s="104" t="s">
        <v>954</v>
      </c>
      <c r="D140" s="105">
        <v>0</v>
      </c>
      <c r="E140" s="105">
        <v>0</v>
      </c>
      <c r="F140" s="105">
        <v>0</v>
      </c>
      <c r="G140" s="105">
        <v>0</v>
      </c>
      <c r="H140" s="21" t="s">
        <v>928</v>
      </c>
      <c r="I140" s="22">
        <v>0</v>
      </c>
      <c r="J140" s="22">
        <v>406402</v>
      </c>
      <c r="K140" s="22">
        <v>0</v>
      </c>
      <c r="L140" s="22">
        <f t="shared" si="18"/>
        <v>406402</v>
      </c>
      <c r="M140" s="106">
        <f t="shared" si="22"/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f t="shared" si="19"/>
        <v>0</v>
      </c>
      <c r="S140" s="106">
        <f t="shared" si="20"/>
        <v>0</v>
      </c>
      <c r="T140" s="22">
        <f t="shared" si="17"/>
        <v>0</v>
      </c>
      <c r="U140" s="106">
        <f t="shared" si="21"/>
        <v>0</v>
      </c>
    </row>
    <row r="141" spans="1:21" ht="16.5">
      <c r="A141" s="29">
        <v>139</v>
      </c>
      <c r="B141" s="21">
        <v>619</v>
      </c>
      <c r="C141" s="104" t="s">
        <v>114</v>
      </c>
      <c r="D141" s="105">
        <v>14</v>
      </c>
      <c r="E141" s="105">
        <v>0</v>
      </c>
      <c r="F141" s="105">
        <v>8</v>
      </c>
      <c r="G141" s="105">
        <v>0</v>
      </c>
      <c r="H141" s="21" t="s">
        <v>928</v>
      </c>
      <c r="I141" s="22">
        <f t="shared" ref="I141:I147" si="23">(D141*50-E141*23)+(F141*50-G141*23)</f>
        <v>1100</v>
      </c>
      <c r="J141" s="22">
        <v>0</v>
      </c>
      <c r="K141" s="22">
        <v>0</v>
      </c>
      <c r="L141" s="22">
        <f t="shared" si="18"/>
        <v>0</v>
      </c>
      <c r="M141" s="106">
        <f t="shared" si="22"/>
        <v>1100</v>
      </c>
      <c r="N141" s="22">
        <v>0</v>
      </c>
      <c r="O141" s="22">
        <v>26550</v>
      </c>
      <c r="P141" s="22">
        <v>110</v>
      </c>
      <c r="Q141" s="22">
        <v>0</v>
      </c>
      <c r="R141" s="22">
        <f t="shared" si="19"/>
        <v>110</v>
      </c>
      <c r="S141" s="106">
        <f t="shared" si="20"/>
        <v>110</v>
      </c>
      <c r="T141" s="22">
        <f t="shared" si="17"/>
        <v>0</v>
      </c>
      <c r="U141" s="106">
        <f t="shared" si="21"/>
        <v>990</v>
      </c>
    </row>
    <row r="142" spans="1:21" ht="16.5">
      <c r="A142" s="29">
        <v>140</v>
      </c>
      <c r="B142" s="21">
        <v>852</v>
      </c>
      <c r="C142" s="104" t="s">
        <v>244</v>
      </c>
      <c r="D142" s="105">
        <v>15</v>
      </c>
      <c r="E142" s="105">
        <v>15</v>
      </c>
      <c r="F142" s="105">
        <v>41</v>
      </c>
      <c r="G142" s="105">
        <v>41</v>
      </c>
      <c r="H142" s="21" t="s">
        <v>928</v>
      </c>
      <c r="I142" s="22">
        <f t="shared" si="23"/>
        <v>1512</v>
      </c>
      <c r="J142" s="22">
        <v>0</v>
      </c>
      <c r="K142" s="22">
        <v>0</v>
      </c>
      <c r="L142" s="22">
        <f t="shared" si="18"/>
        <v>0</v>
      </c>
      <c r="M142" s="106">
        <f t="shared" si="22"/>
        <v>1512</v>
      </c>
      <c r="N142" s="22">
        <v>0</v>
      </c>
      <c r="O142" s="22">
        <v>125</v>
      </c>
      <c r="P142" s="22">
        <v>125</v>
      </c>
      <c r="Q142" s="22">
        <v>0</v>
      </c>
      <c r="R142" s="22">
        <f t="shared" si="19"/>
        <v>125</v>
      </c>
      <c r="S142" s="106">
        <f t="shared" si="20"/>
        <v>125</v>
      </c>
      <c r="T142" s="22">
        <f t="shared" si="17"/>
        <v>0</v>
      </c>
      <c r="U142" s="106">
        <f t="shared" si="21"/>
        <v>1387</v>
      </c>
    </row>
    <row r="143" spans="1:21" ht="16.5">
      <c r="A143" s="29">
        <v>141</v>
      </c>
      <c r="B143" s="21">
        <v>856</v>
      </c>
      <c r="C143" s="104" t="s">
        <v>248</v>
      </c>
      <c r="D143" s="105">
        <v>50</v>
      </c>
      <c r="E143" s="105">
        <v>50</v>
      </c>
      <c r="F143" s="105">
        <v>884</v>
      </c>
      <c r="G143" s="105">
        <v>884</v>
      </c>
      <c r="H143" s="21" t="s">
        <v>928</v>
      </c>
      <c r="I143" s="22">
        <f t="shared" si="23"/>
        <v>25218</v>
      </c>
      <c r="J143" s="22">
        <v>0</v>
      </c>
      <c r="K143" s="22">
        <v>0</v>
      </c>
      <c r="L143" s="22">
        <f t="shared" si="18"/>
        <v>0</v>
      </c>
      <c r="M143" s="106">
        <f t="shared" si="22"/>
        <v>25218</v>
      </c>
      <c r="N143" s="22">
        <v>0</v>
      </c>
      <c r="O143" s="22">
        <v>10200</v>
      </c>
      <c r="P143" s="22">
        <v>2522</v>
      </c>
      <c r="Q143" s="22">
        <v>0</v>
      </c>
      <c r="R143" s="22">
        <f t="shared" si="19"/>
        <v>2522</v>
      </c>
      <c r="S143" s="106">
        <f t="shared" si="20"/>
        <v>2522</v>
      </c>
      <c r="T143" s="22">
        <f t="shared" si="17"/>
        <v>0</v>
      </c>
      <c r="U143" s="106">
        <f t="shared" si="21"/>
        <v>22696</v>
      </c>
    </row>
    <row r="144" spans="1:21" ht="33">
      <c r="A144" s="29">
        <v>142</v>
      </c>
      <c r="B144" s="21">
        <v>854</v>
      </c>
      <c r="C144" s="104" t="s">
        <v>246</v>
      </c>
      <c r="D144" s="105">
        <v>12</v>
      </c>
      <c r="E144" s="105">
        <v>12</v>
      </c>
      <c r="F144" s="105">
        <v>17</v>
      </c>
      <c r="G144" s="105">
        <v>17</v>
      </c>
      <c r="H144" s="21" t="s">
        <v>928</v>
      </c>
      <c r="I144" s="22">
        <f t="shared" si="23"/>
        <v>783</v>
      </c>
      <c r="J144" s="22">
        <v>0</v>
      </c>
      <c r="K144" s="22">
        <v>0</v>
      </c>
      <c r="L144" s="22">
        <f t="shared" si="18"/>
        <v>0</v>
      </c>
      <c r="M144" s="106">
        <f t="shared" si="22"/>
        <v>783</v>
      </c>
      <c r="N144" s="22">
        <v>0</v>
      </c>
      <c r="O144" s="22">
        <v>0</v>
      </c>
      <c r="P144" s="22">
        <v>0</v>
      </c>
      <c r="Q144" s="22">
        <v>0</v>
      </c>
      <c r="R144" s="22">
        <f t="shared" si="19"/>
        <v>0</v>
      </c>
      <c r="S144" s="106">
        <f t="shared" si="20"/>
        <v>0</v>
      </c>
      <c r="T144" s="22">
        <f t="shared" si="17"/>
        <v>0</v>
      </c>
      <c r="U144" s="106">
        <f t="shared" si="21"/>
        <v>783</v>
      </c>
    </row>
    <row r="145" spans="1:21" ht="49.5">
      <c r="A145" s="29">
        <v>143</v>
      </c>
      <c r="B145" s="21">
        <v>840</v>
      </c>
      <c r="C145" s="104" t="s">
        <v>234</v>
      </c>
      <c r="D145" s="105">
        <v>11</v>
      </c>
      <c r="E145" s="105">
        <v>11</v>
      </c>
      <c r="F145" s="105">
        <v>129</v>
      </c>
      <c r="G145" s="105">
        <v>129</v>
      </c>
      <c r="H145" s="21" t="s">
        <v>928</v>
      </c>
      <c r="I145" s="22">
        <f t="shared" si="23"/>
        <v>3780</v>
      </c>
      <c r="J145" s="22">
        <v>0</v>
      </c>
      <c r="K145" s="22">
        <v>0</v>
      </c>
      <c r="L145" s="22">
        <f t="shared" si="18"/>
        <v>0</v>
      </c>
      <c r="M145" s="106">
        <f t="shared" si="22"/>
        <v>3780</v>
      </c>
      <c r="N145" s="22">
        <v>0</v>
      </c>
      <c r="O145" s="22">
        <v>100</v>
      </c>
      <c r="P145" s="22">
        <v>100</v>
      </c>
      <c r="Q145" s="22">
        <v>0</v>
      </c>
      <c r="R145" s="22">
        <f t="shared" si="19"/>
        <v>100</v>
      </c>
      <c r="S145" s="106">
        <f t="shared" si="20"/>
        <v>100</v>
      </c>
      <c r="T145" s="22">
        <f t="shared" si="17"/>
        <v>0</v>
      </c>
      <c r="U145" s="106">
        <f t="shared" si="21"/>
        <v>3680</v>
      </c>
    </row>
    <row r="146" spans="1:21" ht="49.5">
      <c r="A146" s="29">
        <v>144</v>
      </c>
      <c r="B146" s="21">
        <v>846</v>
      </c>
      <c r="C146" s="104" t="s">
        <v>242</v>
      </c>
      <c r="D146" s="105">
        <v>7</v>
      </c>
      <c r="E146" s="105">
        <v>7</v>
      </c>
      <c r="F146" s="105">
        <v>1</v>
      </c>
      <c r="G146" s="105">
        <v>1</v>
      </c>
      <c r="H146" s="21" t="s">
        <v>928</v>
      </c>
      <c r="I146" s="22">
        <f t="shared" si="23"/>
        <v>216</v>
      </c>
      <c r="J146" s="22">
        <v>0</v>
      </c>
      <c r="K146" s="22">
        <v>0</v>
      </c>
      <c r="L146" s="22">
        <f t="shared" si="18"/>
        <v>0</v>
      </c>
      <c r="M146" s="106">
        <f t="shared" si="22"/>
        <v>216</v>
      </c>
      <c r="N146" s="22">
        <v>0</v>
      </c>
      <c r="O146" s="22">
        <v>25</v>
      </c>
      <c r="P146" s="22">
        <v>22</v>
      </c>
      <c r="Q146" s="22">
        <v>0</v>
      </c>
      <c r="R146" s="22">
        <f t="shared" si="19"/>
        <v>22</v>
      </c>
      <c r="S146" s="106">
        <f t="shared" si="20"/>
        <v>22</v>
      </c>
      <c r="T146" s="22">
        <f t="shared" si="17"/>
        <v>0</v>
      </c>
      <c r="U146" s="106">
        <f t="shared" si="21"/>
        <v>194</v>
      </c>
    </row>
    <row r="147" spans="1:21" ht="16.5">
      <c r="A147" s="29">
        <v>145</v>
      </c>
      <c r="B147" s="21">
        <v>646</v>
      </c>
      <c r="C147" s="104" t="s">
        <v>156</v>
      </c>
      <c r="D147" s="105">
        <v>38</v>
      </c>
      <c r="E147" s="105">
        <v>0</v>
      </c>
      <c r="F147" s="105">
        <v>3728</v>
      </c>
      <c r="G147" s="105">
        <v>0</v>
      </c>
      <c r="H147" s="21" t="s">
        <v>928</v>
      </c>
      <c r="I147" s="22">
        <f t="shared" si="23"/>
        <v>188300</v>
      </c>
      <c r="J147" s="22">
        <v>0</v>
      </c>
      <c r="K147" s="22">
        <v>0</v>
      </c>
      <c r="L147" s="22">
        <f t="shared" si="18"/>
        <v>0</v>
      </c>
      <c r="M147" s="106">
        <f t="shared" si="22"/>
        <v>188300</v>
      </c>
      <c r="N147" s="22">
        <v>0</v>
      </c>
      <c r="O147" s="22">
        <v>56325</v>
      </c>
      <c r="P147" s="22">
        <v>18830</v>
      </c>
      <c r="Q147" s="22">
        <v>0</v>
      </c>
      <c r="R147" s="22">
        <f t="shared" si="19"/>
        <v>18830</v>
      </c>
      <c r="S147" s="106">
        <f t="shared" si="20"/>
        <v>18830</v>
      </c>
      <c r="T147" s="22">
        <f t="shared" si="17"/>
        <v>0</v>
      </c>
      <c r="U147" s="106">
        <f t="shared" si="21"/>
        <v>169470</v>
      </c>
    </row>
    <row r="148" spans="1:21" ht="15.75" thickBot="1">
      <c r="A148" s="63"/>
      <c r="B148" s="73"/>
      <c r="C148" s="80" t="s">
        <v>277</v>
      </c>
      <c r="D148" s="64">
        <f>SUM(D3:D147)</f>
        <v>38014</v>
      </c>
      <c r="E148" s="64">
        <f>SUM(E3:E147)</f>
        <v>536</v>
      </c>
      <c r="F148" s="64">
        <f>SUM(F3:F147)</f>
        <v>1547079</v>
      </c>
      <c r="G148" s="64">
        <f>SUM(G3:G147)</f>
        <v>15810</v>
      </c>
      <c r="H148" s="74" t="s">
        <v>992</v>
      </c>
      <c r="I148" s="64">
        <f>SUM(I3:I147)</f>
        <v>89704392</v>
      </c>
      <c r="J148" s="64">
        <f t="shared" ref="J148:U148" si="24">SUM(J3:J147)</f>
        <v>5594242</v>
      </c>
      <c r="K148" s="64">
        <f t="shared" si="24"/>
        <v>1230139</v>
      </c>
      <c r="L148" s="64">
        <f t="shared" si="24"/>
        <v>4364103</v>
      </c>
      <c r="M148" s="64">
        <f t="shared" si="24"/>
        <v>88474253</v>
      </c>
      <c r="N148" s="64">
        <f t="shared" si="24"/>
        <v>3519814</v>
      </c>
      <c r="O148" s="65">
        <f>SUM(O3:O147)</f>
        <v>84638300</v>
      </c>
      <c r="P148" s="65">
        <f t="shared" si="24"/>
        <v>8886949</v>
      </c>
      <c r="Q148" s="65">
        <f t="shared" si="24"/>
        <v>-13919</v>
      </c>
      <c r="R148" s="65">
        <f t="shared" si="24"/>
        <v>12392844</v>
      </c>
      <c r="S148" s="65">
        <f t="shared" si="24"/>
        <v>9270155</v>
      </c>
      <c r="T148" s="65">
        <f t="shared" si="24"/>
        <v>3122689</v>
      </c>
      <c r="U148" s="65">
        <f t="shared" si="24"/>
        <v>79204098</v>
      </c>
    </row>
    <row r="149" spans="1:21" ht="15.75" thickTop="1">
      <c r="K149" s="68"/>
    </row>
    <row r="150" spans="1:21">
      <c r="J150" s="68"/>
      <c r="K150" s="72"/>
    </row>
    <row r="151" spans="1:21">
      <c r="P151" s="62">
        <v>8923170</v>
      </c>
    </row>
    <row r="152" spans="1:21">
      <c r="J152" s="68"/>
    </row>
  </sheetData>
  <sortState ref="B2:I139">
    <sortCondition ref="C2:C139"/>
  </sortState>
  <pageMargins left="0.89" right="0.31496062992125984" top="0.93" bottom="1.01" header="0.31496062992125984" footer="0.31496062992125984"/>
  <pageSetup paperSize="5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27"/>
  <sheetViews>
    <sheetView workbookViewId="0"/>
  </sheetViews>
  <sheetFormatPr defaultRowHeight="16.5"/>
  <cols>
    <col min="1" max="1" width="9.140625" style="19"/>
    <col min="2" max="2" width="13.42578125" style="19" customWidth="1"/>
    <col min="3" max="3" width="42.85546875" style="19" bestFit="1" customWidth="1"/>
    <col min="4" max="4" width="14.7109375" style="19" bestFit="1" customWidth="1"/>
    <col min="5" max="16384" width="9.140625" style="19"/>
  </cols>
  <sheetData>
    <row r="2" spans="1:4">
      <c r="A2" s="17" t="s">
        <v>925</v>
      </c>
      <c r="B2" s="17" t="s">
        <v>0</v>
      </c>
      <c r="C2" s="18" t="s">
        <v>1</v>
      </c>
      <c r="D2" s="18" t="s">
        <v>926</v>
      </c>
    </row>
    <row r="3" spans="1:4">
      <c r="A3" s="20">
        <v>1</v>
      </c>
      <c r="B3" s="21">
        <v>647</v>
      </c>
      <c r="C3" s="22" t="s">
        <v>158</v>
      </c>
      <c r="D3" s="22" t="s">
        <v>927</v>
      </c>
    </row>
    <row r="4" spans="1:4">
      <c r="A4" s="20">
        <v>2</v>
      </c>
      <c r="B4" s="21">
        <v>630</v>
      </c>
      <c r="C4" s="22" t="s">
        <v>124</v>
      </c>
      <c r="D4" s="22" t="s">
        <v>927</v>
      </c>
    </row>
    <row r="5" spans="1:4">
      <c r="A5" s="20">
        <v>3</v>
      </c>
      <c r="B5" s="21">
        <v>648</v>
      </c>
      <c r="C5" s="22" t="s">
        <v>160</v>
      </c>
      <c r="D5" s="22" t="s">
        <v>927</v>
      </c>
    </row>
    <row r="6" spans="1:4">
      <c r="A6" s="20">
        <v>4</v>
      </c>
      <c r="B6" s="21">
        <v>657</v>
      </c>
      <c r="C6" s="22" t="s">
        <v>178</v>
      </c>
      <c r="D6" s="22" t="s">
        <v>927</v>
      </c>
    </row>
    <row r="7" spans="1:4">
      <c r="A7" s="20">
        <v>5</v>
      </c>
      <c r="B7" s="21">
        <v>631</v>
      </c>
      <c r="C7" s="23" t="s">
        <v>126</v>
      </c>
      <c r="D7" s="23" t="s">
        <v>927</v>
      </c>
    </row>
    <row r="8" spans="1:4">
      <c r="A8" s="20">
        <v>6</v>
      </c>
      <c r="B8" s="21">
        <v>604</v>
      </c>
      <c r="C8" s="22" t="s">
        <v>110</v>
      </c>
      <c r="D8" s="22" t="s">
        <v>927</v>
      </c>
    </row>
    <row r="9" spans="1:4">
      <c r="A9" s="20">
        <v>7</v>
      </c>
      <c r="B9" s="21">
        <v>633</v>
      </c>
      <c r="C9" s="22" t="s">
        <v>130</v>
      </c>
      <c r="D9" s="22" t="s">
        <v>927</v>
      </c>
    </row>
    <row r="10" spans="1:4">
      <c r="A10" s="20">
        <v>8</v>
      </c>
      <c r="B10" s="21">
        <v>645</v>
      </c>
      <c r="C10" s="22" t="s">
        <v>154</v>
      </c>
      <c r="D10" s="22" t="s">
        <v>927</v>
      </c>
    </row>
    <row r="11" spans="1:4">
      <c r="A11" s="20">
        <v>9</v>
      </c>
      <c r="B11" s="21">
        <v>130</v>
      </c>
      <c r="C11" s="22" t="s">
        <v>34</v>
      </c>
      <c r="D11" s="22" t="s">
        <v>927</v>
      </c>
    </row>
    <row r="12" spans="1:4">
      <c r="A12" s="20">
        <v>10</v>
      </c>
      <c r="B12" s="21">
        <v>635</v>
      </c>
      <c r="C12" s="22" t="s">
        <v>134</v>
      </c>
      <c r="D12" s="22" t="s">
        <v>927</v>
      </c>
    </row>
    <row r="13" spans="1:4">
      <c r="A13" s="20">
        <v>11</v>
      </c>
      <c r="B13" s="21">
        <v>636</v>
      </c>
      <c r="C13" s="22" t="s">
        <v>136</v>
      </c>
      <c r="D13" s="22" t="s">
        <v>927</v>
      </c>
    </row>
    <row r="14" spans="1:4">
      <c r="A14" s="20">
        <v>12</v>
      </c>
      <c r="B14" s="21">
        <v>667</v>
      </c>
      <c r="C14" s="22" t="s">
        <v>192</v>
      </c>
      <c r="D14" s="22" t="s">
        <v>927</v>
      </c>
    </row>
    <row r="15" spans="1:4">
      <c r="A15" s="20">
        <v>13</v>
      </c>
      <c r="B15" s="21">
        <v>638</v>
      </c>
      <c r="C15" s="22" t="s">
        <v>140</v>
      </c>
      <c r="D15" s="22" t="s">
        <v>927</v>
      </c>
    </row>
    <row r="16" spans="1:4">
      <c r="A16" s="20">
        <v>14</v>
      </c>
      <c r="B16" s="21">
        <v>101</v>
      </c>
      <c r="C16" s="22" t="s">
        <v>6</v>
      </c>
      <c r="D16" s="22" t="s">
        <v>927</v>
      </c>
    </row>
    <row r="17" spans="1:4">
      <c r="A17" s="20">
        <v>15</v>
      </c>
      <c r="B17" s="21">
        <v>639</v>
      </c>
      <c r="C17" s="22" t="s">
        <v>142</v>
      </c>
      <c r="D17" s="22" t="s">
        <v>927</v>
      </c>
    </row>
    <row r="18" spans="1:4">
      <c r="A18" s="20">
        <v>16</v>
      </c>
      <c r="B18" s="21">
        <v>660</v>
      </c>
      <c r="C18" s="22" t="s">
        <v>184</v>
      </c>
      <c r="D18" s="22" t="s">
        <v>927</v>
      </c>
    </row>
    <row r="19" spans="1:4">
      <c r="A19" s="20">
        <v>17</v>
      </c>
      <c r="B19" s="21">
        <v>642</v>
      </c>
      <c r="C19" s="22" t="s">
        <v>148</v>
      </c>
      <c r="D19" s="22" t="s">
        <v>927</v>
      </c>
    </row>
    <row r="20" spans="1:4">
      <c r="A20" s="20">
        <v>18</v>
      </c>
      <c r="B20" s="21">
        <v>873</v>
      </c>
      <c r="C20" s="22" t="s">
        <v>254</v>
      </c>
      <c r="D20" s="22" t="s">
        <v>927</v>
      </c>
    </row>
    <row r="21" spans="1:4">
      <c r="A21" s="20">
        <v>19</v>
      </c>
      <c r="B21" s="21">
        <v>984</v>
      </c>
      <c r="C21" s="22" t="s">
        <v>270</v>
      </c>
      <c r="D21" s="22" t="s">
        <v>927</v>
      </c>
    </row>
    <row r="22" spans="1:4">
      <c r="A22" s="20">
        <v>20</v>
      </c>
      <c r="B22" s="21">
        <v>208</v>
      </c>
      <c r="C22" s="22" t="s">
        <v>98</v>
      </c>
      <c r="D22" s="22" t="s">
        <v>927</v>
      </c>
    </row>
    <row r="23" spans="1:4">
      <c r="A23" s="20">
        <v>21</v>
      </c>
      <c r="B23" s="21">
        <v>644</v>
      </c>
      <c r="C23" s="22" t="s">
        <v>152</v>
      </c>
      <c r="D23" s="22" t="s">
        <v>927</v>
      </c>
    </row>
    <row r="24" spans="1:4">
      <c r="A24" s="20">
        <v>22</v>
      </c>
      <c r="B24" s="21">
        <v>620</v>
      </c>
      <c r="C24" s="22" t="s">
        <v>116</v>
      </c>
      <c r="D24" s="22" t="s">
        <v>927</v>
      </c>
    </row>
    <row r="25" spans="1:4">
      <c r="A25" s="20">
        <v>23</v>
      </c>
      <c r="B25" s="21">
        <v>696</v>
      </c>
      <c r="C25" s="22" t="s">
        <v>198</v>
      </c>
      <c r="D25" s="22" t="s">
        <v>927</v>
      </c>
    </row>
    <row r="26" spans="1:4">
      <c r="A26" s="20">
        <v>24</v>
      </c>
      <c r="B26" s="21">
        <v>655</v>
      </c>
      <c r="C26" s="22" t="s">
        <v>174</v>
      </c>
      <c r="D26" s="22" t="s">
        <v>927</v>
      </c>
    </row>
    <row r="27" spans="1:4">
      <c r="A27" s="20">
        <v>25</v>
      </c>
      <c r="B27" s="21">
        <v>804</v>
      </c>
      <c r="C27" s="22" t="s">
        <v>200</v>
      </c>
      <c r="D27" s="22" t="s">
        <v>927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C1:L16"/>
  <sheetViews>
    <sheetView workbookViewId="0"/>
  </sheetViews>
  <sheetFormatPr defaultRowHeight="16.5"/>
  <cols>
    <col min="1" max="3" width="9.140625" style="24"/>
    <col min="4" max="4" width="33" style="24" customWidth="1"/>
    <col min="5" max="5" width="24.85546875" style="24" customWidth="1"/>
    <col min="6" max="7" width="9.140625" style="24" customWidth="1"/>
    <col min="8" max="8" width="22.42578125" style="24" customWidth="1"/>
    <col min="9" max="11" width="9.140625" style="24" customWidth="1"/>
    <col min="12" max="12" width="11.28515625" style="24" customWidth="1"/>
    <col min="13" max="16384" width="9.140625" style="24"/>
  </cols>
  <sheetData>
    <row r="1" spans="3:12">
      <c r="D1" s="24" t="s">
        <v>929</v>
      </c>
    </row>
    <row r="2" spans="3:12">
      <c r="D2" s="25" t="s">
        <v>930</v>
      </c>
    </row>
    <row r="3" spans="3:12">
      <c r="C3" s="25" t="s">
        <v>931</v>
      </c>
    </row>
    <row r="5" spans="3:12">
      <c r="C5" s="26" t="s">
        <v>932</v>
      </c>
      <c r="D5" s="26" t="s">
        <v>1</v>
      </c>
      <c r="E5" s="26" t="s">
        <v>933</v>
      </c>
      <c r="F5" s="26" t="s">
        <v>934</v>
      </c>
      <c r="G5" s="26" t="s">
        <v>935</v>
      </c>
      <c r="H5" s="26" t="s">
        <v>936</v>
      </c>
      <c r="I5" s="27" t="s">
        <v>937</v>
      </c>
      <c r="J5" s="27" t="s">
        <v>922</v>
      </c>
      <c r="K5" s="27" t="s">
        <v>938</v>
      </c>
      <c r="L5" s="27" t="s">
        <v>939</v>
      </c>
    </row>
    <row r="6" spans="3:12">
      <c r="C6" s="28">
        <v>809</v>
      </c>
      <c r="D6" s="28" t="s">
        <v>940</v>
      </c>
      <c r="E6" s="29">
        <v>0</v>
      </c>
      <c r="F6" s="29">
        <v>0</v>
      </c>
      <c r="G6" s="21">
        <v>-5</v>
      </c>
      <c r="H6" s="29">
        <v>0</v>
      </c>
      <c r="I6" s="29">
        <v>0</v>
      </c>
      <c r="J6" s="29">
        <v>-5</v>
      </c>
      <c r="K6" s="29">
        <v>0</v>
      </c>
      <c r="L6" s="29">
        <v>-250</v>
      </c>
    </row>
    <row r="7" spans="3:12">
      <c r="C7" s="28">
        <v>803</v>
      </c>
      <c r="D7" s="28" t="s">
        <v>941</v>
      </c>
      <c r="E7" s="29">
        <v>0</v>
      </c>
      <c r="F7" s="29">
        <v>0</v>
      </c>
      <c r="G7" s="21">
        <v>-7</v>
      </c>
      <c r="H7" s="29">
        <v>0</v>
      </c>
      <c r="I7" s="29">
        <v>0</v>
      </c>
      <c r="J7" s="29">
        <v>-7</v>
      </c>
      <c r="K7" s="29">
        <v>0</v>
      </c>
      <c r="L7" s="29">
        <v>-350</v>
      </c>
    </row>
    <row r="8" spans="3:12">
      <c r="C8" s="28">
        <v>811</v>
      </c>
      <c r="D8" s="28" t="s">
        <v>942</v>
      </c>
      <c r="E8" s="29">
        <v>0</v>
      </c>
      <c r="F8" s="29">
        <v>0</v>
      </c>
      <c r="G8" s="21">
        <v>-8</v>
      </c>
      <c r="H8" s="29">
        <v>0</v>
      </c>
      <c r="I8" s="29">
        <v>0</v>
      </c>
      <c r="J8" s="29">
        <v>-8</v>
      </c>
      <c r="K8" s="29">
        <v>0</v>
      </c>
      <c r="L8" s="29">
        <v>-400</v>
      </c>
    </row>
    <row r="9" spans="3:12">
      <c r="C9" s="28">
        <v>128</v>
      </c>
      <c r="D9" s="28" t="s">
        <v>943</v>
      </c>
      <c r="E9" s="29">
        <v>-2</v>
      </c>
      <c r="F9" s="29">
        <v>0</v>
      </c>
      <c r="G9" s="21">
        <v>-48</v>
      </c>
      <c r="H9" s="29">
        <v>0</v>
      </c>
      <c r="I9" s="29">
        <v>0</v>
      </c>
      <c r="J9" s="29">
        <v>-50</v>
      </c>
      <c r="K9" s="29">
        <v>0</v>
      </c>
      <c r="L9" s="29">
        <v>-2500</v>
      </c>
    </row>
    <row r="10" spans="3:12">
      <c r="C10" s="28">
        <v>123</v>
      </c>
      <c r="D10" s="28" t="s">
        <v>944</v>
      </c>
      <c r="E10" s="29">
        <v>0</v>
      </c>
      <c r="F10" s="29">
        <v>0</v>
      </c>
      <c r="G10" s="21">
        <v>-19</v>
      </c>
      <c r="H10" s="29">
        <v>0</v>
      </c>
      <c r="I10" s="29">
        <v>0</v>
      </c>
      <c r="J10" s="29">
        <v>-19</v>
      </c>
      <c r="K10" s="29">
        <v>0</v>
      </c>
      <c r="L10" s="29">
        <v>-950</v>
      </c>
    </row>
    <row r="11" spans="3:12">
      <c r="C11" s="28">
        <v>120</v>
      </c>
      <c r="D11" s="28" t="s">
        <v>945</v>
      </c>
      <c r="E11" s="29">
        <v>-2</v>
      </c>
      <c r="F11" s="29">
        <v>0</v>
      </c>
      <c r="G11" s="21">
        <v>-32</v>
      </c>
      <c r="H11" s="29">
        <v>0</v>
      </c>
      <c r="I11" s="29">
        <v>0</v>
      </c>
      <c r="J11" s="29">
        <v>-34</v>
      </c>
      <c r="K11" s="29">
        <v>0</v>
      </c>
      <c r="L11" s="29">
        <v>-1700</v>
      </c>
    </row>
    <row r="12" spans="3:12">
      <c r="C12" s="28">
        <v>512</v>
      </c>
      <c r="D12" s="28" t="s">
        <v>946</v>
      </c>
      <c r="E12" s="29">
        <v>-1</v>
      </c>
      <c r="F12" s="29">
        <v>0</v>
      </c>
      <c r="G12" s="21">
        <v>-2</v>
      </c>
      <c r="H12" s="29">
        <v>0</v>
      </c>
      <c r="I12" s="29">
        <v>0</v>
      </c>
      <c r="J12" s="29">
        <v>-3</v>
      </c>
      <c r="K12" s="29">
        <v>0</v>
      </c>
      <c r="L12" s="29">
        <v>-150</v>
      </c>
    </row>
    <row r="13" spans="3:12">
      <c r="C13" s="28">
        <v>107</v>
      </c>
      <c r="D13" s="28" t="s">
        <v>947</v>
      </c>
      <c r="E13" s="29">
        <v>0</v>
      </c>
      <c r="F13" s="29">
        <v>0</v>
      </c>
      <c r="G13" s="21">
        <v>-2</v>
      </c>
      <c r="H13" s="29">
        <v>0</v>
      </c>
      <c r="I13" s="29">
        <v>0</v>
      </c>
      <c r="J13" s="29">
        <v>-2</v>
      </c>
      <c r="K13" s="29">
        <v>0</v>
      </c>
      <c r="L13" s="29">
        <v>-100</v>
      </c>
    </row>
    <row r="14" spans="3:12">
      <c r="C14" s="30">
        <v>136</v>
      </c>
      <c r="D14" s="30" t="s">
        <v>948</v>
      </c>
      <c r="E14" s="29">
        <v>0</v>
      </c>
      <c r="F14" s="29">
        <v>0</v>
      </c>
      <c r="G14" s="21">
        <v>-1</v>
      </c>
      <c r="H14" s="29">
        <v>0</v>
      </c>
      <c r="I14" s="29">
        <v>0</v>
      </c>
      <c r="J14" s="29">
        <v>-1</v>
      </c>
      <c r="K14" s="29">
        <v>0</v>
      </c>
      <c r="L14" s="29">
        <v>-50</v>
      </c>
    </row>
    <row r="15" spans="3:12" ht="17.25" thickBot="1">
      <c r="C15" s="114" t="s">
        <v>949</v>
      </c>
      <c r="D15" s="114"/>
      <c r="E15" s="31">
        <f t="shared" ref="E15:L15" si="0">SUM(E6:E14)</f>
        <v>-5</v>
      </c>
      <c r="F15" s="32">
        <f t="shared" si="0"/>
        <v>0</v>
      </c>
      <c r="G15" s="32">
        <f t="shared" si="0"/>
        <v>-124</v>
      </c>
      <c r="H15" s="32">
        <f t="shared" si="0"/>
        <v>0</v>
      </c>
      <c r="I15" s="32">
        <f t="shared" si="0"/>
        <v>0</v>
      </c>
      <c r="J15" s="32">
        <f t="shared" si="0"/>
        <v>-129</v>
      </c>
      <c r="K15" s="32">
        <f t="shared" si="0"/>
        <v>0</v>
      </c>
      <c r="L15" s="32">
        <f t="shared" si="0"/>
        <v>-6450</v>
      </c>
    </row>
    <row r="16" spans="3:12" ht="17.25" thickTop="1"/>
  </sheetData>
  <mergeCells count="1">
    <mergeCell ref="C15:D15"/>
  </mergeCells>
  <pageMargins left="0.7" right="0.7" top="0.75" bottom="0.75" header="0.3" footer="0.3"/>
  <pageSetup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6"/>
  <sheetViews>
    <sheetView workbookViewId="0"/>
  </sheetViews>
  <sheetFormatPr defaultRowHeight="16.5"/>
  <cols>
    <col min="1" max="1" width="9.140625" style="33"/>
    <col min="2" max="2" width="49.42578125" style="33" customWidth="1"/>
    <col min="3" max="3" width="13.28515625" style="33" customWidth="1"/>
    <col min="4" max="5" width="15.140625" style="33" customWidth="1"/>
    <col min="6" max="6" width="13.28515625" style="33" customWidth="1"/>
    <col min="7" max="9" width="10.140625" style="33" customWidth="1"/>
    <col min="10" max="10" width="9.85546875" style="33" customWidth="1"/>
    <col min="11" max="11" width="11.140625" style="33" customWidth="1"/>
    <col min="12" max="12" width="11" style="33" customWidth="1"/>
    <col min="13" max="13" width="12.42578125" style="33" customWidth="1"/>
    <col min="14" max="15" width="12.42578125" style="54" customWidth="1"/>
    <col min="16" max="16" width="11.7109375" style="33" customWidth="1"/>
    <col min="17" max="16384" width="9.140625" style="33"/>
  </cols>
  <sheetData>
    <row r="1" spans="1:16" ht="17.25" thickBot="1"/>
    <row r="2" spans="1:16">
      <c r="B2" s="34"/>
      <c r="C2" s="115" t="s">
        <v>975</v>
      </c>
      <c r="D2" s="116"/>
      <c r="E2" s="116"/>
      <c r="F2" s="117"/>
      <c r="G2" s="118" t="s">
        <v>976</v>
      </c>
      <c r="H2" s="119"/>
      <c r="I2" s="119"/>
      <c r="J2" s="120"/>
      <c r="K2" s="35"/>
      <c r="L2" s="36"/>
      <c r="M2" s="36"/>
      <c r="N2" s="55"/>
      <c r="O2" s="55"/>
    </row>
    <row r="3" spans="1:16" ht="99">
      <c r="A3" s="22"/>
      <c r="B3" s="37"/>
      <c r="C3" s="38" t="s">
        <v>977</v>
      </c>
      <c r="D3" s="39" t="s">
        <v>978</v>
      </c>
      <c r="E3" s="39" t="s">
        <v>979</v>
      </c>
      <c r="F3" s="40" t="s">
        <v>980</v>
      </c>
      <c r="G3" s="38" t="s">
        <v>977</v>
      </c>
      <c r="H3" s="39" t="s">
        <v>981</v>
      </c>
      <c r="I3" s="39" t="s">
        <v>979</v>
      </c>
      <c r="J3" s="40" t="s">
        <v>980</v>
      </c>
      <c r="K3" s="41" t="s">
        <v>982</v>
      </c>
      <c r="L3" s="39" t="s">
        <v>983</v>
      </c>
      <c r="M3" s="39" t="s">
        <v>984</v>
      </c>
      <c r="N3" s="56" t="s">
        <v>985</v>
      </c>
      <c r="O3" s="58" t="s">
        <v>989</v>
      </c>
      <c r="P3" s="42" t="s">
        <v>986</v>
      </c>
    </row>
    <row r="4" spans="1:16">
      <c r="A4" s="43">
        <v>135</v>
      </c>
      <c r="B4" s="44" t="s">
        <v>40</v>
      </c>
      <c r="C4" s="45">
        <v>11525</v>
      </c>
      <c r="D4" s="22">
        <v>2305</v>
      </c>
      <c r="E4" s="22">
        <v>2305</v>
      </c>
      <c r="F4" s="46">
        <f t="shared" ref="F4:F34" si="0">+D4-E4</f>
        <v>0</v>
      </c>
      <c r="G4" s="45">
        <v>500</v>
      </c>
      <c r="H4" s="22">
        <v>500</v>
      </c>
      <c r="I4" s="22">
        <v>1145</v>
      </c>
      <c r="J4" s="46">
        <v>-645</v>
      </c>
      <c r="K4" s="47">
        <f t="shared" ref="K4:K34" si="1">+F4+J4</f>
        <v>-645</v>
      </c>
      <c r="L4" s="22">
        <v>-59</v>
      </c>
      <c r="M4" s="22">
        <v>-586</v>
      </c>
      <c r="N4" s="61">
        <v>0</v>
      </c>
      <c r="O4" s="59">
        <v>0</v>
      </c>
      <c r="P4" s="48">
        <f>+K4-L4-M4-N4-O4</f>
        <v>0</v>
      </c>
    </row>
    <row r="5" spans="1:16">
      <c r="A5" s="43">
        <v>164</v>
      </c>
      <c r="B5" s="44" t="s">
        <v>86</v>
      </c>
      <c r="C5" s="45">
        <v>4875</v>
      </c>
      <c r="D5" s="22">
        <v>1825</v>
      </c>
      <c r="E5" s="22">
        <v>1825</v>
      </c>
      <c r="F5" s="46">
        <f t="shared" si="0"/>
        <v>0</v>
      </c>
      <c r="G5" s="45">
        <v>600</v>
      </c>
      <c r="H5" s="22">
        <v>600</v>
      </c>
      <c r="I5" s="22">
        <v>6410</v>
      </c>
      <c r="J5" s="46">
        <v>-5810</v>
      </c>
      <c r="K5" s="47">
        <f t="shared" si="1"/>
        <v>-5810</v>
      </c>
      <c r="L5" s="22">
        <v>-2625</v>
      </c>
      <c r="M5" s="22">
        <v>-1105</v>
      </c>
      <c r="N5" s="61">
        <v>-1100</v>
      </c>
      <c r="O5" s="59">
        <v>-380</v>
      </c>
      <c r="P5" s="48">
        <f>+K5-L5-M5-N5-O5</f>
        <v>-600</v>
      </c>
    </row>
    <row r="6" spans="1:16">
      <c r="A6" s="43">
        <v>147</v>
      </c>
      <c r="B6" s="44" t="s">
        <v>52</v>
      </c>
      <c r="C6" s="45">
        <v>13650</v>
      </c>
      <c r="D6" s="22">
        <v>610</v>
      </c>
      <c r="E6" s="22">
        <v>610</v>
      </c>
      <c r="F6" s="46">
        <f t="shared" si="0"/>
        <v>0</v>
      </c>
      <c r="G6" s="45">
        <v>575</v>
      </c>
      <c r="H6" s="22">
        <v>575</v>
      </c>
      <c r="I6" s="22">
        <v>2725</v>
      </c>
      <c r="J6" s="46">
        <v>-2150</v>
      </c>
      <c r="K6" s="47">
        <f t="shared" si="1"/>
        <v>-2150</v>
      </c>
      <c r="L6" s="22">
        <v>-200</v>
      </c>
      <c r="M6" s="22">
        <v>-920</v>
      </c>
      <c r="N6" s="61">
        <v>-605</v>
      </c>
      <c r="O6" s="59">
        <v>-425</v>
      </c>
      <c r="P6" s="48">
        <f t="shared" ref="P6:P34" si="2">+K6-L6-M6-N6-O6</f>
        <v>0</v>
      </c>
    </row>
    <row r="7" spans="1:16">
      <c r="A7" s="43">
        <v>149</v>
      </c>
      <c r="B7" s="44" t="s">
        <v>56</v>
      </c>
      <c r="C7" s="45">
        <v>250</v>
      </c>
      <c r="D7" s="22">
        <v>250</v>
      </c>
      <c r="E7" s="22">
        <v>250</v>
      </c>
      <c r="F7" s="46">
        <f t="shared" si="0"/>
        <v>0</v>
      </c>
      <c r="G7" s="45">
        <v>1275</v>
      </c>
      <c r="H7" s="22">
        <v>1275</v>
      </c>
      <c r="I7" s="22">
        <v>6245</v>
      </c>
      <c r="J7" s="46">
        <v>-4970</v>
      </c>
      <c r="K7" s="47">
        <f t="shared" si="1"/>
        <v>-4970</v>
      </c>
      <c r="L7" s="22">
        <v>-175</v>
      </c>
      <c r="M7" s="22">
        <v>-1645</v>
      </c>
      <c r="N7" s="61">
        <v>-1790</v>
      </c>
      <c r="O7" s="59">
        <v>-1205</v>
      </c>
      <c r="P7" s="48">
        <f t="shared" si="2"/>
        <v>-155</v>
      </c>
    </row>
    <row r="8" spans="1:16">
      <c r="A8" s="43">
        <v>165</v>
      </c>
      <c r="B8" s="44" t="s">
        <v>88</v>
      </c>
      <c r="C8" s="45">
        <v>1100</v>
      </c>
      <c r="D8" s="22">
        <v>1100</v>
      </c>
      <c r="E8" s="22">
        <v>1190</v>
      </c>
      <c r="F8" s="46">
        <f t="shared" si="0"/>
        <v>-90</v>
      </c>
      <c r="G8" s="45">
        <v>600</v>
      </c>
      <c r="H8" s="22">
        <v>600</v>
      </c>
      <c r="I8" s="22">
        <v>1425</v>
      </c>
      <c r="J8" s="46">
        <v>-825</v>
      </c>
      <c r="K8" s="47">
        <f t="shared" si="1"/>
        <v>-915</v>
      </c>
      <c r="L8" s="22">
        <v>-275</v>
      </c>
      <c r="M8" s="22">
        <v>-515</v>
      </c>
      <c r="N8" s="61">
        <v>-125</v>
      </c>
      <c r="O8" s="59">
        <v>0</v>
      </c>
      <c r="P8" s="48">
        <f t="shared" si="2"/>
        <v>0</v>
      </c>
    </row>
    <row r="9" spans="1:16">
      <c r="A9" s="43">
        <v>159</v>
      </c>
      <c r="B9" s="44" t="s">
        <v>76</v>
      </c>
      <c r="C9" s="45">
        <v>25</v>
      </c>
      <c r="D9" s="22">
        <v>10</v>
      </c>
      <c r="E9" s="22">
        <v>10</v>
      </c>
      <c r="F9" s="46">
        <f t="shared" si="0"/>
        <v>0</v>
      </c>
      <c r="G9" s="45">
        <v>800</v>
      </c>
      <c r="H9" s="22">
        <v>800</v>
      </c>
      <c r="I9" s="22">
        <v>2625</v>
      </c>
      <c r="J9" s="46">
        <v>-1825</v>
      </c>
      <c r="K9" s="47">
        <f t="shared" si="1"/>
        <v>-1825</v>
      </c>
      <c r="L9" s="22">
        <v>-1274</v>
      </c>
      <c r="M9" s="22">
        <v>-415</v>
      </c>
      <c r="N9" s="61">
        <v>-136</v>
      </c>
      <c r="O9" s="59">
        <v>0</v>
      </c>
      <c r="P9" s="48">
        <f t="shared" si="2"/>
        <v>0</v>
      </c>
    </row>
    <row r="10" spans="1:16">
      <c r="A10" s="43">
        <v>162</v>
      </c>
      <c r="B10" s="44" t="s">
        <v>82</v>
      </c>
      <c r="C10" s="45">
        <v>100</v>
      </c>
      <c r="D10" s="22">
        <v>100</v>
      </c>
      <c r="E10" s="22">
        <v>655</v>
      </c>
      <c r="F10" s="46">
        <f t="shared" si="0"/>
        <v>-555</v>
      </c>
      <c r="G10" s="45">
        <v>11000</v>
      </c>
      <c r="H10" s="22">
        <v>2065</v>
      </c>
      <c r="I10" s="22">
        <v>2065</v>
      </c>
      <c r="J10" s="46">
        <v>0</v>
      </c>
      <c r="K10" s="47">
        <f t="shared" si="1"/>
        <v>-555</v>
      </c>
      <c r="L10" s="22">
        <v>-100</v>
      </c>
      <c r="M10" s="22">
        <v>-455</v>
      </c>
      <c r="N10" s="61">
        <v>0</v>
      </c>
      <c r="O10" s="59">
        <v>0</v>
      </c>
      <c r="P10" s="48">
        <f t="shared" si="2"/>
        <v>0</v>
      </c>
    </row>
    <row r="11" spans="1:16">
      <c r="A11" s="43">
        <v>148</v>
      </c>
      <c r="B11" s="44" t="s">
        <v>54</v>
      </c>
      <c r="C11" s="45">
        <v>300</v>
      </c>
      <c r="D11" s="22">
        <v>300</v>
      </c>
      <c r="E11" s="22">
        <v>6020</v>
      </c>
      <c r="F11" s="46">
        <f t="shared" si="0"/>
        <v>-5720</v>
      </c>
      <c r="G11" s="45">
        <v>11900</v>
      </c>
      <c r="H11" s="22">
        <v>11900</v>
      </c>
      <c r="I11" s="22">
        <v>19640</v>
      </c>
      <c r="J11" s="46">
        <v>-7740</v>
      </c>
      <c r="K11" s="47">
        <f t="shared" si="1"/>
        <v>-13460</v>
      </c>
      <c r="L11" s="22">
        <v>-1500</v>
      </c>
      <c r="M11" s="22">
        <v>-2485</v>
      </c>
      <c r="N11" s="61">
        <v>-1305</v>
      </c>
      <c r="O11" s="59">
        <v>-1840</v>
      </c>
      <c r="P11" s="48">
        <f t="shared" si="2"/>
        <v>-6330</v>
      </c>
    </row>
    <row r="12" spans="1:16">
      <c r="A12" s="43">
        <v>155</v>
      </c>
      <c r="B12" s="44" t="s">
        <v>68</v>
      </c>
      <c r="C12" s="45">
        <v>2200</v>
      </c>
      <c r="D12" s="22">
        <v>1040</v>
      </c>
      <c r="E12" s="22">
        <v>1040</v>
      </c>
      <c r="F12" s="46">
        <f t="shared" si="0"/>
        <v>0</v>
      </c>
      <c r="G12" s="45">
        <v>425</v>
      </c>
      <c r="H12" s="22">
        <v>425</v>
      </c>
      <c r="I12" s="22">
        <v>890</v>
      </c>
      <c r="J12" s="46">
        <v>-465</v>
      </c>
      <c r="K12" s="47">
        <f t="shared" si="1"/>
        <v>-465</v>
      </c>
      <c r="L12" s="22">
        <v>-305</v>
      </c>
      <c r="M12" s="22">
        <v>-55</v>
      </c>
      <c r="N12" s="61">
        <v>-15</v>
      </c>
      <c r="O12" s="59">
        <v>-10</v>
      </c>
      <c r="P12" s="48">
        <f t="shared" si="2"/>
        <v>-80</v>
      </c>
    </row>
    <row r="13" spans="1:16">
      <c r="A13" s="43">
        <v>153</v>
      </c>
      <c r="B13" s="44" t="s">
        <v>64</v>
      </c>
      <c r="C13" s="45">
        <v>1400</v>
      </c>
      <c r="D13" s="22">
        <v>1250</v>
      </c>
      <c r="E13" s="22">
        <v>1250</v>
      </c>
      <c r="F13" s="46">
        <f t="shared" si="0"/>
        <v>0</v>
      </c>
      <c r="G13" s="45">
        <v>450</v>
      </c>
      <c r="H13" s="22">
        <v>450</v>
      </c>
      <c r="I13" s="22">
        <v>3420</v>
      </c>
      <c r="J13" s="46">
        <v>-2970</v>
      </c>
      <c r="K13" s="47">
        <f t="shared" si="1"/>
        <v>-2970</v>
      </c>
      <c r="L13" s="22">
        <v>-200</v>
      </c>
      <c r="M13" s="22">
        <v>-355</v>
      </c>
      <c r="N13" s="61">
        <v>-210</v>
      </c>
      <c r="O13" s="59">
        <v>-155</v>
      </c>
      <c r="P13" s="48">
        <f t="shared" si="2"/>
        <v>-2050</v>
      </c>
    </row>
    <row r="14" spans="1:16">
      <c r="A14" s="43">
        <v>633</v>
      </c>
      <c r="B14" s="44" t="s">
        <v>130</v>
      </c>
      <c r="C14" s="45">
        <v>775</v>
      </c>
      <c r="D14" s="22">
        <v>775</v>
      </c>
      <c r="E14" s="22">
        <v>2155</v>
      </c>
      <c r="F14" s="46">
        <f t="shared" si="0"/>
        <v>-1380</v>
      </c>
      <c r="G14" s="45">
        <v>1325</v>
      </c>
      <c r="H14" s="22">
        <v>1325</v>
      </c>
      <c r="I14" s="22">
        <v>3110</v>
      </c>
      <c r="J14" s="46">
        <v>-1785</v>
      </c>
      <c r="K14" s="47">
        <f t="shared" si="1"/>
        <v>-3165</v>
      </c>
      <c r="L14" s="22">
        <v>-1125</v>
      </c>
      <c r="M14" s="22">
        <v>-2040</v>
      </c>
      <c r="N14" s="61">
        <v>0</v>
      </c>
      <c r="O14" s="59">
        <v>0</v>
      </c>
      <c r="P14" s="48">
        <f t="shared" si="2"/>
        <v>0</v>
      </c>
    </row>
    <row r="15" spans="1:16">
      <c r="A15" s="43">
        <v>813</v>
      </c>
      <c r="B15" s="44" t="s">
        <v>214</v>
      </c>
      <c r="C15" s="45">
        <v>600</v>
      </c>
      <c r="D15" s="22">
        <v>600</v>
      </c>
      <c r="E15" s="22">
        <v>1840</v>
      </c>
      <c r="F15" s="46">
        <f t="shared" si="0"/>
        <v>-1240</v>
      </c>
      <c r="G15" s="45">
        <v>200</v>
      </c>
      <c r="H15" s="22">
        <v>200</v>
      </c>
      <c r="I15" s="22">
        <v>2085</v>
      </c>
      <c r="J15" s="46">
        <v>-1885</v>
      </c>
      <c r="K15" s="47">
        <f t="shared" si="1"/>
        <v>-3125</v>
      </c>
      <c r="L15" s="22">
        <v>-1845</v>
      </c>
      <c r="M15" s="22">
        <v>-700</v>
      </c>
      <c r="N15" s="61">
        <v>-580</v>
      </c>
      <c r="O15" s="59">
        <v>0</v>
      </c>
      <c r="P15" s="48">
        <f t="shared" si="2"/>
        <v>0</v>
      </c>
    </row>
    <row r="16" spans="1:16">
      <c r="A16" s="43">
        <v>152</v>
      </c>
      <c r="B16" s="44" t="s">
        <v>62</v>
      </c>
      <c r="C16" s="45">
        <v>200</v>
      </c>
      <c r="D16" s="22">
        <v>200</v>
      </c>
      <c r="E16" s="22">
        <v>435</v>
      </c>
      <c r="F16" s="46">
        <f t="shared" si="0"/>
        <v>-235</v>
      </c>
      <c r="G16" s="45">
        <v>10650</v>
      </c>
      <c r="H16" s="22">
        <v>330</v>
      </c>
      <c r="I16" s="22">
        <v>330</v>
      </c>
      <c r="J16" s="46">
        <v>0</v>
      </c>
      <c r="K16" s="47">
        <f t="shared" si="1"/>
        <v>-235</v>
      </c>
      <c r="L16" s="22">
        <v>-25</v>
      </c>
      <c r="M16" s="22">
        <v>-185</v>
      </c>
      <c r="N16" s="61">
        <v>-25</v>
      </c>
      <c r="O16" s="59">
        <v>0</v>
      </c>
      <c r="P16" s="48">
        <f t="shared" si="2"/>
        <v>0</v>
      </c>
    </row>
    <row r="17" spans="1:16">
      <c r="A17" s="43">
        <v>217</v>
      </c>
      <c r="B17" s="44" t="s">
        <v>106</v>
      </c>
      <c r="C17" s="45">
        <v>0</v>
      </c>
      <c r="D17" s="22">
        <v>0</v>
      </c>
      <c r="E17" s="22">
        <v>0</v>
      </c>
      <c r="F17" s="46">
        <f t="shared" si="0"/>
        <v>0</v>
      </c>
      <c r="G17" s="45">
        <v>100</v>
      </c>
      <c r="H17" s="22">
        <v>100</v>
      </c>
      <c r="I17" s="22">
        <v>605</v>
      </c>
      <c r="J17" s="46">
        <v>-505</v>
      </c>
      <c r="K17" s="47">
        <f t="shared" si="1"/>
        <v>-505</v>
      </c>
      <c r="L17" s="22">
        <v>-370</v>
      </c>
      <c r="M17" s="22">
        <v>-135</v>
      </c>
      <c r="N17" s="61">
        <v>0</v>
      </c>
      <c r="O17" s="59">
        <v>0</v>
      </c>
      <c r="P17" s="48">
        <f t="shared" si="2"/>
        <v>0</v>
      </c>
    </row>
    <row r="18" spans="1:16">
      <c r="A18" s="43">
        <v>986</v>
      </c>
      <c r="B18" s="44" t="s">
        <v>274</v>
      </c>
      <c r="C18" s="45">
        <v>28125</v>
      </c>
      <c r="D18" s="22">
        <v>28125</v>
      </c>
      <c r="E18" s="22">
        <v>214017</v>
      </c>
      <c r="F18" s="46">
        <f t="shared" si="0"/>
        <v>-185892</v>
      </c>
      <c r="G18" s="45">
        <v>187500</v>
      </c>
      <c r="H18" s="22">
        <v>187500</v>
      </c>
      <c r="I18" s="22">
        <v>341661</v>
      </c>
      <c r="J18" s="46">
        <v>-154161</v>
      </c>
      <c r="K18" s="47">
        <f t="shared" si="1"/>
        <v>-340053</v>
      </c>
      <c r="L18" s="22">
        <v>-214201</v>
      </c>
      <c r="M18" s="22">
        <v>-125852</v>
      </c>
      <c r="N18" s="61">
        <v>0</v>
      </c>
      <c r="O18" s="59">
        <v>0</v>
      </c>
      <c r="P18" s="48">
        <f t="shared" si="2"/>
        <v>0</v>
      </c>
    </row>
    <row r="19" spans="1:16">
      <c r="A19" s="43">
        <v>106</v>
      </c>
      <c r="B19" s="44" t="s">
        <v>14</v>
      </c>
      <c r="C19" s="45">
        <v>110050</v>
      </c>
      <c r="D19" s="22">
        <v>110050</v>
      </c>
      <c r="E19" s="22">
        <v>172043</v>
      </c>
      <c r="F19" s="46">
        <f t="shared" si="0"/>
        <v>-61993</v>
      </c>
      <c r="G19" s="45">
        <v>61275</v>
      </c>
      <c r="H19" s="22">
        <v>61275</v>
      </c>
      <c r="I19" s="22">
        <v>153613</v>
      </c>
      <c r="J19" s="46">
        <v>-92338</v>
      </c>
      <c r="K19" s="47">
        <f t="shared" si="1"/>
        <v>-154331</v>
      </c>
      <c r="L19" s="22">
        <v>-142120</v>
      </c>
      <c r="M19" s="22">
        <v>-12211</v>
      </c>
      <c r="N19" s="61">
        <v>0</v>
      </c>
      <c r="O19" s="59">
        <v>0</v>
      </c>
      <c r="P19" s="48">
        <f t="shared" si="2"/>
        <v>0</v>
      </c>
    </row>
    <row r="20" spans="1:16">
      <c r="A20" s="43">
        <v>130</v>
      </c>
      <c r="B20" s="44" t="s">
        <v>34</v>
      </c>
      <c r="C20" s="45">
        <v>1350</v>
      </c>
      <c r="D20" s="22">
        <v>1350</v>
      </c>
      <c r="E20" s="22">
        <v>3400</v>
      </c>
      <c r="F20" s="46">
        <f t="shared" si="0"/>
        <v>-2050</v>
      </c>
      <c r="G20" s="45">
        <v>1200</v>
      </c>
      <c r="H20" s="22">
        <v>1200</v>
      </c>
      <c r="I20" s="22">
        <v>7679</v>
      </c>
      <c r="J20" s="46">
        <v>-6479</v>
      </c>
      <c r="K20" s="47">
        <f t="shared" si="1"/>
        <v>-8529</v>
      </c>
      <c r="L20" s="22">
        <v>-7089</v>
      </c>
      <c r="M20" s="22">
        <v>-1440</v>
      </c>
      <c r="N20" s="61">
        <v>0</v>
      </c>
      <c r="O20" s="59">
        <v>0</v>
      </c>
      <c r="P20" s="48">
        <f t="shared" si="2"/>
        <v>0</v>
      </c>
    </row>
    <row r="21" spans="1:16">
      <c r="A21" s="43">
        <v>124</v>
      </c>
      <c r="B21" s="44" t="s">
        <v>24</v>
      </c>
      <c r="C21" s="45">
        <v>161675</v>
      </c>
      <c r="D21" s="22">
        <v>161675</v>
      </c>
      <c r="E21" s="22">
        <v>338380</v>
      </c>
      <c r="F21" s="46">
        <f t="shared" si="0"/>
        <v>-176705</v>
      </c>
      <c r="G21" s="45">
        <v>83525</v>
      </c>
      <c r="H21" s="22">
        <v>83525</v>
      </c>
      <c r="I21" s="22">
        <v>452560</v>
      </c>
      <c r="J21" s="46">
        <v>-369035</v>
      </c>
      <c r="K21" s="47">
        <f t="shared" si="1"/>
        <v>-545740</v>
      </c>
      <c r="L21" s="22">
        <v>-454825</v>
      </c>
      <c r="M21" s="22">
        <v>-90915</v>
      </c>
      <c r="N21" s="61">
        <v>0</v>
      </c>
      <c r="O21" s="59">
        <v>0</v>
      </c>
      <c r="P21" s="48">
        <f t="shared" si="2"/>
        <v>0</v>
      </c>
    </row>
    <row r="22" spans="1:16">
      <c r="A22" s="43">
        <v>129</v>
      </c>
      <c r="B22" s="44" t="s">
        <v>32</v>
      </c>
      <c r="C22" s="45">
        <v>53500</v>
      </c>
      <c r="D22" s="22">
        <v>53500</v>
      </c>
      <c r="E22" s="22">
        <v>207816</v>
      </c>
      <c r="F22" s="46">
        <f t="shared" si="0"/>
        <v>-154316</v>
      </c>
      <c r="G22" s="45">
        <v>77325</v>
      </c>
      <c r="H22" s="22">
        <v>77325</v>
      </c>
      <c r="I22" s="22">
        <v>202427</v>
      </c>
      <c r="J22" s="46">
        <v>-125102</v>
      </c>
      <c r="K22" s="47">
        <f t="shared" si="1"/>
        <v>-279418</v>
      </c>
      <c r="L22" s="22">
        <v>-105875</v>
      </c>
      <c r="M22" s="22">
        <v>-144984</v>
      </c>
      <c r="N22" s="61">
        <v>-28559</v>
      </c>
      <c r="O22" s="59">
        <v>0</v>
      </c>
      <c r="P22" s="48">
        <f t="shared" si="2"/>
        <v>0</v>
      </c>
    </row>
    <row r="23" spans="1:16">
      <c r="A23" s="43">
        <v>111</v>
      </c>
      <c r="B23" s="44" t="s">
        <v>18</v>
      </c>
      <c r="C23" s="45">
        <v>875</v>
      </c>
      <c r="D23" s="22">
        <v>875</v>
      </c>
      <c r="E23" s="22">
        <v>2387</v>
      </c>
      <c r="F23" s="46">
        <f t="shared" si="0"/>
        <v>-1512</v>
      </c>
      <c r="G23" s="45">
        <v>250</v>
      </c>
      <c r="H23" s="22">
        <v>250</v>
      </c>
      <c r="I23" s="22">
        <v>4254</v>
      </c>
      <c r="J23" s="46">
        <v>-4004</v>
      </c>
      <c r="K23" s="47">
        <f t="shared" si="1"/>
        <v>-5516</v>
      </c>
      <c r="L23" s="22">
        <v>-550</v>
      </c>
      <c r="M23" s="22">
        <v>-1514</v>
      </c>
      <c r="N23" s="61">
        <v>-1526</v>
      </c>
      <c r="O23" s="59">
        <v>-1754</v>
      </c>
      <c r="P23" s="48">
        <f t="shared" si="2"/>
        <v>-172</v>
      </c>
    </row>
    <row r="24" spans="1:16">
      <c r="A24" s="43">
        <v>138</v>
      </c>
      <c r="B24" s="44" t="s">
        <v>42</v>
      </c>
      <c r="C24" s="45">
        <v>350</v>
      </c>
      <c r="D24" s="22">
        <v>350</v>
      </c>
      <c r="E24" s="22">
        <v>6340</v>
      </c>
      <c r="F24" s="46">
        <f t="shared" si="0"/>
        <v>-5990</v>
      </c>
      <c r="G24" s="45">
        <v>1900</v>
      </c>
      <c r="H24" s="22">
        <v>1900</v>
      </c>
      <c r="I24" s="22">
        <v>6060</v>
      </c>
      <c r="J24" s="46">
        <v>-4160</v>
      </c>
      <c r="K24" s="47">
        <f t="shared" si="1"/>
        <v>-10150</v>
      </c>
      <c r="L24" s="22">
        <v>-4115</v>
      </c>
      <c r="M24" s="22">
        <v>-4735</v>
      </c>
      <c r="N24" s="61">
        <v>-1300</v>
      </c>
      <c r="O24" s="59">
        <v>0</v>
      </c>
      <c r="P24" s="48">
        <f t="shared" si="2"/>
        <v>0</v>
      </c>
    </row>
    <row r="25" spans="1:16">
      <c r="A25" s="43">
        <v>637</v>
      </c>
      <c r="B25" s="44" t="s">
        <v>138</v>
      </c>
      <c r="C25" s="45">
        <v>275</v>
      </c>
      <c r="D25" s="22">
        <v>275</v>
      </c>
      <c r="E25" s="22">
        <v>1250</v>
      </c>
      <c r="F25" s="46">
        <f t="shared" si="0"/>
        <v>-975</v>
      </c>
      <c r="G25" s="45">
        <v>100</v>
      </c>
      <c r="H25" s="22">
        <v>100</v>
      </c>
      <c r="I25" s="22">
        <v>3270</v>
      </c>
      <c r="J25" s="46">
        <v>-3170</v>
      </c>
      <c r="K25" s="47">
        <f t="shared" si="1"/>
        <v>-4145</v>
      </c>
      <c r="L25" s="22">
        <v>-500</v>
      </c>
      <c r="M25" s="22">
        <v>-2075</v>
      </c>
      <c r="N25" s="61">
        <v>-1570</v>
      </c>
      <c r="O25" s="59">
        <v>0</v>
      </c>
      <c r="P25" s="48">
        <f t="shared" si="2"/>
        <v>0</v>
      </c>
    </row>
    <row r="26" spans="1:16">
      <c r="A26" s="43">
        <v>638</v>
      </c>
      <c r="B26" s="44" t="s">
        <v>140</v>
      </c>
      <c r="C26" s="45">
        <v>2175</v>
      </c>
      <c r="D26" s="22">
        <v>2175</v>
      </c>
      <c r="E26" s="22">
        <v>4870</v>
      </c>
      <c r="F26" s="46">
        <f t="shared" si="0"/>
        <v>-2695</v>
      </c>
      <c r="G26" s="45">
        <v>2200</v>
      </c>
      <c r="H26" s="22">
        <v>2200</v>
      </c>
      <c r="I26" s="22">
        <v>6405</v>
      </c>
      <c r="J26" s="46">
        <v>-4205</v>
      </c>
      <c r="K26" s="47">
        <f t="shared" si="1"/>
        <v>-6900</v>
      </c>
      <c r="L26" s="22">
        <v>-3100</v>
      </c>
      <c r="M26" s="22">
        <v>-3800</v>
      </c>
      <c r="N26" s="61">
        <v>0</v>
      </c>
      <c r="O26" s="59">
        <v>0</v>
      </c>
      <c r="P26" s="48">
        <f t="shared" si="2"/>
        <v>0</v>
      </c>
    </row>
    <row r="27" spans="1:16">
      <c r="A27" s="43">
        <v>110</v>
      </c>
      <c r="B27" s="44" t="s">
        <v>987</v>
      </c>
      <c r="C27" s="45">
        <v>28775</v>
      </c>
      <c r="D27" s="22">
        <v>28775</v>
      </c>
      <c r="E27" s="22">
        <v>113198</v>
      </c>
      <c r="F27" s="46">
        <f t="shared" si="0"/>
        <v>-84423</v>
      </c>
      <c r="G27" s="45">
        <v>269475</v>
      </c>
      <c r="H27" s="22">
        <v>16948</v>
      </c>
      <c r="I27" s="22">
        <v>16948</v>
      </c>
      <c r="J27" s="46">
        <v>0</v>
      </c>
      <c r="K27" s="47">
        <f t="shared" si="1"/>
        <v>-84423</v>
      </c>
      <c r="L27" s="22">
        <v>-7538</v>
      </c>
      <c r="M27" s="22">
        <v>-76885</v>
      </c>
      <c r="N27" s="61">
        <v>0</v>
      </c>
      <c r="O27" s="59">
        <v>0</v>
      </c>
      <c r="P27" s="48">
        <f t="shared" si="2"/>
        <v>0</v>
      </c>
    </row>
    <row r="28" spans="1:16">
      <c r="A28" s="43">
        <v>219</v>
      </c>
      <c r="B28" s="44" t="s">
        <v>988</v>
      </c>
      <c r="C28" s="45">
        <v>121925</v>
      </c>
      <c r="D28" s="22">
        <v>22896</v>
      </c>
      <c r="E28" s="22">
        <v>22896</v>
      </c>
      <c r="F28" s="46">
        <f t="shared" si="0"/>
        <v>0</v>
      </c>
      <c r="G28" s="45">
        <v>2000</v>
      </c>
      <c r="H28" s="22">
        <v>2000</v>
      </c>
      <c r="I28" s="22">
        <v>6288</v>
      </c>
      <c r="J28" s="46">
        <v>-4288</v>
      </c>
      <c r="K28" s="47">
        <f t="shared" si="1"/>
        <v>-4288</v>
      </c>
      <c r="L28" s="22">
        <v>-4093</v>
      </c>
      <c r="M28" s="22">
        <v>-150</v>
      </c>
      <c r="N28" s="61">
        <v>0</v>
      </c>
      <c r="O28" s="59">
        <v>0</v>
      </c>
      <c r="P28" s="48">
        <f t="shared" si="2"/>
        <v>-45</v>
      </c>
    </row>
    <row r="29" spans="1:16">
      <c r="A29" s="43">
        <v>610</v>
      </c>
      <c r="B29" s="44" t="s">
        <v>112</v>
      </c>
      <c r="C29" s="45">
        <v>50</v>
      </c>
      <c r="D29" s="22">
        <v>50</v>
      </c>
      <c r="E29" s="22">
        <v>193</v>
      </c>
      <c r="F29" s="46">
        <f t="shared" si="0"/>
        <v>-143</v>
      </c>
      <c r="G29" s="45">
        <v>550</v>
      </c>
      <c r="H29" s="22">
        <v>55</v>
      </c>
      <c r="I29" s="22">
        <v>55</v>
      </c>
      <c r="J29" s="46">
        <v>0</v>
      </c>
      <c r="K29" s="47">
        <f t="shared" si="1"/>
        <v>-143</v>
      </c>
      <c r="L29" s="22">
        <v>-90</v>
      </c>
      <c r="M29" s="22">
        <v>-53</v>
      </c>
      <c r="N29" s="61">
        <v>0</v>
      </c>
      <c r="O29" s="59">
        <v>0</v>
      </c>
      <c r="P29" s="48">
        <f t="shared" si="2"/>
        <v>0</v>
      </c>
    </row>
    <row r="30" spans="1:16">
      <c r="A30" s="43">
        <v>126</v>
      </c>
      <c r="B30" s="44" t="s">
        <v>28</v>
      </c>
      <c r="C30" s="45">
        <v>750</v>
      </c>
      <c r="D30" s="22">
        <v>750</v>
      </c>
      <c r="E30" s="22">
        <v>5372</v>
      </c>
      <c r="F30" s="46">
        <f t="shared" si="0"/>
        <v>-4622</v>
      </c>
      <c r="G30" s="45">
        <v>1500</v>
      </c>
      <c r="H30" s="22">
        <v>1500</v>
      </c>
      <c r="I30" s="22">
        <v>9830</v>
      </c>
      <c r="J30" s="46">
        <v>-8330</v>
      </c>
      <c r="K30" s="47">
        <f t="shared" si="1"/>
        <v>-12952</v>
      </c>
      <c r="L30" s="22">
        <v>-2050</v>
      </c>
      <c r="M30" s="22">
        <v>-6178</v>
      </c>
      <c r="N30" s="61">
        <v>-4724</v>
      </c>
      <c r="O30" s="59">
        <v>0</v>
      </c>
      <c r="P30" s="48">
        <f t="shared" si="2"/>
        <v>0</v>
      </c>
    </row>
    <row r="31" spans="1:16">
      <c r="A31" s="43">
        <v>125</v>
      </c>
      <c r="B31" s="44" t="s">
        <v>26</v>
      </c>
      <c r="C31" s="45">
        <v>525</v>
      </c>
      <c r="D31" s="22">
        <v>525</v>
      </c>
      <c r="E31" s="22">
        <v>2422</v>
      </c>
      <c r="F31" s="46">
        <f t="shared" si="0"/>
        <v>-1897</v>
      </c>
      <c r="G31" s="45">
        <v>175</v>
      </c>
      <c r="H31" s="22">
        <v>175</v>
      </c>
      <c r="I31" s="22">
        <v>1863</v>
      </c>
      <c r="J31" s="46">
        <v>-1688</v>
      </c>
      <c r="K31" s="47">
        <f t="shared" si="1"/>
        <v>-3585</v>
      </c>
      <c r="L31" s="22">
        <v>-625</v>
      </c>
      <c r="M31" s="22">
        <v>-400</v>
      </c>
      <c r="N31" s="61">
        <v>-1846</v>
      </c>
      <c r="O31" s="59">
        <v>-714</v>
      </c>
      <c r="P31" s="48">
        <f t="shared" si="2"/>
        <v>0</v>
      </c>
    </row>
    <row r="32" spans="1:16">
      <c r="A32" s="43">
        <v>134</v>
      </c>
      <c r="B32" s="44" t="s">
        <v>38</v>
      </c>
      <c r="C32" s="45">
        <v>2575</v>
      </c>
      <c r="D32" s="22">
        <v>2575</v>
      </c>
      <c r="E32" s="22">
        <v>11642</v>
      </c>
      <c r="F32" s="46">
        <f t="shared" si="0"/>
        <v>-9067</v>
      </c>
      <c r="G32" s="45">
        <v>850</v>
      </c>
      <c r="H32" s="22">
        <v>850</v>
      </c>
      <c r="I32" s="22">
        <v>20215</v>
      </c>
      <c r="J32" s="46">
        <v>-19365</v>
      </c>
      <c r="K32" s="47">
        <f t="shared" si="1"/>
        <v>-28432</v>
      </c>
      <c r="L32" s="22">
        <v>-5150</v>
      </c>
      <c r="M32" s="22">
        <v>-9666</v>
      </c>
      <c r="N32" s="61">
        <v>-2250</v>
      </c>
      <c r="O32" s="59">
        <v>-7436</v>
      </c>
      <c r="P32" s="48">
        <f t="shared" si="2"/>
        <v>-3930</v>
      </c>
    </row>
    <row r="33" spans="1:16">
      <c r="A33" s="43">
        <v>207</v>
      </c>
      <c r="B33" s="44" t="s">
        <v>954</v>
      </c>
      <c r="C33" s="45">
        <v>10300</v>
      </c>
      <c r="D33" s="22">
        <v>10300</v>
      </c>
      <c r="E33" s="22">
        <v>28212</v>
      </c>
      <c r="F33" s="46">
        <f t="shared" si="0"/>
        <v>-17912</v>
      </c>
      <c r="G33" s="45">
        <v>62325</v>
      </c>
      <c r="H33" s="22">
        <v>6210</v>
      </c>
      <c r="I33" s="22">
        <v>6210</v>
      </c>
      <c r="J33" s="46">
        <v>0</v>
      </c>
      <c r="K33" s="47">
        <f t="shared" si="1"/>
        <v>-17912</v>
      </c>
      <c r="L33" s="22">
        <v>-4655</v>
      </c>
      <c r="M33" s="22">
        <v>0</v>
      </c>
      <c r="N33" s="61">
        <v>0</v>
      </c>
      <c r="O33" s="59">
        <v>0</v>
      </c>
      <c r="P33" s="48">
        <f t="shared" si="2"/>
        <v>-13257</v>
      </c>
    </row>
    <row r="34" spans="1:16">
      <c r="A34" s="23">
        <v>646</v>
      </c>
      <c r="B34" s="49" t="s">
        <v>156</v>
      </c>
      <c r="C34" s="45">
        <v>2775</v>
      </c>
      <c r="D34" s="22">
        <v>2775</v>
      </c>
      <c r="E34" s="22">
        <v>17590</v>
      </c>
      <c r="F34" s="46">
        <f t="shared" si="0"/>
        <v>-14815</v>
      </c>
      <c r="G34" s="45">
        <v>3875</v>
      </c>
      <c r="H34" s="22">
        <v>3875</v>
      </c>
      <c r="I34" s="22">
        <v>35885</v>
      </c>
      <c r="J34" s="46">
        <v>-32010</v>
      </c>
      <c r="K34" s="47">
        <f t="shared" si="1"/>
        <v>-46825</v>
      </c>
      <c r="L34" s="22">
        <v>-28323</v>
      </c>
      <c r="M34" s="22">
        <v>-18502</v>
      </c>
      <c r="N34" s="61">
        <v>0</v>
      </c>
      <c r="O34" s="59">
        <v>0</v>
      </c>
      <c r="P34" s="48">
        <f t="shared" si="2"/>
        <v>0</v>
      </c>
    </row>
    <row r="35" spans="1:16" s="36" customFormat="1" ht="17.25" thickBot="1">
      <c r="A35" s="121" t="s">
        <v>949</v>
      </c>
      <c r="B35" s="122"/>
      <c r="C35" s="50">
        <f t="shared" ref="C35:P35" si="3">SUM(C4:C34)</f>
        <v>563050</v>
      </c>
      <c r="D35" s="32">
        <f t="shared" si="3"/>
        <v>437386</v>
      </c>
      <c r="E35" s="32">
        <f t="shared" si="3"/>
        <v>1171613</v>
      </c>
      <c r="F35" s="51">
        <f t="shared" si="3"/>
        <v>-734227</v>
      </c>
      <c r="G35" s="50">
        <f t="shared" si="3"/>
        <v>796425</v>
      </c>
      <c r="H35" s="32">
        <f t="shared" si="3"/>
        <v>468033</v>
      </c>
      <c r="I35" s="32">
        <f t="shared" si="3"/>
        <v>1327943</v>
      </c>
      <c r="J35" s="51">
        <f t="shared" si="3"/>
        <v>-859910</v>
      </c>
      <c r="K35" s="52">
        <f t="shared" si="3"/>
        <v>-1594137</v>
      </c>
      <c r="L35" s="32">
        <f t="shared" si="3"/>
        <v>-994977</v>
      </c>
      <c r="M35" s="32">
        <f t="shared" si="3"/>
        <v>-510956</v>
      </c>
      <c r="N35" s="57">
        <f t="shared" si="3"/>
        <v>-47666</v>
      </c>
      <c r="O35" s="60">
        <f t="shared" si="3"/>
        <v>-13919</v>
      </c>
      <c r="P35" s="53">
        <f t="shared" si="3"/>
        <v>-26619</v>
      </c>
    </row>
    <row r="36" spans="1:16" ht="17.25" thickTop="1"/>
  </sheetData>
  <mergeCells count="3">
    <mergeCell ref="C2:F2"/>
    <mergeCell ref="G2:J2"/>
    <mergeCell ref="A35:B35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G41"/>
  <sheetViews>
    <sheetView workbookViewId="0"/>
  </sheetViews>
  <sheetFormatPr defaultRowHeight="16.5"/>
  <cols>
    <col min="1" max="1" width="9.140625" style="75"/>
    <col min="2" max="2" width="7.28515625" style="75" customWidth="1"/>
    <col min="3" max="3" width="32.85546875" style="75" bestFit="1" customWidth="1"/>
    <col min="4" max="4" width="27.85546875" style="75" hidden="1" customWidth="1"/>
    <col min="5" max="5" width="9.140625" style="75" customWidth="1"/>
    <col min="6" max="6" width="9" style="75" customWidth="1"/>
    <col min="7" max="7" width="10.28515625" style="75" bestFit="1" customWidth="1"/>
    <col min="8" max="16384" width="9.140625" style="75"/>
  </cols>
  <sheetData>
    <row r="2" spans="2:6">
      <c r="B2" s="75" t="s">
        <v>993</v>
      </c>
    </row>
    <row r="4" spans="2:6">
      <c r="B4" s="75" t="s">
        <v>994</v>
      </c>
    </row>
    <row r="6" spans="2:6">
      <c r="B6" s="76" t="s">
        <v>932</v>
      </c>
      <c r="C6" s="76" t="s">
        <v>1</v>
      </c>
      <c r="D6" s="76" t="s">
        <v>279</v>
      </c>
      <c r="E6" s="77" t="s">
        <v>995</v>
      </c>
      <c r="F6" s="76" t="s">
        <v>939</v>
      </c>
    </row>
    <row r="7" spans="2:6">
      <c r="B7" s="76">
        <v>658</v>
      </c>
      <c r="C7" s="76" t="s">
        <v>706</v>
      </c>
      <c r="D7" s="76" t="s">
        <v>996</v>
      </c>
      <c r="E7" s="76">
        <v>1</v>
      </c>
      <c r="F7" s="76">
        <f>+E7*50000</f>
        <v>50000</v>
      </c>
    </row>
    <row r="8" spans="2:6">
      <c r="B8" s="76">
        <v>208</v>
      </c>
      <c r="C8" s="76" t="s">
        <v>997</v>
      </c>
      <c r="D8" s="76" t="s">
        <v>998</v>
      </c>
      <c r="E8" s="76">
        <v>1</v>
      </c>
      <c r="F8" s="76">
        <f>+E8*50000</f>
        <v>50000</v>
      </c>
    </row>
    <row r="9" spans="2:6">
      <c r="B9" s="76">
        <v>657</v>
      </c>
      <c r="C9" s="76" t="s">
        <v>999</v>
      </c>
      <c r="D9" s="76" t="s">
        <v>999</v>
      </c>
      <c r="E9" s="76">
        <v>1</v>
      </c>
      <c r="F9" s="76">
        <f>+E9*50000</f>
        <v>50000</v>
      </c>
    </row>
    <row r="10" spans="2:6">
      <c r="B10" s="76">
        <v>134</v>
      </c>
      <c r="C10" s="76" t="s">
        <v>38</v>
      </c>
      <c r="D10" s="76" t="s">
        <v>1000</v>
      </c>
      <c r="E10" s="76">
        <v>1</v>
      </c>
      <c r="F10" s="76">
        <f>+E10*50000</f>
        <v>50000</v>
      </c>
    </row>
    <row r="11" spans="2:6">
      <c r="B11" s="76"/>
      <c r="C11" s="124" t="s">
        <v>949</v>
      </c>
      <c r="D11" s="124"/>
      <c r="E11" s="76">
        <f>SUM(E7:E10)</f>
        <v>4</v>
      </c>
      <c r="F11" s="76">
        <f>SUM(F7:F10)</f>
        <v>200000</v>
      </c>
    </row>
    <row r="13" spans="2:6">
      <c r="B13" s="125" t="s">
        <v>1001</v>
      </c>
      <c r="C13" s="125"/>
      <c r="D13" s="125"/>
      <c r="E13" s="125"/>
      <c r="F13" s="125"/>
    </row>
    <row r="14" spans="2:6">
      <c r="B14" s="125"/>
      <c r="C14" s="125"/>
      <c r="D14" s="125"/>
      <c r="E14" s="125"/>
      <c r="F14" s="125"/>
    </row>
    <row r="16" spans="2:6">
      <c r="B16" s="75" t="s">
        <v>1002</v>
      </c>
    </row>
    <row r="18" spans="2:6">
      <c r="B18" s="76" t="s">
        <v>932</v>
      </c>
      <c r="C18" s="76" t="s">
        <v>1</v>
      </c>
      <c r="D18" s="76" t="s">
        <v>279</v>
      </c>
      <c r="E18" s="77" t="s">
        <v>995</v>
      </c>
      <c r="F18" s="76" t="s">
        <v>939</v>
      </c>
    </row>
    <row r="19" spans="2:6">
      <c r="B19" s="76">
        <v>108</v>
      </c>
      <c r="C19" s="76" t="s">
        <v>1003</v>
      </c>
      <c r="D19" s="76" t="s">
        <v>1004</v>
      </c>
      <c r="E19" s="76">
        <v>3</v>
      </c>
      <c r="F19" s="76">
        <f>+E19*50000</f>
        <v>150000</v>
      </c>
    </row>
    <row r="20" spans="2:6">
      <c r="B20" s="78"/>
      <c r="C20" s="123" t="s">
        <v>949</v>
      </c>
      <c r="D20" s="123"/>
      <c r="E20" s="78">
        <f>SUM(E19:E19)</f>
        <v>3</v>
      </c>
      <c r="F20" s="78">
        <f>SUM(F19:F19)</f>
        <v>150000</v>
      </c>
    </row>
    <row r="22" spans="2:6">
      <c r="B22" s="125" t="s">
        <v>1005</v>
      </c>
      <c r="C22" s="125"/>
      <c r="D22" s="125"/>
      <c r="E22" s="125"/>
      <c r="F22" s="125"/>
    </row>
    <row r="23" spans="2:6">
      <c r="B23" s="125"/>
      <c r="C23" s="125"/>
      <c r="D23" s="125"/>
      <c r="E23" s="125"/>
      <c r="F23" s="125"/>
    </row>
    <row r="25" spans="2:6" ht="16.5" customHeight="1">
      <c r="B25" s="125" t="s">
        <v>1006</v>
      </c>
      <c r="C25" s="125"/>
      <c r="D25" s="125"/>
      <c r="E25" s="125"/>
      <c r="F25" s="125"/>
    </row>
    <row r="26" spans="2:6">
      <c r="B26" s="125"/>
      <c r="C26" s="125"/>
      <c r="D26" s="125"/>
      <c r="E26" s="125"/>
      <c r="F26" s="125"/>
    </row>
    <row r="27" spans="2:6">
      <c r="B27" s="125"/>
      <c r="C27" s="125"/>
      <c r="D27" s="125"/>
      <c r="E27" s="125"/>
      <c r="F27" s="125"/>
    </row>
    <row r="29" spans="2:6">
      <c r="B29" s="125" t="s">
        <v>1032</v>
      </c>
      <c r="C29" s="125"/>
      <c r="D29" s="125"/>
      <c r="E29" s="125"/>
      <c r="F29" s="125"/>
    </row>
    <row r="30" spans="2:6">
      <c r="B30" s="125"/>
      <c r="C30" s="125"/>
      <c r="D30" s="125"/>
      <c r="E30" s="125"/>
      <c r="F30" s="125"/>
    </row>
    <row r="32" spans="2:6">
      <c r="B32" s="75" t="s">
        <v>1007</v>
      </c>
    </row>
    <row r="34" spans="2:7">
      <c r="B34" s="76" t="s">
        <v>932</v>
      </c>
      <c r="C34" s="76" t="s">
        <v>1</v>
      </c>
      <c r="D34" s="76" t="s">
        <v>279</v>
      </c>
      <c r="E34" s="77" t="s">
        <v>1008</v>
      </c>
      <c r="F34" s="77" t="s">
        <v>995</v>
      </c>
      <c r="G34" s="76" t="s">
        <v>939</v>
      </c>
    </row>
    <row r="35" spans="2:7">
      <c r="B35" s="76">
        <v>649</v>
      </c>
      <c r="C35" s="76" t="s">
        <v>162</v>
      </c>
      <c r="D35" s="76" t="s">
        <v>642</v>
      </c>
      <c r="E35" s="76">
        <v>0</v>
      </c>
      <c r="F35" s="77">
        <v>1</v>
      </c>
      <c r="G35" s="76">
        <f>+E35*100000+F35*50000</f>
        <v>50000</v>
      </c>
    </row>
    <row r="36" spans="2:7">
      <c r="B36" s="76">
        <v>664</v>
      </c>
      <c r="C36" s="76" t="s">
        <v>190</v>
      </c>
      <c r="D36" s="76" t="s">
        <v>1009</v>
      </c>
      <c r="E36" s="76">
        <v>1</v>
      </c>
      <c r="F36" s="77">
        <v>2</v>
      </c>
      <c r="G36" s="76">
        <f t="shared" ref="G36:G38" si="0">+E36*100000+F36*50000</f>
        <v>200000</v>
      </c>
    </row>
    <row r="37" spans="2:7">
      <c r="B37" s="76">
        <v>127</v>
      </c>
      <c r="C37" s="76" t="s">
        <v>1010</v>
      </c>
      <c r="D37" s="76" t="s">
        <v>449</v>
      </c>
      <c r="E37" s="76">
        <v>0</v>
      </c>
      <c r="F37" s="77">
        <v>37</v>
      </c>
      <c r="G37" s="76">
        <f t="shared" si="0"/>
        <v>1850000</v>
      </c>
    </row>
    <row r="38" spans="2:7">
      <c r="B38" s="76">
        <v>654</v>
      </c>
      <c r="C38" s="76" t="s">
        <v>1011</v>
      </c>
      <c r="D38" s="76" t="s">
        <v>666</v>
      </c>
      <c r="E38" s="76">
        <v>0</v>
      </c>
      <c r="F38" s="77">
        <v>3</v>
      </c>
      <c r="G38" s="76">
        <f t="shared" si="0"/>
        <v>150000</v>
      </c>
    </row>
    <row r="39" spans="2:7">
      <c r="B39" s="78"/>
      <c r="C39" s="123" t="s">
        <v>949</v>
      </c>
      <c r="D39" s="123"/>
      <c r="E39" s="78">
        <f>SUM(E35:E38)</f>
        <v>1</v>
      </c>
      <c r="F39" s="78">
        <f>SUM(F35:F38)</f>
        <v>43</v>
      </c>
      <c r="G39" s="78">
        <f>SUM(G35:G38)</f>
        <v>2250000</v>
      </c>
    </row>
    <row r="41" spans="2:7">
      <c r="B41" s="75" t="s">
        <v>1033</v>
      </c>
    </row>
  </sheetData>
  <mergeCells count="7">
    <mergeCell ref="C39:D39"/>
    <mergeCell ref="C11:D11"/>
    <mergeCell ref="B13:F14"/>
    <mergeCell ref="C20:D20"/>
    <mergeCell ref="B22:F23"/>
    <mergeCell ref="B25:F27"/>
    <mergeCell ref="B29:F30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G16"/>
  <sheetViews>
    <sheetView workbookViewId="0"/>
  </sheetViews>
  <sheetFormatPr defaultRowHeight="16.5"/>
  <cols>
    <col min="1" max="1" width="9.140625" style="75"/>
    <col min="2" max="2" width="7.28515625" style="75" customWidth="1"/>
    <col min="3" max="3" width="32.85546875" style="75" bestFit="1" customWidth="1"/>
    <col min="4" max="4" width="27.85546875" style="75" customWidth="1"/>
    <col min="5" max="5" width="9.140625" style="75" customWidth="1"/>
    <col min="6" max="6" width="9" style="75" customWidth="1"/>
    <col min="7" max="7" width="10.28515625" style="75" bestFit="1" customWidth="1"/>
    <col min="8" max="16384" width="9.140625" style="75"/>
  </cols>
  <sheetData>
    <row r="2" spans="2:7">
      <c r="B2" s="75" t="s">
        <v>993</v>
      </c>
    </row>
    <row r="4" spans="2:7">
      <c r="B4" s="75" t="s">
        <v>994</v>
      </c>
    </row>
    <row r="6" spans="2:7">
      <c r="B6" s="76" t="s">
        <v>932</v>
      </c>
      <c r="C6" s="76" t="s">
        <v>1</v>
      </c>
      <c r="D6" s="76" t="s">
        <v>279</v>
      </c>
      <c r="E6" s="77" t="s">
        <v>1008</v>
      </c>
      <c r="F6" s="77" t="s">
        <v>995</v>
      </c>
      <c r="G6" s="76" t="s">
        <v>939</v>
      </c>
    </row>
    <row r="7" spans="2:7">
      <c r="B7" s="76">
        <v>658</v>
      </c>
      <c r="C7" s="76" t="s">
        <v>706</v>
      </c>
      <c r="D7" s="76" t="s">
        <v>996</v>
      </c>
      <c r="E7" s="76">
        <v>0</v>
      </c>
      <c r="F7" s="76">
        <v>1</v>
      </c>
      <c r="G7" s="76">
        <f>+E7*100000+F7*50000</f>
        <v>50000</v>
      </c>
    </row>
    <row r="8" spans="2:7">
      <c r="B8" s="76">
        <v>208</v>
      </c>
      <c r="C8" s="76" t="s">
        <v>997</v>
      </c>
      <c r="D8" s="76" t="s">
        <v>998</v>
      </c>
      <c r="E8" s="76">
        <v>0</v>
      </c>
      <c r="F8" s="76">
        <v>1</v>
      </c>
      <c r="G8" s="76">
        <f t="shared" ref="G8:G11" si="0">+E8*100000+F8*50000</f>
        <v>50000</v>
      </c>
    </row>
    <row r="9" spans="2:7">
      <c r="B9" s="76">
        <v>657</v>
      </c>
      <c r="C9" s="76" t="s">
        <v>1012</v>
      </c>
      <c r="D9" s="76" t="s">
        <v>999</v>
      </c>
      <c r="E9" s="76">
        <v>0</v>
      </c>
      <c r="F9" s="76">
        <v>1</v>
      </c>
      <c r="G9" s="76">
        <f t="shared" si="0"/>
        <v>50000</v>
      </c>
    </row>
    <row r="10" spans="2:7">
      <c r="B10" s="76">
        <v>134</v>
      </c>
      <c r="C10" s="76" t="s">
        <v>38</v>
      </c>
      <c r="D10" s="76" t="s">
        <v>1000</v>
      </c>
      <c r="E10" s="76">
        <v>0</v>
      </c>
      <c r="F10" s="76">
        <v>1</v>
      </c>
      <c r="G10" s="76">
        <f t="shared" si="0"/>
        <v>50000</v>
      </c>
    </row>
    <row r="11" spans="2:7">
      <c r="B11" s="76">
        <v>108</v>
      </c>
      <c r="C11" s="76" t="s">
        <v>1003</v>
      </c>
      <c r="D11" s="76" t="s">
        <v>1004</v>
      </c>
      <c r="E11" s="76">
        <v>0</v>
      </c>
      <c r="F11" s="76">
        <v>3</v>
      </c>
      <c r="G11" s="76">
        <f t="shared" si="0"/>
        <v>150000</v>
      </c>
    </row>
    <row r="12" spans="2:7">
      <c r="B12" s="76">
        <v>649</v>
      </c>
      <c r="C12" s="76" t="s">
        <v>162</v>
      </c>
      <c r="D12" s="76" t="s">
        <v>642</v>
      </c>
      <c r="E12" s="76">
        <v>0</v>
      </c>
      <c r="F12" s="77">
        <v>1</v>
      </c>
      <c r="G12" s="76">
        <f>+E12*100000+F12*50000</f>
        <v>50000</v>
      </c>
    </row>
    <row r="13" spans="2:7">
      <c r="B13" s="76">
        <v>664</v>
      </c>
      <c r="C13" s="76" t="s">
        <v>190</v>
      </c>
      <c r="D13" s="76" t="s">
        <v>1009</v>
      </c>
      <c r="E13" s="76">
        <v>1</v>
      </c>
      <c r="F13" s="77">
        <v>2</v>
      </c>
      <c r="G13" s="76">
        <f t="shared" ref="G13:G15" si="1">+E13*100000+F13*50000</f>
        <v>200000</v>
      </c>
    </row>
    <row r="14" spans="2:7">
      <c r="B14" s="76">
        <v>127</v>
      </c>
      <c r="C14" s="76" t="s">
        <v>1010</v>
      </c>
      <c r="D14" s="76" t="s">
        <v>449</v>
      </c>
      <c r="E14" s="76">
        <v>0</v>
      </c>
      <c r="F14" s="77">
        <v>37</v>
      </c>
      <c r="G14" s="76">
        <f t="shared" si="1"/>
        <v>1850000</v>
      </c>
    </row>
    <row r="15" spans="2:7">
      <c r="B15" s="76">
        <v>654</v>
      </c>
      <c r="C15" s="76" t="s">
        <v>1011</v>
      </c>
      <c r="D15" s="76" t="s">
        <v>666</v>
      </c>
      <c r="E15" s="76">
        <v>0</v>
      </c>
      <c r="F15" s="77">
        <v>3</v>
      </c>
      <c r="G15" s="76">
        <f t="shared" si="1"/>
        <v>150000</v>
      </c>
    </row>
    <row r="16" spans="2:7">
      <c r="B16" s="78"/>
      <c r="C16" s="123" t="s">
        <v>949</v>
      </c>
      <c r="D16" s="123"/>
      <c r="E16" s="78">
        <f>SUM(E7:E15)</f>
        <v>1</v>
      </c>
      <c r="F16" s="78">
        <f>SUM(F7:F15)</f>
        <v>50</v>
      </c>
      <c r="G16" s="78">
        <f>SUM(G7:G15)</f>
        <v>2600000</v>
      </c>
    </row>
  </sheetData>
  <mergeCells count="1">
    <mergeCell ref="C16:D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16"/>
  <sheetViews>
    <sheetView workbookViewId="0"/>
  </sheetViews>
  <sheetFormatPr defaultRowHeight="16.5"/>
  <cols>
    <col min="1" max="1" width="9.140625" style="75"/>
    <col min="2" max="2" width="7.28515625" style="75" customWidth="1"/>
    <col min="3" max="3" width="32.85546875" style="75" bestFit="1" customWidth="1"/>
    <col min="4" max="4" width="9.140625" style="75" customWidth="1"/>
    <col min="5" max="5" width="9" style="75" customWidth="1"/>
    <col min="6" max="6" width="10.28515625" style="75" bestFit="1" customWidth="1"/>
    <col min="7" max="16384" width="9.140625" style="75"/>
  </cols>
  <sheetData>
    <row r="2" spans="2:6">
      <c r="B2" s="75" t="s">
        <v>993</v>
      </c>
    </row>
    <row r="4" spans="2:6">
      <c r="B4" s="75" t="s">
        <v>994</v>
      </c>
    </row>
    <row r="6" spans="2:6">
      <c r="B6" s="76" t="s">
        <v>932</v>
      </c>
      <c r="C6" s="76" t="s">
        <v>1</v>
      </c>
      <c r="D6" s="77" t="s">
        <v>1008</v>
      </c>
      <c r="E6" s="77" t="s">
        <v>995</v>
      </c>
      <c r="F6" s="76" t="s">
        <v>939</v>
      </c>
    </row>
    <row r="7" spans="2:6">
      <c r="B7" s="76">
        <v>658</v>
      </c>
      <c r="C7" s="76" t="s">
        <v>706</v>
      </c>
      <c r="D7" s="76">
        <v>0</v>
      </c>
      <c r="E7" s="76">
        <v>1</v>
      </c>
      <c r="F7" s="76">
        <f>+D7*100000+E7*50000</f>
        <v>50000</v>
      </c>
    </row>
    <row r="8" spans="2:6">
      <c r="B8" s="76">
        <v>208</v>
      </c>
      <c r="C8" s="76" t="s">
        <v>997</v>
      </c>
      <c r="D8" s="76">
        <v>0</v>
      </c>
      <c r="E8" s="76">
        <v>1</v>
      </c>
      <c r="F8" s="76">
        <f t="shared" ref="F8:F11" si="0">+D8*100000+E8*50000</f>
        <v>50000</v>
      </c>
    </row>
    <row r="9" spans="2:6">
      <c r="B9" s="76">
        <v>657</v>
      </c>
      <c r="C9" s="76" t="s">
        <v>1012</v>
      </c>
      <c r="D9" s="76">
        <v>0</v>
      </c>
      <c r="E9" s="76">
        <v>1</v>
      </c>
      <c r="F9" s="76">
        <f t="shared" si="0"/>
        <v>50000</v>
      </c>
    </row>
    <row r="10" spans="2:6">
      <c r="B10" s="76">
        <v>134</v>
      </c>
      <c r="C10" s="76" t="s">
        <v>38</v>
      </c>
      <c r="D10" s="76">
        <v>0</v>
      </c>
      <c r="E10" s="76">
        <v>1</v>
      </c>
      <c r="F10" s="76">
        <f t="shared" si="0"/>
        <v>50000</v>
      </c>
    </row>
    <row r="11" spans="2:6">
      <c r="B11" s="76">
        <v>108</v>
      </c>
      <c r="C11" s="76" t="s">
        <v>1003</v>
      </c>
      <c r="D11" s="76">
        <v>0</v>
      </c>
      <c r="E11" s="76">
        <v>3</v>
      </c>
      <c r="F11" s="76">
        <f t="shared" si="0"/>
        <v>150000</v>
      </c>
    </row>
    <row r="12" spans="2:6">
      <c r="B12" s="76">
        <v>649</v>
      </c>
      <c r="C12" s="76" t="s">
        <v>162</v>
      </c>
      <c r="D12" s="76">
        <v>0</v>
      </c>
      <c r="E12" s="77">
        <v>1</v>
      </c>
      <c r="F12" s="76">
        <f>+D12*100000+E12*50000</f>
        <v>50000</v>
      </c>
    </row>
    <row r="13" spans="2:6">
      <c r="B13" s="76">
        <v>664</v>
      </c>
      <c r="C13" s="76" t="s">
        <v>190</v>
      </c>
      <c r="D13" s="76">
        <v>1</v>
      </c>
      <c r="E13" s="77">
        <v>2</v>
      </c>
      <c r="F13" s="76">
        <f t="shared" ref="F13:F15" si="1">+D13*100000+E13*50000</f>
        <v>200000</v>
      </c>
    </row>
    <row r="14" spans="2:6">
      <c r="B14" s="76">
        <v>127</v>
      </c>
      <c r="C14" s="76" t="s">
        <v>1010</v>
      </c>
      <c r="D14" s="76">
        <v>0</v>
      </c>
      <c r="E14" s="77">
        <v>37</v>
      </c>
      <c r="F14" s="76">
        <f t="shared" si="1"/>
        <v>1850000</v>
      </c>
    </row>
    <row r="15" spans="2:6">
      <c r="B15" s="76">
        <v>654</v>
      </c>
      <c r="C15" s="76" t="s">
        <v>1011</v>
      </c>
      <c r="D15" s="76">
        <v>0</v>
      </c>
      <c r="E15" s="77">
        <v>3</v>
      </c>
      <c r="F15" s="76">
        <f t="shared" si="1"/>
        <v>150000</v>
      </c>
    </row>
    <row r="16" spans="2:6">
      <c r="B16" s="78"/>
      <c r="C16" s="79" t="s">
        <v>949</v>
      </c>
      <c r="D16" s="78">
        <f>SUM(D7:D15)</f>
        <v>1</v>
      </c>
      <c r="E16" s="78">
        <f>SUM(E7:E15)</f>
        <v>50</v>
      </c>
      <c r="F16" s="78">
        <f>SUM(F7:F15)</f>
        <v>2600000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4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6.5"/>
  <cols>
    <col min="1" max="1" width="9.140625" style="89"/>
    <col min="2" max="2" width="42.140625" style="89" customWidth="1"/>
    <col min="3" max="4" width="10" style="89" customWidth="1"/>
    <col min="5" max="5" width="15.85546875" style="89" customWidth="1"/>
    <col min="6" max="10" width="10" style="89" customWidth="1"/>
    <col min="11" max="11" width="19.7109375" style="89" customWidth="1"/>
    <col min="12" max="14" width="10" style="89" customWidth="1"/>
    <col min="15" max="15" width="13.28515625" style="89" customWidth="1"/>
    <col min="16" max="16" width="12.5703125" style="89" customWidth="1"/>
    <col min="17" max="17" width="10" style="89" customWidth="1"/>
    <col min="18" max="18" width="10.140625" style="89" bestFit="1" customWidth="1"/>
    <col min="19" max="16384" width="9.140625" style="89"/>
  </cols>
  <sheetData>
    <row r="1" spans="1:18" s="75" customFormat="1"/>
    <row r="2" spans="1:18" s="82" customFormat="1" ht="115.5">
      <c r="A2" s="81" t="s">
        <v>932</v>
      </c>
      <c r="B2" s="81" t="s">
        <v>1</v>
      </c>
      <c r="C2" s="81" t="s">
        <v>1014</v>
      </c>
      <c r="D2" s="81" t="s">
        <v>1015</v>
      </c>
      <c r="E2" s="81" t="s">
        <v>1016</v>
      </c>
      <c r="F2" s="81" t="s">
        <v>1017</v>
      </c>
      <c r="G2" s="81" t="s">
        <v>1018</v>
      </c>
      <c r="H2" s="81" t="s">
        <v>1019</v>
      </c>
      <c r="I2" s="81" t="s">
        <v>1020</v>
      </c>
      <c r="J2" s="81" t="s">
        <v>1021</v>
      </c>
      <c r="K2" s="81" t="s">
        <v>1022</v>
      </c>
      <c r="L2" s="81" t="s">
        <v>1023</v>
      </c>
      <c r="M2" s="81" t="s">
        <v>1024</v>
      </c>
      <c r="N2" s="81" t="s">
        <v>1025</v>
      </c>
      <c r="O2" s="81" t="s">
        <v>1026</v>
      </c>
      <c r="P2" s="81" t="s">
        <v>1027</v>
      </c>
      <c r="Q2" s="81" t="s">
        <v>1028</v>
      </c>
      <c r="R2" s="126" t="s">
        <v>1029</v>
      </c>
    </row>
    <row r="3" spans="1:18" s="82" customFormat="1">
      <c r="A3" s="128" t="s">
        <v>1030</v>
      </c>
      <c r="B3" s="129"/>
      <c r="C3" s="83">
        <v>25</v>
      </c>
      <c r="D3" s="83">
        <v>50</v>
      </c>
      <c r="E3" s="83">
        <v>50</v>
      </c>
      <c r="F3" s="83">
        <v>25</v>
      </c>
      <c r="G3" s="83">
        <v>10000</v>
      </c>
      <c r="H3" s="83">
        <v>25</v>
      </c>
      <c r="I3" s="83">
        <v>25</v>
      </c>
      <c r="J3" s="83">
        <v>10000</v>
      </c>
      <c r="K3" s="83">
        <v>1000</v>
      </c>
      <c r="L3" s="83">
        <v>10000</v>
      </c>
      <c r="M3" s="83">
        <v>10000</v>
      </c>
      <c r="N3" s="83">
        <v>25</v>
      </c>
      <c r="O3" s="83">
        <v>100000</v>
      </c>
      <c r="P3" s="83">
        <v>50000</v>
      </c>
      <c r="Q3" s="83">
        <v>50000</v>
      </c>
      <c r="R3" s="127"/>
    </row>
    <row r="4" spans="1:18">
      <c r="A4" s="85">
        <v>964</v>
      </c>
      <c r="B4" s="86" t="s">
        <v>264</v>
      </c>
      <c r="C4" s="87">
        <v>0</v>
      </c>
      <c r="D4" s="87">
        <v>0</v>
      </c>
      <c r="E4" s="87">
        <v>0</v>
      </c>
      <c r="F4" s="87">
        <v>2</v>
      </c>
      <c r="G4" s="87">
        <v>0</v>
      </c>
      <c r="H4" s="87">
        <v>0</v>
      </c>
      <c r="I4" s="87">
        <v>0</v>
      </c>
      <c r="J4" s="87">
        <v>0</v>
      </c>
      <c r="K4" s="87">
        <v>0</v>
      </c>
      <c r="L4" s="87">
        <v>0</v>
      </c>
      <c r="M4" s="87">
        <v>0</v>
      </c>
      <c r="N4" s="87">
        <v>0</v>
      </c>
      <c r="O4" s="87">
        <v>0</v>
      </c>
      <c r="P4" s="87">
        <v>0</v>
      </c>
      <c r="Q4" s="87">
        <v>0</v>
      </c>
      <c r="R4" s="88">
        <f>+C4*25+D4*50+E4*50+F4*25+G4*10000+H4*25+I4*25+J4*10000+K4*1000+L4*10000+M4*10000+N4*25+O4*100000+P4*50000+Q4*50000</f>
        <v>50</v>
      </c>
    </row>
    <row r="5" spans="1:18">
      <c r="A5" s="85">
        <v>661</v>
      </c>
      <c r="B5" s="86" t="s">
        <v>186</v>
      </c>
      <c r="C5" s="87">
        <v>0</v>
      </c>
      <c r="D5" s="87">
        <v>20</v>
      </c>
      <c r="E5" s="87">
        <v>592</v>
      </c>
      <c r="F5" s="87">
        <v>225</v>
      </c>
      <c r="G5" s="87">
        <v>0</v>
      </c>
      <c r="H5" s="87">
        <v>5</v>
      </c>
      <c r="I5" s="87">
        <v>11</v>
      </c>
      <c r="J5" s="87">
        <v>0</v>
      </c>
      <c r="K5" s="87">
        <v>0</v>
      </c>
      <c r="L5" s="87">
        <v>0</v>
      </c>
      <c r="M5" s="87">
        <v>207</v>
      </c>
      <c r="N5" s="87">
        <v>9762</v>
      </c>
      <c r="O5" s="87">
        <v>0</v>
      </c>
      <c r="P5" s="87">
        <v>0</v>
      </c>
      <c r="Q5" s="87">
        <v>0</v>
      </c>
      <c r="R5" s="88">
        <f t="shared" ref="R5:R68" si="0">+C5*25+D5*50+E5*50+F5*25+G5*10000+H5*25+I5*25+J5*10000+K5*1000+L5*10000+M5*10000+N5*25+O5*100000+P5*50000+Q5*50000</f>
        <v>2350675</v>
      </c>
    </row>
    <row r="6" spans="1:18">
      <c r="A6" s="85">
        <v>623</v>
      </c>
      <c r="B6" s="86" t="s">
        <v>118</v>
      </c>
      <c r="C6" s="87">
        <v>0</v>
      </c>
      <c r="D6" s="87">
        <v>3</v>
      </c>
      <c r="E6" s="87">
        <v>96</v>
      </c>
      <c r="F6" s="87">
        <v>121</v>
      </c>
      <c r="G6" s="87">
        <v>0</v>
      </c>
      <c r="H6" s="87">
        <v>6</v>
      </c>
      <c r="I6" s="87">
        <v>1</v>
      </c>
      <c r="J6" s="87">
        <v>1</v>
      </c>
      <c r="K6" s="87">
        <v>0</v>
      </c>
      <c r="L6" s="87">
        <v>1</v>
      </c>
      <c r="M6" s="87">
        <v>59</v>
      </c>
      <c r="N6" s="87">
        <v>1936</v>
      </c>
      <c r="O6" s="87">
        <v>0</v>
      </c>
      <c r="P6" s="87">
        <v>0</v>
      </c>
      <c r="Q6" s="87">
        <v>1</v>
      </c>
      <c r="R6" s="88">
        <f t="shared" si="0"/>
        <v>716550</v>
      </c>
    </row>
    <row r="7" spans="1:18">
      <c r="A7" s="85">
        <v>821</v>
      </c>
      <c r="B7" s="86" t="s">
        <v>226</v>
      </c>
      <c r="C7" s="87">
        <v>0</v>
      </c>
      <c r="D7" s="87">
        <v>32</v>
      </c>
      <c r="E7" s="87">
        <v>531</v>
      </c>
      <c r="F7" s="87">
        <v>110</v>
      </c>
      <c r="G7" s="87">
        <v>0</v>
      </c>
      <c r="H7" s="87">
        <v>4</v>
      </c>
      <c r="I7" s="87">
        <v>1</v>
      </c>
      <c r="J7" s="87">
        <v>0</v>
      </c>
      <c r="K7" s="87">
        <v>0</v>
      </c>
      <c r="L7" s="87">
        <v>0</v>
      </c>
      <c r="M7" s="87">
        <v>14</v>
      </c>
      <c r="N7" s="87">
        <v>2734</v>
      </c>
      <c r="O7" s="87">
        <v>0</v>
      </c>
      <c r="P7" s="87">
        <v>0</v>
      </c>
      <c r="Q7" s="87">
        <v>0</v>
      </c>
      <c r="R7" s="88">
        <f t="shared" si="0"/>
        <v>239375</v>
      </c>
    </row>
    <row r="8" spans="1:18">
      <c r="A8" s="85">
        <v>647</v>
      </c>
      <c r="B8" s="86" t="s">
        <v>158</v>
      </c>
      <c r="C8" s="87">
        <v>0</v>
      </c>
      <c r="D8" s="87">
        <v>6</v>
      </c>
      <c r="E8" s="87">
        <v>105</v>
      </c>
      <c r="F8" s="87">
        <v>345</v>
      </c>
      <c r="G8" s="87">
        <v>0</v>
      </c>
      <c r="H8" s="87">
        <v>35</v>
      </c>
      <c r="I8" s="87">
        <v>75</v>
      </c>
      <c r="J8" s="87">
        <v>0</v>
      </c>
      <c r="K8" s="87">
        <v>0</v>
      </c>
      <c r="L8" s="87">
        <v>0</v>
      </c>
      <c r="M8" s="87">
        <v>56</v>
      </c>
      <c r="N8" s="87">
        <v>1934</v>
      </c>
      <c r="O8" s="87">
        <v>0</v>
      </c>
      <c r="P8" s="87">
        <v>0</v>
      </c>
      <c r="Q8" s="87">
        <v>0</v>
      </c>
      <c r="R8" s="88">
        <f t="shared" si="0"/>
        <v>625275</v>
      </c>
    </row>
    <row r="9" spans="1:18">
      <c r="A9" s="85">
        <v>630</v>
      </c>
      <c r="B9" s="86" t="s">
        <v>124</v>
      </c>
      <c r="C9" s="87">
        <v>0</v>
      </c>
      <c r="D9" s="87">
        <v>0</v>
      </c>
      <c r="E9" s="87">
        <v>51</v>
      </c>
      <c r="F9" s="87">
        <v>20</v>
      </c>
      <c r="G9" s="87">
        <v>0</v>
      </c>
      <c r="H9" s="87">
        <v>0</v>
      </c>
      <c r="I9" s="87">
        <v>7</v>
      </c>
      <c r="J9" s="87">
        <v>0</v>
      </c>
      <c r="K9" s="87">
        <v>0</v>
      </c>
      <c r="L9" s="87">
        <v>0</v>
      </c>
      <c r="M9" s="87">
        <v>41</v>
      </c>
      <c r="N9" s="87">
        <v>334</v>
      </c>
      <c r="O9" s="87">
        <v>0</v>
      </c>
      <c r="P9" s="87">
        <v>0</v>
      </c>
      <c r="Q9" s="87">
        <v>0</v>
      </c>
      <c r="R9" s="88">
        <f t="shared" si="0"/>
        <v>421575</v>
      </c>
    </row>
    <row r="10" spans="1:18">
      <c r="A10" s="85">
        <v>648</v>
      </c>
      <c r="B10" s="86" t="s">
        <v>160</v>
      </c>
      <c r="C10" s="87">
        <v>0</v>
      </c>
      <c r="D10" s="87">
        <v>6</v>
      </c>
      <c r="E10" s="87">
        <v>80</v>
      </c>
      <c r="F10" s="87">
        <v>214</v>
      </c>
      <c r="G10" s="87">
        <v>0</v>
      </c>
      <c r="H10" s="87">
        <v>15</v>
      </c>
      <c r="I10" s="87">
        <v>6</v>
      </c>
      <c r="J10" s="87">
        <v>1</v>
      </c>
      <c r="K10" s="87">
        <v>0</v>
      </c>
      <c r="L10" s="87">
        <v>0</v>
      </c>
      <c r="M10" s="87">
        <v>40</v>
      </c>
      <c r="N10" s="87">
        <v>3153</v>
      </c>
      <c r="O10" s="87">
        <v>0</v>
      </c>
      <c r="P10" s="87">
        <v>0</v>
      </c>
      <c r="Q10" s="87">
        <v>0</v>
      </c>
      <c r="R10" s="88">
        <f t="shared" si="0"/>
        <v>499000</v>
      </c>
    </row>
    <row r="11" spans="1:18">
      <c r="A11" s="85">
        <v>649</v>
      </c>
      <c r="B11" s="86" t="s">
        <v>162</v>
      </c>
      <c r="C11" s="87">
        <v>0</v>
      </c>
      <c r="D11" s="87">
        <v>39</v>
      </c>
      <c r="E11" s="87">
        <v>1110</v>
      </c>
      <c r="F11" s="87">
        <v>88</v>
      </c>
      <c r="G11" s="87">
        <v>0</v>
      </c>
      <c r="H11" s="87">
        <v>0</v>
      </c>
      <c r="I11" s="87">
        <v>1</v>
      </c>
      <c r="J11" s="87">
        <v>0</v>
      </c>
      <c r="K11" s="87">
        <v>0</v>
      </c>
      <c r="L11" s="87">
        <v>0</v>
      </c>
      <c r="M11" s="87">
        <v>27</v>
      </c>
      <c r="N11" s="87">
        <v>3641</v>
      </c>
      <c r="O11" s="87">
        <v>0</v>
      </c>
      <c r="P11" s="87">
        <v>1</v>
      </c>
      <c r="Q11" s="87">
        <v>1</v>
      </c>
      <c r="R11" s="88">
        <f t="shared" si="0"/>
        <v>520700</v>
      </c>
    </row>
    <row r="12" spans="1:18">
      <c r="A12" s="85">
        <v>662</v>
      </c>
      <c r="B12" s="86" t="s">
        <v>188</v>
      </c>
      <c r="C12" s="87">
        <v>0</v>
      </c>
      <c r="D12" s="87">
        <v>13</v>
      </c>
      <c r="E12" s="87">
        <v>225</v>
      </c>
      <c r="F12" s="87">
        <v>30</v>
      </c>
      <c r="G12" s="87">
        <v>0</v>
      </c>
      <c r="H12" s="87">
        <v>1</v>
      </c>
      <c r="I12" s="87">
        <v>0</v>
      </c>
      <c r="J12" s="87">
        <v>0</v>
      </c>
      <c r="K12" s="87">
        <v>0</v>
      </c>
      <c r="L12" s="87">
        <v>0</v>
      </c>
      <c r="M12" s="87">
        <v>128</v>
      </c>
      <c r="N12" s="87">
        <v>1662</v>
      </c>
      <c r="O12" s="87">
        <v>0</v>
      </c>
      <c r="P12" s="87">
        <v>0</v>
      </c>
      <c r="Q12" s="87">
        <v>3</v>
      </c>
      <c r="R12" s="88">
        <f t="shared" si="0"/>
        <v>1484225</v>
      </c>
    </row>
    <row r="13" spans="1:18">
      <c r="A13" s="85">
        <v>671</v>
      </c>
      <c r="B13" s="86" t="s">
        <v>196</v>
      </c>
      <c r="C13" s="87">
        <v>0</v>
      </c>
      <c r="D13" s="87">
        <v>0</v>
      </c>
      <c r="E13" s="87">
        <v>137</v>
      </c>
      <c r="F13" s="87">
        <v>27</v>
      </c>
      <c r="G13" s="87">
        <v>0</v>
      </c>
      <c r="H13" s="87">
        <v>1</v>
      </c>
      <c r="I13" s="87">
        <v>3</v>
      </c>
      <c r="J13" s="87">
        <v>0</v>
      </c>
      <c r="K13" s="87">
        <v>0</v>
      </c>
      <c r="L13" s="87">
        <v>0</v>
      </c>
      <c r="M13" s="87">
        <v>9</v>
      </c>
      <c r="N13" s="87">
        <v>712</v>
      </c>
      <c r="O13" s="87">
        <v>0</v>
      </c>
      <c r="P13" s="87">
        <v>0</v>
      </c>
      <c r="Q13" s="87">
        <v>0</v>
      </c>
      <c r="R13" s="88">
        <f t="shared" si="0"/>
        <v>115425</v>
      </c>
    </row>
    <row r="14" spans="1:18">
      <c r="A14" s="85">
        <v>670</v>
      </c>
      <c r="B14" s="86" t="s">
        <v>194</v>
      </c>
      <c r="C14" s="87">
        <v>0</v>
      </c>
      <c r="D14" s="87">
        <v>6</v>
      </c>
      <c r="E14" s="87">
        <v>83</v>
      </c>
      <c r="F14" s="87">
        <v>124</v>
      </c>
      <c r="G14" s="87">
        <v>0</v>
      </c>
      <c r="H14" s="87">
        <v>2</v>
      </c>
      <c r="I14" s="87">
        <v>6</v>
      </c>
      <c r="J14" s="87">
        <v>0</v>
      </c>
      <c r="K14" s="87">
        <v>0</v>
      </c>
      <c r="L14" s="87">
        <v>0</v>
      </c>
      <c r="M14" s="87">
        <v>171</v>
      </c>
      <c r="N14" s="87">
        <v>3713</v>
      </c>
      <c r="O14" s="87">
        <v>0</v>
      </c>
      <c r="P14" s="87">
        <v>0</v>
      </c>
      <c r="Q14" s="87">
        <v>2</v>
      </c>
      <c r="R14" s="88">
        <f t="shared" si="0"/>
        <v>1910575</v>
      </c>
    </row>
    <row r="15" spans="1:18">
      <c r="A15" s="85">
        <v>987</v>
      </c>
      <c r="B15" s="86" t="s">
        <v>1031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8">
        <f t="shared" si="0"/>
        <v>0</v>
      </c>
    </row>
    <row r="16" spans="1:18">
      <c r="A16" s="85">
        <v>983</v>
      </c>
      <c r="B16" s="86" t="s">
        <v>268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8">
        <f t="shared" si="0"/>
        <v>0</v>
      </c>
    </row>
    <row r="17" spans="1:18">
      <c r="A17" s="85">
        <v>657</v>
      </c>
      <c r="B17" s="86" t="s">
        <v>178</v>
      </c>
      <c r="C17" s="87">
        <v>0</v>
      </c>
      <c r="D17" s="87">
        <v>1</v>
      </c>
      <c r="E17" s="87">
        <v>246</v>
      </c>
      <c r="F17" s="87">
        <v>106</v>
      </c>
      <c r="G17" s="87">
        <v>0</v>
      </c>
      <c r="H17" s="87">
        <v>8</v>
      </c>
      <c r="I17" s="87">
        <v>10</v>
      </c>
      <c r="J17" s="87">
        <v>0</v>
      </c>
      <c r="K17" s="87">
        <v>0</v>
      </c>
      <c r="L17" s="87">
        <v>0</v>
      </c>
      <c r="M17" s="87">
        <v>78</v>
      </c>
      <c r="N17" s="87">
        <v>1246</v>
      </c>
      <c r="O17" s="87">
        <v>0</v>
      </c>
      <c r="P17" s="87">
        <v>1</v>
      </c>
      <c r="Q17" s="87">
        <v>0</v>
      </c>
      <c r="R17" s="88">
        <f t="shared" si="0"/>
        <v>876600</v>
      </c>
    </row>
    <row r="18" spans="1:18">
      <c r="A18" s="85">
        <v>631</v>
      </c>
      <c r="B18" s="86" t="s">
        <v>126</v>
      </c>
      <c r="C18" s="87">
        <v>0</v>
      </c>
      <c r="D18" s="87">
        <v>0</v>
      </c>
      <c r="E18" s="87">
        <v>5</v>
      </c>
      <c r="F18" s="87">
        <v>3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4</v>
      </c>
      <c r="N18" s="87">
        <v>33</v>
      </c>
      <c r="O18" s="87">
        <v>0</v>
      </c>
      <c r="P18" s="87">
        <v>0</v>
      </c>
      <c r="Q18" s="87">
        <v>0</v>
      </c>
      <c r="R18" s="88">
        <f t="shared" si="0"/>
        <v>41150</v>
      </c>
    </row>
    <row r="19" spans="1:18">
      <c r="A19" s="85">
        <v>650</v>
      </c>
      <c r="B19" s="86" t="s">
        <v>164</v>
      </c>
      <c r="C19" s="87">
        <v>0</v>
      </c>
      <c r="D19" s="87">
        <v>6</v>
      </c>
      <c r="E19" s="87">
        <v>870</v>
      </c>
      <c r="F19" s="87">
        <v>99</v>
      </c>
      <c r="G19" s="87">
        <v>0</v>
      </c>
      <c r="H19" s="87">
        <v>10</v>
      </c>
      <c r="I19" s="87">
        <v>8</v>
      </c>
      <c r="J19" s="87">
        <v>0</v>
      </c>
      <c r="K19" s="87">
        <v>0</v>
      </c>
      <c r="L19" s="87">
        <v>0</v>
      </c>
      <c r="M19" s="87">
        <v>155</v>
      </c>
      <c r="N19" s="87">
        <v>3381</v>
      </c>
      <c r="O19" s="87">
        <v>0</v>
      </c>
      <c r="P19" s="87">
        <v>0</v>
      </c>
      <c r="Q19" s="87">
        <v>3</v>
      </c>
      <c r="R19" s="88">
        <f t="shared" si="0"/>
        <v>1831250</v>
      </c>
    </row>
    <row r="20" spans="1:18">
      <c r="A20" s="85">
        <v>632</v>
      </c>
      <c r="B20" s="86" t="s">
        <v>128</v>
      </c>
      <c r="C20" s="87">
        <v>0</v>
      </c>
      <c r="D20" s="87">
        <v>11</v>
      </c>
      <c r="E20" s="87">
        <v>22</v>
      </c>
      <c r="F20" s="87">
        <v>15</v>
      </c>
      <c r="G20" s="87">
        <v>0</v>
      </c>
      <c r="H20" s="87">
        <v>0</v>
      </c>
      <c r="I20" s="87">
        <v>1</v>
      </c>
      <c r="J20" s="87">
        <v>0</v>
      </c>
      <c r="K20" s="87">
        <v>0</v>
      </c>
      <c r="L20" s="87">
        <v>0</v>
      </c>
      <c r="M20" s="87">
        <v>54</v>
      </c>
      <c r="N20" s="87">
        <v>603</v>
      </c>
      <c r="O20" s="87">
        <v>0</v>
      </c>
      <c r="P20" s="87">
        <v>0</v>
      </c>
      <c r="Q20" s="87">
        <v>1</v>
      </c>
      <c r="R20" s="88">
        <f t="shared" si="0"/>
        <v>607125</v>
      </c>
    </row>
    <row r="21" spans="1:18">
      <c r="A21" s="85">
        <v>135</v>
      </c>
      <c r="B21" s="86" t="s">
        <v>40</v>
      </c>
      <c r="C21" s="87">
        <v>0</v>
      </c>
      <c r="D21" s="87">
        <v>0</v>
      </c>
      <c r="E21" s="87">
        <v>0</v>
      </c>
      <c r="F21" s="87">
        <v>7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53</v>
      </c>
      <c r="O21" s="87">
        <v>0</v>
      </c>
      <c r="P21" s="87">
        <v>0</v>
      </c>
      <c r="Q21" s="87">
        <v>0</v>
      </c>
      <c r="R21" s="88">
        <f t="shared" si="0"/>
        <v>1500</v>
      </c>
    </row>
    <row r="22" spans="1:18">
      <c r="A22" s="85">
        <v>212</v>
      </c>
      <c r="B22" s="86" t="s">
        <v>100</v>
      </c>
      <c r="C22" s="87">
        <v>0</v>
      </c>
      <c r="D22" s="87">
        <v>45</v>
      </c>
      <c r="E22" s="87">
        <v>1</v>
      </c>
      <c r="F22" s="87">
        <v>2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684</v>
      </c>
      <c r="O22" s="87">
        <v>0</v>
      </c>
      <c r="P22" s="87">
        <v>0</v>
      </c>
      <c r="Q22" s="87">
        <v>0</v>
      </c>
      <c r="R22" s="88">
        <f t="shared" si="0"/>
        <v>19450</v>
      </c>
    </row>
    <row r="23" spans="1:18">
      <c r="A23" s="85">
        <v>604</v>
      </c>
      <c r="B23" s="86" t="s">
        <v>110</v>
      </c>
      <c r="C23" s="87">
        <v>0</v>
      </c>
      <c r="D23" s="87">
        <v>0</v>
      </c>
      <c r="E23" s="87">
        <v>13</v>
      </c>
      <c r="F23" s="87">
        <v>5</v>
      </c>
      <c r="G23" s="87">
        <v>0</v>
      </c>
      <c r="H23" s="87">
        <v>1</v>
      </c>
      <c r="I23" s="87">
        <v>1</v>
      </c>
      <c r="J23" s="87">
        <v>0</v>
      </c>
      <c r="K23" s="87">
        <v>0</v>
      </c>
      <c r="L23" s="87">
        <v>0</v>
      </c>
      <c r="M23" s="87">
        <v>4</v>
      </c>
      <c r="N23" s="87">
        <v>20</v>
      </c>
      <c r="O23" s="87">
        <v>0</v>
      </c>
      <c r="P23" s="87">
        <v>0</v>
      </c>
      <c r="Q23" s="87">
        <v>0</v>
      </c>
      <c r="R23" s="88">
        <f t="shared" si="0"/>
        <v>41325</v>
      </c>
    </row>
    <row r="24" spans="1:18">
      <c r="A24" s="85">
        <v>206</v>
      </c>
      <c r="B24" s="86" t="s">
        <v>96</v>
      </c>
      <c r="C24" s="87">
        <v>0</v>
      </c>
      <c r="D24" s="87">
        <v>629</v>
      </c>
      <c r="E24" s="87">
        <v>4693</v>
      </c>
      <c r="F24" s="87">
        <v>1039</v>
      </c>
      <c r="G24" s="87">
        <v>0</v>
      </c>
      <c r="H24" s="87">
        <v>24</v>
      </c>
      <c r="I24" s="87">
        <v>29</v>
      </c>
      <c r="J24" s="87">
        <v>0</v>
      </c>
      <c r="K24" s="87">
        <v>1</v>
      </c>
      <c r="L24" s="87">
        <v>3</v>
      </c>
      <c r="M24" s="87">
        <v>660</v>
      </c>
      <c r="N24" s="87">
        <v>48526</v>
      </c>
      <c r="O24" s="87">
        <v>0</v>
      </c>
      <c r="P24" s="87">
        <v>0</v>
      </c>
      <c r="Q24" s="87">
        <v>3</v>
      </c>
      <c r="R24" s="88">
        <f t="shared" si="0"/>
        <v>8287550</v>
      </c>
    </row>
    <row r="25" spans="1:18">
      <c r="A25" s="85">
        <v>151</v>
      </c>
      <c r="B25" s="86" t="s">
        <v>60</v>
      </c>
      <c r="C25" s="87">
        <v>0</v>
      </c>
      <c r="D25" s="87">
        <v>0</v>
      </c>
      <c r="E25" s="87">
        <v>0</v>
      </c>
      <c r="F25" s="87">
        <v>11</v>
      </c>
      <c r="G25" s="87">
        <v>0</v>
      </c>
      <c r="H25" s="87">
        <v>1</v>
      </c>
      <c r="I25" s="87">
        <v>0</v>
      </c>
      <c r="J25" s="87">
        <v>0</v>
      </c>
      <c r="K25" s="87">
        <v>0</v>
      </c>
      <c r="L25" s="87">
        <v>0</v>
      </c>
      <c r="M25" s="87">
        <v>1</v>
      </c>
      <c r="N25" s="87">
        <v>187</v>
      </c>
      <c r="O25" s="87">
        <v>0</v>
      </c>
      <c r="P25" s="87">
        <v>0</v>
      </c>
      <c r="Q25" s="87">
        <v>0</v>
      </c>
      <c r="R25" s="88">
        <f t="shared" si="0"/>
        <v>14975</v>
      </c>
    </row>
    <row r="26" spans="1:18">
      <c r="A26" s="85">
        <v>164</v>
      </c>
      <c r="B26" s="86" t="s">
        <v>86</v>
      </c>
      <c r="C26" s="87">
        <v>0</v>
      </c>
      <c r="D26" s="87">
        <v>13</v>
      </c>
      <c r="E26" s="87">
        <v>70</v>
      </c>
      <c r="F26" s="87">
        <v>3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30</v>
      </c>
      <c r="O26" s="87">
        <v>0</v>
      </c>
      <c r="P26" s="87">
        <v>0</v>
      </c>
      <c r="Q26" s="87">
        <v>0</v>
      </c>
      <c r="R26" s="88">
        <f t="shared" si="0"/>
        <v>4975</v>
      </c>
    </row>
    <row r="27" spans="1:18">
      <c r="A27" s="85">
        <v>154</v>
      </c>
      <c r="B27" s="86" t="s">
        <v>66</v>
      </c>
      <c r="C27" s="87">
        <v>0</v>
      </c>
      <c r="D27" s="87">
        <v>17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40</v>
      </c>
      <c r="O27" s="87">
        <v>0</v>
      </c>
      <c r="P27" s="87">
        <v>0</v>
      </c>
      <c r="Q27" s="87">
        <v>0</v>
      </c>
      <c r="R27" s="88">
        <f t="shared" si="0"/>
        <v>1850</v>
      </c>
    </row>
    <row r="28" spans="1:18">
      <c r="A28" s="85">
        <v>158</v>
      </c>
      <c r="B28" s="86" t="s">
        <v>74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18</v>
      </c>
      <c r="O28" s="87">
        <v>0</v>
      </c>
      <c r="P28" s="87">
        <v>0</v>
      </c>
      <c r="Q28" s="87">
        <v>0</v>
      </c>
      <c r="R28" s="88">
        <f t="shared" si="0"/>
        <v>450</v>
      </c>
    </row>
    <row r="29" spans="1:18">
      <c r="A29" s="85">
        <v>147</v>
      </c>
      <c r="B29" s="86" t="s">
        <v>52</v>
      </c>
      <c r="C29" s="87">
        <v>0</v>
      </c>
      <c r="D29" s="87">
        <v>0</v>
      </c>
      <c r="E29" s="87">
        <v>0</v>
      </c>
      <c r="F29" s="87">
        <v>1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29</v>
      </c>
      <c r="O29" s="87">
        <v>0</v>
      </c>
      <c r="P29" s="87">
        <v>0</v>
      </c>
      <c r="Q29" s="87">
        <v>0</v>
      </c>
      <c r="R29" s="88">
        <f t="shared" si="0"/>
        <v>750</v>
      </c>
    </row>
    <row r="30" spans="1:18">
      <c r="A30" s="85">
        <v>156</v>
      </c>
      <c r="B30" s="86" t="s">
        <v>70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21</v>
      </c>
      <c r="O30" s="87">
        <v>0</v>
      </c>
      <c r="P30" s="87">
        <v>0</v>
      </c>
      <c r="Q30" s="87">
        <v>0</v>
      </c>
      <c r="R30" s="88">
        <f t="shared" si="0"/>
        <v>525</v>
      </c>
    </row>
    <row r="31" spans="1:18">
      <c r="A31" s="85">
        <v>149</v>
      </c>
      <c r="B31" s="86" t="s">
        <v>56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1</v>
      </c>
      <c r="N31" s="87">
        <v>91</v>
      </c>
      <c r="O31" s="87">
        <v>0</v>
      </c>
      <c r="P31" s="87">
        <v>0</v>
      </c>
      <c r="Q31" s="87">
        <v>0</v>
      </c>
      <c r="R31" s="88">
        <f t="shared" si="0"/>
        <v>12275</v>
      </c>
    </row>
    <row r="32" spans="1:18">
      <c r="A32" s="85">
        <v>160</v>
      </c>
      <c r="B32" s="86" t="s">
        <v>78</v>
      </c>
      <c r="C32" s="87">
        <v>0</v>
      </c>
      <c r="D32" s="87">
        <v>0</v>
      </c>
      <c r="E32" s="87">
        <v>1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30</v>
      </c>
      <c r="N32" s="87">
        <v>65</v>
      </c>
      <c r="O32" s="87">
        <v>0</v>
      </c>
      <c r="P32" s="87">
        <v>0</v>
      </c>
      <c r="Q32" s="87">
        <v>0</v>
      </c>
      <c r="R32" s="88">
        <f t="shared" si="0"/>
        <v>301675</v>
      </c>
    </row>
    <row r="33" spans="1:18">
      <c r="A33" s="85">
        <v>165</v>
      </c>
      <c r="B33" s="86" t="s">
        <v>88</v>
      </c>
      <c r="C33" s="87">
        <v>0</v>
      </c>
      <c r="D33" s="87">
        <v>1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9</v>
      </c>
      <c r="O33" s="87">
        <v>0</v>
      </c>
      <c r="P33" s="87">
        <v>0</v>
      </c>
      <c r="Q33" s="87">
        <v>0</v>
      </c>
      <c r="R33" s="88">
        <f t="shared" si="0"/>
        <v>275</v>
      </c>
    </row>
    <row r="34" spans="1:18">
      <c r="A34" s="85">
        <v>159</v>
      </c>
      <c r="B34" s="86" t="s">
        <v>76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35</v>
      </c>
      <c r="O34" s="87">
        <v>0</v>
      </c>
      <c r="P34" s="87">
        <v>0</v>
      </c>
      <c r="Q34" s="87">
        <v>0</v>
      </c>
      <c r="R34" s="88">
        <f t="shared" si="0"/>
        <v>875</v>
      </c>
    </row>
    <row r="35" spans="1:18">
      <c r="A35" s="85">
        <v>150</v>
      </c>
      <c r="B35" s="86" t="s">
        <v>58</v>
      </c>
      <c r="C35" s="87">
        <v>0</v>
      </c>
      <c r="D35" s="87">
        <v>4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8</v>
      </c>
      <c r="O35" s="87">
        <v>0</v>
      </c>
      <c r="P35" s="87">
        <v>0</v>
      </c>
      <c r="Q35" s="87">
        <v>0</v>
      </c>
      <c r="R35" s="88">
        <f t="shared" si="0"/>
        <v>400</v>
      </c>
    </row>
    <row r="36" spans="1:18">
      <c r="A36" s="85">
        <v>162</v>
      </c>
      <c r="B36" s="86" t="s">
        <v>82</v>
      </c>
      <c r="C36" s="87">
        <v>0</v>
      </c>
      <c r="D36" s="87">
        <v>0</v>
      </c>
      <c r="E36" s="87">
        <v>1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18</v>
      </c>
      <c r="O36" s="87">
        <v>0</v>
      </c>
      <c r="P36" s="87">
        <v>0</v>
      </c>
      <c r="Q36" s="87">
        <v>0</v>
      </c>
      <c r="R36" s="88">
        <f t="shared" si="0"/>
        <v>500</v>
      </c>
    </row>
    <row r="37" spans="1:18">
      <c r="A37" s="85">
        <v>148</v>
      </c>
      <c r="B37" s="86" t="s">
        <v>54</v>
      </c>
      <c r="C37" s="87">
        <v>0</v>
      </c>
      <c r="D37" s="87">
        <v>0</v>
      </c>
      <c r="E37" s="87">
        <v>0</v>
      </c>
      <c r="F37" s="87">
        <v>3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160</v>
      </c>
      <c r="O37" s="87">
        <v>0</v>
      </c>
      <c r="P37" s="87">
        <v>0</v>
      </c>
      <c r="Q37" s="87">
        <v>0</v>
      </c>
      <c r="R37" s="88">
        <f t="shared" si="0"/>
        <v>4075</v>
      </c>
    </row>
    <row r="38" spans="1:18">
      <c r="A38" s="85">
        <v>155</v>
      </c>
      <c r="B38" s="86" t="s">
        <v>68</v>
      </c>
      <c r="C38" s="87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5</v>
      </c>
      <c r="O38" s="87">
        <v>0</v>
      </c>
      <c r="P38" s="87">
        <v>0</v>
      </c>
      <c r="Q38" s="87">
        <v>0</v>
      </c>
      <c r="R38" s="88">
        <f t="shared" si="0"/>
        <v>125</v>
      </c>
    </row>
    <row r="39" spans="1:18">
      <c r="A39" s="85">
        <v>166</v>
      </c>
      <c r="B39" s="86" t="s">
        <v>90</v>
      </c>
      <c r="C39" s="87">
        <v>0</v>
      </c>
      <c r="D39" s="87">
        <v>0</v>
      </c>
      <c r="E39" s="87">
        <v>0</v>
      </c>
      <c r="F39" s="87">
        <v>1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106</v>
      </c>
      <c r="O39" s="87">
        <v>0</v>
      </c>
      <c r="P39" s="87">
        <v>0</v>
      </c>
      <c r="Q39" s="87">
        <v>0</v>
      </c>
      <c r="R39" s="88">
        <f t="shared" si="0"/>
        <v>2675</v>
      </c>
    </row>
    <row r="40" spans="1:18">
      <c r="A40" s="85">
        <v>157</v>
      </c>
      <c r="B40" s="86" t="s">
        <v>72</v>
      </c>
      <c r="C40" s="87">
        <v>0</v>
      </c>
      <c r="D40" s="87">
        <v>0</v>
      </c>
      <c r="E40" s="87">
        <v>21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31</v>
      </c>
      <c r="O40" s="87">
        <v>0</v>
      </c>
      <c r="P40" s="87">
        <v>0</v>
      </c>
      <c r="Q40" s="87">
        <v>0</v>
      </c>
      <c r="R40" s="88">
        <f t="shared" si="0"/>
        <v>1825</v>
      </c>
    </row>
    <row r="41" spans="1:18">
      <c r="A41" s="85">
        <v>153</v>
      </c>
      <c r="B41" s="86" t="s">
        <v>64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11</v>
      </c>
      <c r="O41" s="87">
        <v>0</v>
      </c>
      <c r="P41" s="87">
        <v>0</v>
      </c>
      <c r="Q41" s="87">
        <v>0</v>
      </c>
      <c r="R41" s="88">
        <f t="shared" si="0"/>
        <v>275</v>
      </c>
    </row>
    <row r="42" spans="1:18">
      <c r="A42" s="85">
        <v>146</v>
      </c>
      <c r="B42" s="86" t="s">
        <v>50</v>
      </c>
      <c r="C42" s="87">
        <v>0</v>
      </c>
      <c r="D42" s="87">
        <v>3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1</v>
      </c>
      <c r="N42" s="87">
        <v>72</v>
      </c>
      <c r="O42" s="87">
        <v>0</v>
      </c>
      <c r="P42" s="87">
        <v>0</v>
      </c>
      <c r="Q42" s="87">
        <v>0</v>
      </c>
      <c r="R42" s="88">
        <f t="shared" si="0"/>
        <v>11950</v>
      </c>
    </row>
    <row r="43" spans="1:18">
      <c r="A43" s="85">
        <v>633</v>
      </c>
      <c r="B43" s="86" t="s">
        <v>130</v>
      </c>
      <c r="C43" s="87">
        <v>0</v>
      </c>
      <c r="D43" s="87">
        <v>0</v>
      </c>
      <c r="E43" s="87">
        <v>26</v>
      </c>
      <c r="F43" s="87">
        <v>9</v>
      </c>
      <c r="G43" s="87">
        <v>0</v>
      </c>
      <c r="H43" s="87">
        <v>2</v>
      </c>
      <c r="I43" s="87">
        <v>5</v>
      </c>
      <c r="J43" s="87">
        <v>0</v>
      </c>
      <c r="K43" s="87">
        <v>0</v>
      </c>
      <c r="L43" s="87">
        <v>0</v>
      </c>
      <c r="M43" s="87">
        <v>14</v>
      </c>
      <c r="N43" s="87">
        <v>196</v>
      </c>
      <c r="O43" s="87">
        <v>0</v>
      </c>
      <c r="P43" s="87">
        <v>0</v>
      </c>
      <c r="Q43" s="87">
        <v>0</v>
      </c>
      <c r="R43" s="88">
        <f t="shared" si="0"/>
        <v>146600</v>
      </c>
    </row>
    <row r="44" spans="1:18">
      <c r="A44" s="85">
        <v>808</v>
      </c>
      <c r="B44" s="86" t="s">
        <v>208</v>
      </c>
      <c r="C44" s="87">
        <v>0</v>
      </c>
      <c r="D44" s="87">
        <v>0</v>
      </c>
      <c r="E44" s="87">
        <v>3</v>
      </c>
      <c r="F44" s="87">
        <v>3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3</v>
      </c>
      <c r="N44" s="87">
        <v>177</v>
      </c>
      <c r="O44" s="87">
        <v>0</v>
      </c>
      <c r="P44" s="87">
        <v>0</v>
      </c>
      <c r="Q44" s="87">
        <v>0</v>
      </c>
      <c r="R44" s="88">
        <f t="shared" si="0"/>
        <v>34650</v>
      </c>
    </row>
    <row r="45" spans="1:18">
      <c r="A45" s="85">
        <v>813</v>
      </c>
      <c r="B45" s="86" t="s">
        <v>214</v>
      </c>
      <c r="C45" s="87">
        <v>0</v>
      </c>
      <c r="D45" s="87">
        <v>2</v>
      </c>
      <c r="E45" s="87">
        <v>5</v>
      </c>
      <c r="F45" s="87">
        <v>1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47</v>
      </c>
      <c r="O45" s="87">
        <v>0</v>
      </c>
      <c r="P45" s="87">
        <v>0</v>
      </c>
      <c r="Q45" s="87">
        <v>0</v>
      </c>
      <c r="R45" s="88">
        <f t="shared" si="0"/>
        <v>1550</v>
      </c>
    </row>
    <row r="46" spans="1:18">
      <c r="A46" s="85">
        <v>810</v>
      </c>
      <c r="B46" s="86" t="s">
        <v>210</v>
      </c>
      <c r="C46" s="87">
        <v>0</v>
      </c>
      <c r="D46" s="87">
        <v>0</v>
      </c>
      <c r="E46" s="87">
        <v>1</v>
      </c>
      <c r="F46" s="87">
        <v>2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72</v>
      </c>
      <c r="O46" s="87">
        <v>0</v>
      </c>
      <c r="P46" s="87">
        <v>0</v>
      </c>
      <c r="Q46" s="87">
        <v>0</v>
      </c>
      <c r="R46" s="88">
        <f t="shared" si="0"/>
        <v>1900</v>
      </c>
    </row>
    <row r="47" spans="1:18">
      <c r="A47" s="85">
        <v>812</v>
      </c>
      <c r="B47" s="86" t="s">
        <v>212</v>
      </c>
      <c r="C47" s="87">
        <v>0</v>
      </c>
      <c r="D47" s="87">
        <v>0</v>
      </c>
      <c r="E47" s="87">
        <v>1</v>
      </c>
      <c r="F47" s="87">
        <v>4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103</v>
      </c>
      <c r="O47" s="87">
        <v>0</v>
      </c>
      <c r="P47" s="87">
        <v>0</v>
      </c>
      <c r="Q47" s="87">
        <v>0</v>
      </c>
      <c r="R47" s="88">
        <f t="shared" si="0"/>
        <v>2725</v>
      </c>
    </row>
    <row r="48" spans="1:18">
      <c r="A48" s="85">
        <v>807</v>
      </c>
      <c r="B48" s="86" t="s">
        <v>206</v>
      </c>
      <c r="C48" s="87">
        <v>0</v>
      </c>
      <c r="D48" s="87">
        <v>0</v>
      </c>
      <c r="E48" s="87">
        <v>1</v>
      </c>
      <c r="F48" s="87">
        <v>4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3</v>
      </c>
      <c r="N48" s="87">
        <v>98</v>
      </c>
      <c r="O48" s="87">
        <v>0</v>
      </c>
      <c r="P48" s="87">
        <v>0</v>
      </c>
      <c r="Q48" s="87">
        <v>0</v>
      </c>
      <c r="R48" s="88">
        <f t="shared" si="0"/>
        <v>32600</v>
      </c>
    </row>
    <row r="49" spans="1:18">
      <c r="A49" s="85">
        <v>806</v>
      </c>
      <c r="B49" s="86" t="s">
        <v>204</v>
      </c>
      <c r="C49" s="87">
        <v>0</v>
      </c>
      <c r="D49" s="87">
        <v>0</v>
      </c>
      <c r="E49" s="87">
        <v>2</v>
      </c>
      <c r="F49" s="87">
        <v>0</v>
      </c>
      <c r="G49" s="87">
        <v>0</v>
      </c>
      <c r="H49" s="87">
        <v>1</v>
      </c>
      <c r="I49" s="87">
        <v>0</v>
      </c>
      <c r="J49" s="87">
        <v>0</v>
      </c>
      <c r="K49" s="87">
        <v>0</v>
      </c>
      <c r="L49" s="87">
        <v>0</v>
      </c>
      <c r="M49" s="87">
        <v>1</v>
      </c>
      <c r="N49" s="87">
        <v>158</v>
      </c>
      <c r="O49" s="87">
        <v>0</v>
      </c>
      <c r="P49" s="87">
        <v>0</v>
      </c>
      <c r="Q49" s="87">
        <v>0</v>
      </c>
      <c r="R49" s="88">
        <f t="shared" si="0"/>
        <v>14075</v>
      </c>
    </row>
    <row r="50" spans="1:18">
      <c r="A50" s="85">
        <v>805</v>
      </c>
      <c r="B50" s="86" t="s">
        <v>202</v>
      </c>
      <c r="C50" s="87">
        <v>0</v>
      </c>
      <c r="D50" s="87">
        <v>2</v>
      </c>
      <c r="E50" s="87">
        <v>2</v>
      </c>
      <c r="F50" s="87">
        <v>5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5</v>
      </c>
      <c r="N50" s="87">
        <v>194</v>
      </c>
      <c r="O50" s="87">
        <v>0</v>
      </c>
      <c r="P50" s="87">
        <v>0</v>
      </c>
      <c r="Q50" s="87">
        <v>0</v>
      </c>
      <c r="R50" s="88">
        <f t="shared" si="0"/>
        <v>55175</v>
      </c>
    </row>
    <row r="51" spans="1:18">
      <c r="A51" s="85">
        <v>618</v>
      </c>
      <c r="B51" s="86" t="s">
        <v>728</v>
      </c>
      <c r="C51" s="87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8">
        <f t="shared" si="0"/>
        <v>0</v>
      </c>
    </row>
    <row r="52" spans="1:18">
      <c r="A52" s="85">
        <v>664</v>
      </c>
      <c r="B52" s="86" t="s">
        <v>190</v>
      </c>
      <c r="C52" s="87">
        <v>0</v>
      </c>
      <c r="D52" s="87">
        <v>1</v>
      </c>
      <c r="E52" s="87">
        <v>150</v>
      </c>
      <c r="F52" s="87">
        <v>109</v>
      </c>
      <c r="G52" s="87">
        <v>0</v>
      </c>
      <c r="H52" s="87">
        <v>0</v>
      </c>
      <c r="I52" s="87">
        <v>4</v>
      </c>
      <c r="J52" s="87">
        <v>0</v>
      </c>
      <c r="K52" s="87">
        <v>0</v>
      </c>
      <c r="L52" s="87">
        <v>0</v>
      </c>
      <c r="M52" s="87">
        <v>178</v>
      </c>
      <c r="N52" s="87">
        <v>5613</v>
      </c>
      <c r="O52" s="87">
        <v>1</v>
      </c>
      <c r="P52" s="87">
        <v>2</v>
      </c>
      <c r="Q52" s="87">
        <v>2</v>
      </c>
      <c r="R52" s="88">
        <f t="shared" si="0"/>
        <v>2230700</v>
      </c>
    </row>
    <row r="53" spans="1:18">
      <c r="A53" s="85">
        <v>815</v>
      </c>
      <c r="B53" s="86" t="s">
        <v>218</v>
      </c>
      <c r="C53" s="87">
        <v>0</v>
      </c>
      <c r="D53" s="87">
        <v>28</v>
      </c>
      <c r="E53" s="87">
        <v>227</v>
      </c>
      <c r="F53" s="87">
        <v>86</v>
      </c>
      <c r="G53" s="87">
        <v>0</v>
      </c>
      <c r="H53" s="87">
        <v>2</v>
      </c>
      <c r="I53" s="87">
        <v>3</v>
      </c>
      <c r="J53" s="87">
        <v>0</v>
      </c>
      <c r="K53" s="87">
        <v>0</v>
      </c>
      <c r="L53" s="87">
        <v>1</v>
      </c>
      <c r="M53" s="87">
        <v>4</v>
      </c>
      <c r="N53" s="87">
        <v>1128</v>
      </c>
      <c r="O53" s="87">
        <v>0</v>
      </c>
      <c r="P53" s="87">
        <v>0</v>
      </c>
      <c r="Q53" s="87">
        <v>1</v>
      </c>
      <c r="R53" s="88">
        <f t="shared" si="0"/>
        <v>143225</v>
      </c>
    </row>
    <row r="54" spans="1:18">
      <c r="A54" s="85">
        <v>108</v>
      </c>
      <c r="B54" s="86" t="s">
        <v>16</v>
      </c>
      <c r="C54" s="87">
        <v>0</v>
      </c>
      <c r="D54" s="87">
        <v>107</v>
      </c>
      <c r="E54" s="87">
        <v>2587</v>
      </c>
      <c r="F54" s="87">
        <v>324</v>
      </c>
      <c r="G54" s="87">
        <v>1</v>
      </c>
      <c r="H54" s="87">
        <v>23</v>
      </c>
      <c r="I54" s="87">
        <v>30</v>
      </c>
      <c r="J54" s="87">
        <v>0</v>
      </c>
      <c r="K54" s="87">
        <v>0</v>
      </c>
      <c r="L54" s="87">
        <v>0</v>
      </c>
      <c r="M54" s="87">
        <v>235</v>
      </c>
      <c r="N54" s="87">
        <v>22112</v>
      </c>
      <c r="O54" s="87">
        <v>1</v>
      </c>
      <c r="P54" s="87">
        <v>3</v>
      </c>
      <c r="Q54" s="87">
        <v>4</v>
      </c>
      <c r="R54" s="88">
        <f t="shared" si="0"/>
        <v>3506925</v>
      </c>
    </row>
    <row r="55" spans="1:18">
      <c r="A55" s="85">
        <v>867</v>
      </c>
      <c r="B55" s="86" t="s">
        <v>250</v>
      </c>
      <c r="C55" s="87">
        <v>0</v>
      </c>
      <c r="D55" s="87">
        <v>2</v>
      </c>
      <c r="E55" s="87">
        <v>275</v>
      </c>
      <c r="F55" s="87">
        <v>8</v>
      </c>
      <c r="G55" s="87">
        <v>0</v>
      </c>
      <c r="H55" s="87">
        <v>0</v>
      </c>
      <c r="I55" s="87">
        <v>0</v>
      </c>
      <c r="J55" s="87">
        <v>0</v>
      </c>
      <c r="K55" s="87">
        <v>0</v>
      </c>
      <c r="L55" s="87">
        <v>0</v>
      </c>
      <c r="M55" s="87">
        <v>1</v>
      </c>
      <c r="N55" s="87">
        <v>4</v>
      </c>
      <c r="O55" s="87">
        <v>0</v>
      </c>
      <c r="P55" s="87">
        <v>0</v>
      </c>
      <c r="Q55" s="87">
        <v>0</v>
      </c>
      <c r="R55" s="88">
        <f t="shared" si="0"/>
        <v>24150</v>
      </c>
    </row>
    <row r="56" spans="1:18">
      <c r="A56" s="85">
        <v>163</v>
      </c>
      <c r="B56" s="86" t="s">
        <v>84</v>
      </c>
      <c r="C56" s="87">
        <v>1</v>
      </c>
      <c r="D56" s="87">
        <v>28</v>
      </c>
      <c r="E56" s="87">
        <v>5</v>
      </c>
      <c r="F56" s="87">
        <v>1</v>
      </c>
      <c r="G56" s="87">
        <v>0</v>
      </c>
      <c r="H56" s="87">
        <v>0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77</v>
      </c>
      <c r="O56" s="87">
        <v>0</v>
      </c>
      <c r="P56" s="87">
        <v>0</v>
      </c>
      <c r="Q56" s="87">
        <v>0</v>
      </c>
      <c r="R56" s="88">
        <f t="shared" si="0"/>
        <v>3625</v>
      </c>
    </row>
    <row r="57" spans="1:18">
      <c r="A57" s="85">
        <v>152</v>
      </c>
      <c r="B57" s="86" t="s">
        <v>62</v>
      </c>
      <c r="C57" s="87">
        <v>0</v>
      </c>
      <c r="D57" s="87">
        <v>1</v>
      </c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5</v>
      </c>
      <c r="O57" s="87">
        <v>0</v>
      </c>
      <c r="P57" s="87">
        <v>0</v>
      </c>
      <c r="Q57" s="87">
        <v>0</v>
      </c>
      <c r="R57" s="88">
        <f t="shared" si="0"/>
        <v>175</v>
      </c>
    </row>
    <row r="58" spans="1:18">
      <c r="A58" s="85">
        <v>145</v>
      </c>
      <c r="B58" s="86" t="s">
        <v>48</v>
      </c>
      <c r="C58" s="87">
        <v>0</v>
      </c>
      <c r="D58" s="87">
        <v>37</v>
      </c>
      <c r="E58" s="87">
        <v>8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12</v>
      </c>
      <c r="O58" s="87">
        <v>0</v>
      </c>
      <c r="P58" s="87">
        <v>0</v>
      </c>
      <c r="Q58" s="87">
        <v>0</v>
      </c>
      <c r="R58" s="88">
        <f t="shared" si="0"/>
        <v>2550</v>
      </c>
    </row>
    <row r="59" spans="1:18">
      <c r="A59" s="85">
        <v>161</v>
      </c>
      <c r="B59" s="86" t="s">
        <v>80</v>
      </c>
      <c r="C59" s="87">
        <v>0</v>
      </c>
      <c r="D59" s="87">
        <v>0</v>
      </c>
      <c r="E59" s="87">
        <v>1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2</v>
      </c>
      <c r="O59" s="87">
        <v>0</v>
      </c>
      <c r="P59" s="87">
        <v>0</v>
      </c>
      <c r="Q59" s="87">
        <v>0</v>
      </c>
      <c r="R59" s="88">
        <f t="shared" si="0"/>
        <v>100</v>
      </c>
    </row>
    <row r="60" spans="1:18">
      <c r="A60" s="85">
        <v>645</v>
      </c>
      <c r="B60" s="86" t="s">
        <v>154</v>
      </c>
      <c r="C60" s="87">
        <v>0</v>
      </c>
      <c r="D60" s="87">
        <v>0</v>
      </c>
      <c r="E60" s="87">
        <v>4</v>
      </c>
      <c r="F60" s="87">
        <v>0</v>
      </c>
      <c r="G60" s="87">
        <v>0</v>
      </c>
      <c r="H60" s="87">
        <v>0</v>
      </c>
      <c r="I60" s="87">
        <v>0</v>
      </c>
      <c r="J60" s="87">
        <v>0</v>
      </c>
      <c r="K60" s="87">
        <v>0</v>
      </c>
      <c r="L60" s="87">
        <v>0</v>
      </c>
      <c r="M60" s="87">
        <v>1</v>
      </c>
      <c r="N60" s="87">
        <v>10</v>
      </c>
      <c r="O60" s="87">
        <v>0</v>
      </c>
      <c r="P60" s="87">
        <v>0</v>
      </c>
      <c r="Q60" s="87">
        <v>0</v>
      </c>
      <c r="R60" s="88">
        <f t="shared" si="0"/>
        <v>10450</v>
      </c>
    </row>
    <row r="61" spans="1:18">
      <c r="A61" s="85">
        <v>952</v>
      </c>
      <c r="B61" s="86" t="s">
        <v>256</v>
      </c>
      <c r="C61" s="87">
        <v>0</v>
      </c>
      <c r="D61" s="87">
        <v>0</v>
      </c>
      <c r="E61" s="87">
        <v>0</v>
      </c>
      <c r="F61" s="87">
        <v>1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1</v>
      </c>
      <c r="M61" s="87">
        <v>0</v>
      </c>
      <c r="N61" s="87">
        <v>0</v>
      </c>
      <c r="O61" s="87">
        <v>0</v>
      </c>
      <c r="P61" s="87">
        <v>0</v>
      </c>
      <c r="Q61" s="87">
        <v>0</v>
      </c>
      <c r="R61" s="88">
        <f t="shared" si="0"/>
        <v>10025</v>
      </c>
    </row>
    <row r="62" spans="1:18">
      <c r="A62" s="85">
        <v>955</v>
      </c>
      <c r="B62" s="86" t="s">
        <v>258</v>
      </c>
      <c r="C62" s="87">
        <v>0</v>
      </c>
      <c r="D62" s="87">
        <v>0</v>
      </c>
      <c r="E62" s="87">
        <v>0</v>
      </c>
      <c r="F62" s="87">
        <v>3</v>
      </c>
      <c r="G62" s="87">
        <v>0</v>
      </c>
      <c r="H62" s="87">
        <v>0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  <c r="O62" s="87">
        <v>0</v>
      </c>
      <c r="P62" s="87">
        <v>0</v>
      </c>
      <c r="Q62" s="87">
        <v>0</v>
      </c>
      <c r="R62" s="88">
        <f t="shared" si="0"/>
        <v>75</v>
      </c>
    </row>
    <row r="63" spans="1:18">
      <c r="A63" s="85">
        <v>833</v>
      </c>
      <c r="B63" s="86" t="s">
        <v>232</v>
      </c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8">
        <f t="shared" si="0"/>
        <v>0</v>
      </c>
    </row>
    <row r="64" spans="1:18">
      <c r="A64" s="85">
        <v>956</v>
      </c>
      <c r="B64" s="86" t="s">
        <v>260</v>
      </c>
      <c r="C64" s="87">
        <v>0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  <c r="O64" s="87">
        <v>0</v>
      </c>
      <c r="P64" s="87">
        <v>0</v>
      </c>
      <c r="Q64" s="87">
        <v>0</v>
      </c>
      <c r="R64" s="88">
        <f t="shared" si="0"/>
        <v>0</v>
      </c>
    </row>
    <row r="65" spans="1:18">
      <c r="A65" s="85">
        <v>957</v>
      </c>
      <c r="B65" s="86" t="s">
        <v>262</v>
      </c>
      <c r="C65" s="87">
        <v>0</v>
      </c>
      <c r="D65" s="87">
        <v>0</v>
      </c>
      <c r="E65" s="87">
        <v>0</v>
      </c>
      <c r="F65" s="87">
        <v>178</v>
      </c>
      <c r="G65" s="87">
        <v>0</v>
      </c>
      <c r="H65" s="87">
        <v>0</v>
      </c>
      <c r="I65" s="87">
        <v>0</v>
      </c>
      <c r="J65" s="87">
        <v>1</v>
      </c>
      <c r="K65" s="87">
        <v>0</v>
      </c>
      <c r="L65" s="87">
        <v>1</v>
      </c>
      <c r="M65" s="87">
        <v>0</v>
      </c>
      <c r="N65" s="87">
        <v>0</v>
      </c>
      <c r="O65" s="87">
        <v>0</v>
      </c>
      <c r="P65" s="87">
        <v>0</v>
      </c>
      <c r="Q65" s="87">
        <v>0</v>
      </c>
      <c r="R65" s="88">
        <f t="shared" si="0"/>
        <v>24450</v>
      </c>
    </row>
    <row r="66" spans="1:18">
      <c r="A66" s="85">
        <v>843</v>
      </c>
      <c r="B66" s="86" t="s">
        <v>238</v>
      </c>
      <c r="C66" s="87">
        <v>0</v>
      </c>
      <c r="D66" s="87">
        <v>2</v>
      </c>
      <c r="E66" s="87">
        <v>19</v>
      </c>
      <c r="F66" s="87">
        <v>2</v>
      </c>
      <c r="G66" s="87">
        <v>0</v>
      </c>
      <c r="H66" s="87">
        <v>0</v>
      </c>
      <c r="I66" s="87">
        <v>2</v>
      </c>
      <c r="J66" s="87">
        <v>0</v>
      </c>
      <c r="K66" s="87">
        <v>0</v>
      </c>
      <c r="L66" s="87">
        <v>0</v>
      </c>
      <c r="M66" s="87">
        <v>0</v>
      </c>
      <c r="N66" s="87">
        <v>25</v>
      </c>
      <c r="O66" s="87">
        <v>0</v>
      </c>
      <c r="P66" s="87">
        <v>0</v>
      </c>
      <c r="Q66" s="87">
        <v>0</v>
      </c>
      <c r="R66" s="88">
        <f t="shared" si="0"/>
        <v>1775</v>
      </c>
    </row>
    <row r="67" spans="1:18">
      <c r="A67" s="85">
        <v>826</v>
      </c>
      <c r="B67" s="86" t="s">
        <v>228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  <c r="O67" s="87">
        <v>0</v>
      </c>
      <c r="P67" s="87">
        <v>0</v>
      </c>
      <c r="Q67" s="87">
        <v>0</v>
      </c>
      <c r="R67" s="88">
        <f t="shared" si="0"/>
        <v>0</v>
      </c>
    </row>
    <row r="68" spans="1:18">
      <c r="A68" s="85">
        <v>844</v>
      </c>
      <c r="B68" s="86" t="s">
        <v>240</v>
      </c>
      <c r="C68" s="87">
        <v>0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  <c r="O68" s="87">
        <v>0</v>
      </c>
      <c r="P68" s="87">
        <v>0</v>
      </c>
      <c r="Q68" s="87">
        <v>0</v>
      </c>
      <c r="R68" s="88">
        <f t="shared" si="0"/>
        <v>0</v>
      </c>
    </row>
    <row r="69" spans="1:18">
      <c r="A69" s="85">
        <v>217</v>
      </c>
      <c r="B69" s="86" t="s">
        <v>106</v>
      </c>
      <c r="C69" s="87">
        <v>0</v>
      </c>
      <c r="D69" s="87">
        <v>0</v>
      </c>
      <c r="E69" s="87">
        <v>10</v>
      </c>
      <c r="F69" s="87">
        <v>0</v>
      </c>
      <c r="G69" s="87">
        <v>0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2</v>
      </c>
      <c r="O69" s="87">
        <v>0</v>
      </c>
      <c r="P69" s="87">
        <v>0</v>
      </c>
      <c r="Q69" s="87">
        <v>0</v>
      </c>
      <c r="R69" s="88">
        <f t="shared" ref="R69:R132" si="1">+C69*25+D69*50+E69*50+F69*25+G69*10000+H69*25+I69*25+J69*10000+K69*1000+L69*10000+M69*10000+N69*25+O69*100000+P69*50000+Q69*50000</f>
        <v>550</v>
      </c>
    </row>
    <row r="70" spans="1:18">
      <c r="A70" s="85">
        <v>167</v>
      </c>
      <c r="B70" s="86" t="s">
        <v>92</v>
      </c>
      <c r="C70" s="87">
        <v>0</v>
      </c>
      <c r="D70" s="87">
        <v>0</v>
      </c>
      <c r="E70" s="87">
        <v>66</v>
      </c>
      <c r="F70" s="87">
        <v>1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3</v>
      </c>
      <c r="N70" s="87">
        <v>44</v>
      </c>
      <c r="O70" s="87">
        <v>0</v>
      </c>
      <c r="P70" s="87">
        <v>0</v>
      </c>
      <c r="Q70" s="87">
        <v>0</v>
      </c>
      <c r="R70" s="88">
        <f t="shared" si="1"/>
        <v>34425</v>
      </c>
    </row>
    <row r="71" spans="1:18">
      <c r="A71" s="85">
        <v>841</v>
      </c>
      <c r="B71" s="86" t="s">
        <v>236</v>
      </c>
      <c r="C71" s="87">
        <v>0</v>
      </c>
      <c r="D71" s="87">
        <v>222</v>
      </c>
      <c r="E71" s="87">
        <v>269</v>
      </c>
      <c r="F71" s="87">
        <v>113</v>
      </c>
      <c r="G71" s="87">
        <v>0</v>
      </c>
      <c r="H71" s="87">
        <v>2</v>
      </c>
      <c r="I71" s="87">
        <v>0</v>
      </c>
      <c r="J71" s="87">
        <v>0</v>
      </c>
      <c r="K71" s="87">
        <v>0</v>
      </c>
      <c r="L71" s="87">
        <v>1</v>
      </c>
      <c r="M71" s="87">
        <v>174</v>
      </c>
      <c r="N71" s="87">
        <v>7574</v>
      </c>
      <c r="O71" s="87">
        <v>0</v>
      </c>
      <c r="P71" s="87">
        <v>0</v>
      </c>
      <c r="Q71" s="87">
        <v>1</v>
      </c>
      <c r="R71" s="88">
        <f t="shared" si="1"/>
        <v>2016775</v>
      </c>
    </row>
    <row r="72" spans="1:18">
      <c r="A72" s="85">
        <v>986</v>
      </c>
      <c r="B72" s="86" t="s">
        <v>274</v>
      </c>
      <c r="C72" s="87">
        <v>0</v>
      </c>
      <c r="D72" s="87">
        <v>9</v>
      </c>
      <c r="E72" s="87">
        <v>469</v>
      </c>
      <c r="F72" s="87">
        <v>228</v>
      </c>
      <c r="G72" s="87">
        <v>0</v>
      </c>
      <c r="H72" s="87">
        <v>9</v>
      </c>
      <c r="I72" s="87">
        <v>24</v>
      </c>
      <c r="J72" s="87">
        <v>1</v>
      </c>
      <c r="K72" s="87">
        <v>0</v>
      </c>
      <c r="L72" s="87">
        <v>0</v>
      </c>
      <c r="M72" s="87">
        <v>14</v>
      </c>
      <c r="N72" s="87">
        <v>4170</v>
      </c>
      <c r="O72" s="87">
        <v>0</v>
      </c>
      <c r="P72" s="87">
        <v>0</v>
      </c>
      <c r="Q72" s="87">
        <v>1</v>
      </c>
      <c r="R72" s="88">
        <f t="shared" si="1"/>
        <v>334675</v>
      </c>
    </row>
    <row r="73" spans="1:18">
      <c r="A73" s="85">
        <v>106</v>
      </c>
      <c r="B73" s="86" t="s">
        <v>14</v>
      </c>
      <c r="C73" s="87">
        <v>4</v>
      </c>
      <c r="D73" s="87">
        <v>24</v>
      </c>
      <c r="E73" s="87">
        <v>251</v>
      </c>
      <c r="F73" s="87">
        <v>320</v>
      </c>
      <c r="G73" s="87">
        <v>0</v>
      </c>
      <c r="H73" s="87">
        <v>1</v>
      </c>
      <c r="I73" s="87">
        <v>2</v>
      </c>
      <c r="J73" s="87">
        <v>0</v>
      </c>
      <c r="K73" s="87">
        <v>0</v>
      </c>
      <c r="L73" s="87">
        <v>1</v>
      </c>
      <c r="M73" s="87">
        <v>58</v>
      </c>
      <c r="N73" s="87">
        <v>5319</v>
      </c>
      <c r="O73" s="87">
        <v>0</v>
      </c>
      <c r="P73" s="87">
        <v>0</v>
      </c>
      <c r="Q73" s="87">
        <v>5</v>
      </c>
      <c r="R73" s="88">
        <f t="shared" si="1"/>
        <v>994900</v>
      </c>
    </row>
    <row r="74" spans="1:18">
      <c r="A74" s="85">
        <v>103</v>
      </c>
      <c r="B74" s="86" t="s">
        <v>10</v>
      </c>
      <c r="C74" s="87">
        <v>0</v>
      </c>
      <c r="D74" s="87">
        <v>3</v>
      </c>
      <c r="E74" s="87">
        <v>304</v>
      </c>
      <c r="F74" s="87">
        <v>278</v>
      </c>
      <c r="G74" s="87">
        <v>0</v>
      </c>
      <c r="H74" s="87">
        <v>2</v>
      </c>
      <c r="I74" s="87">
        <v>2</v>
      </c>
      <c r="J74" s="87">
        <v>0</v>
      </c>
      <c r="K74" s="87">
        <v>0</v>
      </c>
      <c r="L74" s="87">
        <v>0</v>
      </c>
      <c r="M74" s="87">
        <v>4</v>
      </c>
      <c r="N74" s="87">
        <v>2610</v>
      </c>
      <c r="O74" s="87">
        <v>0</v>
      </c>
      <c r="P74" s="87">
        <v>0</v>
      </c>
      <c r="Q74" s="87">
        <v>0</v>
      </c>
      <c r="R74" s="88">
        <f t="shared" si="1"/>
        <v>127650</v>
      </c>
    </row>
    <row r="75" spans="1:18">
      <c r="A75" s="85">
        <v>634</v>
      </c>
      <c r="B75" s="86" t="s">
        <v>132</v>
      </c>
      <c r="C75" s="87">
        <v>0</v>
      </c>
      <c r="D75" s="87">
        <v>0</v>
      </c>
      <c r="E75" s="87">
        <v>26</v>
      </c>
      <c r="F75" s="87">
        <v>19</v>
      </c>
      <c r="G75" s="87">
        <v>0</v>
      </c>
      <c r="H75" s="87">
        <v>0</v>
      </c>
      <c r="I75" s="87">
        <v>2</v>
      </c>
      <c r="J75" s="87">
        <v>0</v>
      </c>
      <c r="K75" s="87">
        <v>0</v>
      </c>
      <c r="L75" s="87">
        <v>1</v>
      </c>
      <c r="M75" s="87">
        <v>30</v>
      </c>
      <c r="N75" s="87">
        <v>891</v>
      </c>
      <c r="O75" s="87">
        <v>0</v>
      </c>
      <c r="P75" s="87">
        <v>0</v>
      </c>
      <c r="Q75" s="87">
        <v>1</v>
      </c>
      <c r="R75" s="88">
        <f t="shared" si="1"/>
        <v>384100</v>
      </c>
    </row>
    <row r="76" spans="1:18">
      <c r="A76" s="85">
        <v>218</v>
      </c>
      <c r="B76" s="86" t="s">
        <v>108</v>
      </c>
      <c r="C76" s="87">
        <v>0</v>
      </c>
      <c r="D76" s="87">
        <v>0</v>
      </c>
      <c r="E76" s="87">
        <v>2</v>
      </c>
      <c r="F76" s="87">
        <v>21</v>
      </c>
      <c r="G76" s="87">
        <v>0</v>
      </c>
      <c r="H76" s="87">
        <v>0</v>
      </c>
      <c r="I76" s="87">
        <v>0</v>
      </c>
      <c r="J76" s="87">
        <v>0</v>
      </c>
      <c r="K76" s="87">
        <v>0</v>
      </c>
      <c r="L76" s="87">
        <v>0</v>
      </c>
      <c r="M76" s="87">
        <v>23</v>
      </c>
      <c r="N76" s="87">
        <v>1436</v>
      </c>
      <c r="O76" s="87">
        <v>0</v>
      </c>
      <c r="P76" s="87">
        <v>0</v>
      </c>
      <c r="Q76" s="87">
        <v>0</v>
      </c>
      <c r="R76" s="88">
        <f t="shared" si="1"/>
        <v>266525</v>
      </c>
    </row>
    <row r="77" spans="1:18">
      <c r="A77" s="85">
        <v>118</v>
      </c>
      <c r="B77" s="86" t="s">
        <v>22</v>
      </c>
      <c r="C77" s="87">
        <v>0</v>
      </c>
      <c r="D77" s="87">
        <v>533</v>
      </c>
      <c r="E77" s="87">
        <v>934</v>
      </c>
      <c r="F77" s="87">
        <v>1587</v>
      </c>
      <c r="G77" s="87">
        <v>0</v>
      </c>
      <c r="H77" s="87">
        <v>24</v>
      </c>
      <c r="I77" s="87">
        <v>39</v>
      </c>
      <c r="J77" s="87">
        <v>0</v>
      </c>
      <c r="K77" s="87">
        <v>0</v>
      </c>
      <c r="L77" s="87">
        <v>0</v>
      </c>
      <c r="M77" s="87">
        <v>353</v>
      </c>
      <c r="N77" s="87">
        <v>50146</v>
      </c>
      <c r="O77" s="87">
        <v>0</v>
      </c>
      <c r="P77" s="87">
        <v>0</v>
      </c>
      <c r="Q77" s="87">
        <v>1</v>
      </c>
      <c r="R77" s="88">
        <f t="shared" si="1"/>
        <v>4948250</v>
      </c>
    </row>
    <row r="78" spans="1:18">
      <c r="A78" s="85">
        <v>130</v>
      </c>
      <c r="B78" s="86" t="s">
        <v>34</v>
      </c>
      <c r="C78" s="87">
        <v>0</v>
      </c>
      <c r="D78" s="87">
        <v>9</v>
      </c>
      <c r="E78" s="87">
        <v>1</v>
      </c>
      <c r="F78" s="87">
        <v>5</v>
      </c>
      <c r="G78" s="87">
        <v>0</v>
      </c>
      <c r="H78" s="87">
        <v>2</v>
      </c>
      <c r="I78" s="87">
        <v>0</v>
      </c>
      <c r="J78" s="87">
        <v>0</v>
      </c>
      <c r="K78" s="87">
        <v>0</v>
      </c>
      <c r="L78" s="87">
        <v>0</v>
      </c>
      <c r="M78" s="87">
        <v>1</v>
      </c>
      <c r="N78" s="87">
        <v>384</v>
      </c>
      <c r="O78" s="87">
        <v>0</v>
      </c>
      <c r="P78" s="87">
        <v>0</v>
      </c>
      <c r="Q78" s="87">
        <v>0</v>
      </c>
      <c r="R78" s="88">
        <f t="shared" si="1"/>
        <v>20275</v>
      </c>
    </row>
    <row r="79" spans="1:18">
      <c r="A79" s="85">
        <v>124</v>
      </c>
      <c r="B79" s="86" t="s">
        <v>24</v>
      </c>
      <c r="C79" s="87">
        <v>0</v>
      </c>
      <c r="D79" s="87">
        <v>20</v>
      </c>
      <c r="E79" s="87">
        <v>18</v>
      </c>
      <c r="F79" s="87">
        <v>406</v>
      </c>
      <c r="G79" s="87">
        <v>0</v>
      </c>
      <c r="H79" s="87">
        <v>11</v>
      </c>
      <c r="I79" s="87">
        <v>13</v>
      </c>
      <c r="J79" s="87">
        <v>0</v>
      </c>
      <c r="K79" s="87">
        <v>0</v>
      </c>
      <c r="L79" s="87">
        <v>0</v>
      </c>
      <c r="M79" s="87">
        <v>146</v>
      </c>
      <c r="N79" s="87">
        <v>26299</v>
      </c>
      <c r="O79" s="87">
        <v>0</v>
      </c>
      <c r="P79" s="87">
        <v>0</v>
      </c>
      <c r="Q79" s="87">
        <v>0</v>
      </c>
      <c r="R79" s="88">
        <f t="shared" si="1"/>
        <v>2130125</v>
      </c>
    </row>
    <row r="80" spans="1:18">
      <c r="A80" s="85">
        <v>102</v>
      </c>
      <c r="B80" s="86" t="s">
        <v>8</v>
      </c>
      <c r="C80" s="87">
        <v>0</v>
      </c>
      <c r="D80" s="87">
        <v>1</v>
      </c>
      <c r="E80" s="87">
        <v>33</v>
      </c>
      <c r="F80" s="87">
        <v>40</v>
      </c>
      <c r="G80" s="87">
        <v>0</v>
      </c>
      <c r="H80" s="87">
        <v>0</v>
      </c>
      <c r="I80" s="87">
        <v>4</v>
      </c>
      <c r="J80" s="87">
        <v>0</v>
      </c>
      <c r="K80" s="87">
        <v>0</v>
      </c>
      <c r="L80" s="87">
        <v>0</v>
      </c>
      <c r="M80" s="87">
        <v>3</v>
      </c>
      <c r="N80" s="87">
        <v>896</v>
      </c>
      <c r="O80" s="87">
        <v>0</v>
      </c>
      <c r="P80" s="87">
        <v>0</v>
      </c>
      <c r="Q80" s="87">
        <v>0</v>
      </c>
      <c r="R80" s="88">
        <f t="shared" si="1"/>
        <v>55200</v>
      </c>
    </row>
    <row r="81" spans="1:19">
      <c r="A81" s="85">
        <v>129</v>
      </c>
      <c r="B81" s="86" t="s">
        <v>32</v>
      </c>
      <c r="C81" s="87">
        <v>0</v>
      </c>
      <c r="D81" s="87">
        <v>15</v>
      </c>
      <c r="E81" s="87">
        <v>177</v>
      </c>
      <c r="F81" s="87">
        <v>80</v>
      </c>
      <c r="G81" s="87">
        <v>0</v>
      </c>
      <c r="H81" s="87">
        <v>0</v>
      </c>
      <c r="I81" s="87">
        <v>0</v>
      </c>
      <c r="J81" s="87">
        <v>0</v>
      </c>
      <c r="K81" s="87">
        <v>0</v>
      </c>
      <c r="L81" s="87">
        <v>0</v>
      </c>
      <c r="M81" s="87">
        <v>7</v>
      </c>
      <c r="N81" s="87">
        <v>2621</v>
      </c>
      <c r="O81" s="87">
        <v>0</v>
      </c>
      <c r="P81" s="87">
        <v>0</v>
      </c>
      <c r="Q81" s="87">
        <v>0</v>
      </c>
      <c r="R81" s="88">
        <f t="shared" si="1"/>
        <v>147125</v>
      </c>
    </row>
    <row r="82" spans="1:19">
      <c r="A82" s="85">
        <v>132</v>
      </c>
      <c r="B82" s="86" t="s">
        <v>36</v>
      </c>
      <c r="C82" s="87">
        <v>0</v>
      </c>
      <c r="D82" s="87">
        <v>180</v>
      </c>
      <c r="E82" s="87">
        <v>204</v>
      </c>
      <c r="F82" s="87">
        <v>519</v>
      </c>
      <c r="G82" s="87">
        <v>0</v>
      </c>
      <c r="H82" s="87">
        <v>5</v>
      </c>
      <c r="I82" s="87">
        <v>3</v>
      </c>
      <c r="J82" s="87">
        <v>0</v>
      </c>
      <c r="K82" s="87">
        <v>0</v>
      </c>
      <c r="L82" s="87">
        <v>0</v>
      </c>
      <c r="M82" s="87">
        <v>96</v>
      </c>
      <c r="N82" s="87">
        <v>5867</v>
      </c>
      <c r="O82" s="87">
        <v>0</v>
      </c>
      <c r="P82" s="87">
        <v>0</v>
      </c>
      <c r="Q82" s="87">
        <v>0</v>
      </c>
      <c r="R82" s="88">
        <f t="shared" si="1"/>
        <v>1139050</v>
      </c>
    </row>
    <row r="83" spans="1:19">
      <c r="A83" s="85">
        <v>127</v>
      </c>
      <c r="B83" s="86" t="s">
        <v>30</v>
      </c>
      <c r="C83" s="87">
        <v>0</v>
      </c>
      <c r="D83" s="87">
        <v>50</v>
      </c>
      <c r="E83" s="87">
        <v>1313</v>
      </c>
      <c r="F83" s="87">
        <v>587</v>
      </c>
      <c r="G83" s="87">
        <v>0</v>
      </c>
      <c r="H83" s="87">
        <v>19</v>
      </c>
      <c r="I83" s="87">
        <v>31</v>
      </c>
      <c r="J83" s="87">
        <v>3</v>
      </c>
      <c r="K83" s="87">
        <v>0</v>
      </c>
      <c r="L83" s="87">
        <v>2</v>
      </c>
      <c r="M83" s="87">
        <v>160</v>
      </c>
      <c r="N83" s="87">
        <v>19094</v>
      </c>
      <c r="O83" s="87">
        <v>0</v>
      </c>
      <c r="P83" s="87">
        <v>37</v>
      </c>
      <c r="Q83" s="87">
        <v>20</v>
      </c>
      <c r="R83" s="88">
        <f t="shared" si="1"/>
        <v>5061425</v>
      </c>
    </row>
    <row r="84" spans="1:19">
      <c r="A84" s="85">
        <v>111</v>
      </c>
      <c r="B84" s="86" t="s">
        <v>18</v>
      </c>
      <c r="C84" s="87">
        <v>0</v>
      </c>
      <c r="D84" s="87">
        <v>0</v>
      </c>
      <c r="E84" s="87">
        <v>3</v>
      </c>
      <c r="F84" s="87">
        <v>2</v>
      </c>
      <c r="G84" s="87">
        <v>0</v>
      </c>
      <c r="H84" s="87">
        <v>0</v>
      </c>
      <c r="I84" s="87">
        <v>0</v>
      </c>
      <c r="J84" s="87">
        <v>0</v>
      </c>
      <c r="K84" s="87">
        <v>0</v>
      </c>
      <c r="L84" s="87">
        <v>0</v>
      </c>
      <c r="M84" s="87">
        <v>0</v>
      </c>
      <c r="N84" s="87">
        <v>161</v>
      </c>
      <c r="O84" s="87">
        <v>0</v>
      </c>
      <c r="P84" s="87">
        <v>0</v>
      </c>
      <c r="Q84" s="87">
        <v>0</v>
      </c>
      <c r="R84" s="88">
        <f t="shared" si="1"/>
        <v>4225</v>
      </c>
    </row>
    <row r="85" spans="1:19">
      <c r="A85" s="85">
        <v>138</v>
      </c>
      <c r="B85" s="86" t="s">
        <v>42</v>
      </c>
      <c r="C85" s="87">
        <v>0</v>
      </c>
      <c r="D85" s="87">
        <v>0</v>
      </c>
      <c r="E85" s="87">
        <v>18</v>
      </c>
      <c r="F85" s="87">
        <v>4</v>
      </c>
      <c r="G85" s="87">
        <v>0</v>
      </c>
      <c r="H85" s="87">
        <v>0</v>
      </c>
      <c r="I85" s="87">
        <v>0</v>
      </c>
      <c r="J85" s="87">
        <v>0</v>
      </c>
      <c r="K85" s="87">
        <v>0</v>
      </c>
      <c r="L85" s="87">
        <v>0</v>
      </c>
      <c r="M85" s="87">
        <v>0</v>
      </c>
      <c r="N85" s="87">
        <v>177</v>
      </c>
      <c r="O85" s="87">
        <v>0</v>
      </c>
      <c r="P85" s="87">
        <v>0</v>
      </c>
      <c r="Q85" s="87">
        <v>0</v>
      </c>
      <c r="R85" s="88">
        <f t="shared" si="1"/>
        <v>5425</v>
      </c>
    </row>
    <row r="86" spans="1:19">
      <c r="A86" s="85">
        <v>214</v>
      </c>
      <c r="B86" s="86" t="s">
        <v>104</v>
      </c>
      <c r="C86" s="87">
        <v>0</v>
      </c>
      <c r="D86" s="87">
        <v>2</v>
      </c>
      <c r="E86" s="87">
        <v>35</v>
      </c>
      <c r="F86" s="87">
        <v>33</v>
      </c>
      <c r="G86" s="87">
        <v>0</v>
      </c>
      <c r="H86" s="87">
        <v>0</v>
      </c>
      <c r="I86" s="87">
        <v>1</v>
      </c>
      <c r="J86" s="87">
        <v>0</v>
      </c>
      <c r="K86" s="87">
        <v>0</v>
      </c>
      <c r="L86" s="87">
        <v>0</v>
      </c>
      <c r="M86" s="87">
        <v>12</v>
      </c>
      <c r="N86" s="87">
        <v>805</v>
      </c>
      <c r="O86" s="87">
        <v>0</v>
      </c>
      <c r="P86" s="87">
        <v>0</v>
      </c>
      <c r="Q86" s="87">
        <v>0</v>
      </c>
      <c r="R86" s="88">
        <f t="shared" si="1"/>
        <v>142825</v>
      </c>
    </row>
    <row r="87" spans="1:19">
      <c r="A87" s="85">
        <v>105</v>
      </c>
      <c r="B87" s="86" t="s">
        <v>12</v>
      </c>
      <c r="C87" s="87">
        <v>0</v>
      </c>
      <c r="D87" s="87">
        <v>0</v>
      </c>
      <c r="E87" s="87">
        <v>0</v>
      </c>
      <c r="F87" s="87">
        <v>8</v>
      </c>
      <c r="G87" s="87">
        <v>0</v>
      </c>
      <c r="H87" s="87">
        <v>1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21</v>
      </c>
      <c r="O87" s="87">
        <v>0</v>
      </c>
      <c r="P87" s="87">
        <v>0</v>
      </c>
      <c r="Q87" s="87">
        <v>0</v>
      </c>
      <c r="R87" s="88">
        <f t="shared" si="1"/>
        <v>750</v>
      </c>
    </row>
    <row r="88" spans="1:19">
      <c r="A88" s="85">
        <v>635</v>
      </c>
      <c r="B88" s="86" t="s">
        <v>134</v>
      </c>
      <c r="C88" s="87">
        <v>0</v>
      </c>
      <c r="D88" s="87">
        <v>24</v>
      </c>
      <c r="E88" s="87">
        <v>260</v>
      </c>
      <c r="F88" s="87">
        <v>161</v>
      </c>
      <c r="G88" s="87">
        <v>0</v>
      </c>
      <c r="H88" s="87">
        <v>51</v>
      </c>
      <c r="I88" s="87">
        <v>52</v>
      </c>
      <c r="J88" s="87">
        <v>0</v>
      </c>
      <c r="K88" s="87">
        <v>0</v>
      </c>
      <c r="L88" s="87">
        <v>1</v>
      </c>
      <c r="M88" s="87">
        <v>26</v>
      </c>
      <c r="N88" s="87">
        <v>3604</v>
      </c>
      <c r="O88" s="87">
        <v>0</v>
      </c>
      <c r="P88" s="87">
        <v>0</v>
      </c>
      <c r="Q88" s="87">
        <v>1</v>
      </c>
      <c r="R88" s="88">
        <f t="shared" si="1"/>
        <v>430900</v>
      </c>
    </row>
    <row r="89" spans="1:19">
      <c r="A89" s="85">
        <v>977</v>
      </c>
      <c r="B89" s="86" t="s">
        <v>266</v>
      </c>
      <c r="C89" s="87">
        <v>0</v>
      </c>
      <c r="D89" s="87">
        <v>0</v>
      </c>
      <c r="E89" s="87">
        <v>0</v>
      </c>
      <c r="F89" s="87">
        <v>0</v>
      </c>
      <c r="G89" s="87">
        <v>0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8">
        <f t="shared" si="1"/>
        <v>0</v>
      </c>
    </row>
    <row r="90" spans="1:19">
      <c r="A90" s="85">
        <v>174</v>
      </c>
      <c r="B90" s="86" t="s">
        <v>990</v>
      </c>
      <c r="C90" s="87">
        <v>0</v>
      </c>
      <c r="D90" s="87">
        <v>0</v>
      </c>
      <c r="E90" s="87">
        <v>0</v>
      </c>
      <c r="F90" s="87">
        <v>2</v>
      </c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38</v>
      </c>
      <c r="O90" s="87">
        <v>0</v>
      </c>
      <c r="P90" s="87">
        <v>0</v>
      </c>
      <c r="Q90" s="87">
        <v>0</v>
      </c>
      <c r="R90" s="88">
        <f t="shared" si="1"/>
        <v>1000</v>
      </c>
      <c r="S90" s="89">
        <v>1</v>
      </c>
    </row>
    <row r="91" spans="1:19">
      <c r="A91" s="85">
        <v>636</v>
      </c>
      <c r="B91" s="86" t="s">
        <v>136</v>
      </c>
      <c r="C91" s="87">
        <v>0</v>
      </c>
      <c r="D91" s="87">
        <v>106</v>
      </c>
      <c r="E91" s="87">
        <v>494</v>
      </c>
      <c r="F91" s="87">
        <v>356</v>
      </c>
      <c r="G91" s="87">
        <v>1</v>
      </c>
      <c r="H91" s="87">
        <v>75</v>
      </c>
      <c r="I91" s="87">
        <v>49</v>
      </c>
      <c r="J91" s="87">
        <v>0</v>
      </c>
      <c r="K91" s="87">
        <v>0</v>
      </c>
      <c r="L91" s="87">
        <v>0</v>
      </c>
      <c r="M91" s="87">
        <v>90</v>
      </c>
      <c r="N91" s="87">
        <v>6362</v>
      </c>
      <c r="O91" s="87">
        <v>0</v>
      </c>
      <c r="P91" s="87">
        <v>0</v>
      </c>
      <c r="Q91" s="87">
        <v>0</v>
      </c>
      <c r="R91" s="88">
        <f t="shared" si="1"/>
        <v>1111050</v>
      </c>
    </row>
    <row r="92" spans="1:19">
      <c r="A92" s="85">
        <v>667</v>
      </c>
      <c r="B92" s="86" t="s">
        <v>192</v>
      </c>
      <c r="C92" s="87">
        <v>0</v>
      </c>
      <c r="D92" s="87">
        <v>0</v>
      </c>
      <c r="E92" s="87">
        <v>51</v>
      </c>
      <c r="F92" s="87">
        <v>23</v>
      </c>
      <c r="G92" s="87">
        <v>0</v>
      </c>
      <c r="H92" s="87">
        <v>1</v>
      </c>
      <c r="I92" s="87">
        <v>4</v>
      </c>
      <c r="J92" s="87">
        <v>0</v>
      </c>
      <c r="K92" s="87">
        <v>0</v>
      </c>
      <c r="L92" s="87">
        <v>0</v>
      </c>
      <c r="M92" s="87">
        <v>35</v>
      </c>
      <c r="N92" s="87">
        <v>307</v>
      </c>
      <c r="O92" s="87">
        <v>0</v>
      </c>
      <c r="P92" s="87">
        <v>0</v>
      </c>
      <c r="Q92" s="87">
        <v>0</v>
      </c>
      <c r="R92" s="88">
        <f t="shared" si="1"/>
        <v>360925</v>
      </c>
    </row>
    <row r="93" spans="1:19">
      <c r="A93" s="85">
        <v>637</v>
      </c>
      <c r="B93" s="86" t="s">
        <v>138</v>
      </c>
      <c r="C93" s="87">
        <v>0</v>
      </c>
      <c r="D93" s="87">
        <v>0</v>
      </c>
      <c r="E93" s="87">
        <v>2</v>
      </c>
      <c r="F93" s="87">
        <v>3</v>
      </c>
      <c r="G93" s="87">
        <v>0</v>
      </c>
      <c r="H93" s="87">
        <v>0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157</v>
      </c>
      <c r="O93" s="87">
        <v>0</v>
      </c>
      <c r="P93" s="87">
        <v>0</v>
      </c>
      <c r="Q93" s="87">
        <v>0</v>
      </c>
      <c r="R93" s="88">
        <f t="shared" si="1"/>
        <v>4100</v>
      </c>
    </row>
    <row r="94" spans="1:19">
      <c r="A94" s="85">
        <v>651</v>
      </c>
      <c r="B94" s="86" t="s">
        <v>166</v>
      </c>
      <c r="C94" s="87">
        <v>0</v>
      </c>
      <c r="D94" s="87">
        <v>7</v>
      </c>
      <c r="E94" s="87">
        <v>46</v>
      </c>
      <c r="F94" s="87">
        <v>78</v>
      </c>
      <c r="G94" s="87">
        <v>0</v>
      </c>
      <c r="H94" s="87">
        <v>5</v>
      </c>
      <c r="I94" s="87">
        <v>2</v>
      </c>
      <c r="J94" s="87">
        <v>0</v>
      </c>
      <c r="K94" s="87">
        <v>0</v>
      </c>
      <c r="L94" s="87">
        <v>0</v>
      </c>
      <c r="M94" s="87">
        <v>67</v>
      </c>
      <c r="N94" s="87">
        <v>2771</v>
      </c>
      <c r="O94" s="87">
        <v>0</v>
      </c>
      <c r="P94" s="87">
        <v>0</v>
      </c>
      <c r="Q94" s="87">
        <v>0</v>
      </c>
      <c r="R94" s="88">
        <f t="shared" si="1"/>
        <v>744050</v>
      </c>
    </row>
    <row r="95" spans="1:19">
      <c r="A95" s="85">
        <v>659</v>
      </c>
      <c r="B95" s="86" t="s">
        <v>182</v>
      </c>
      <c r="C95" s="87">
        <v>0</v>
      </c>
      <c r="D95" s="87">
        <v>0</v>
      </c>
      <c r="E95" s="87">
        <v>197</v>
      </c>
      <c r="F95" s="87">
        <v>13</v>
      </c>
      <c r="G95" s="87">
        <v>0</v>
      </c>
      <c r="H95" s="87">
        <v>1</v>
      </c>
      <c r="I95" s="87">
        <v>0</v>
      </c>
      <c r="J95" s="87">
        <v>0</v>
      </c>
      <c r="K95" s="87">
        <v>0</v>
      </c>
      <c r="L95" s="87">
        <v>0</v>
      </c>
      <c r="M95" s="87">
        <v>50</v>
      </c>
      <c r="N95" s="87">
        <v>213</v>
      </c>
      <c r="O95" s="87">
        <v>0</v>
      </c>
      <c r="P95" s="87">
        <v>0</v>
      </c>
      <c r="Q95" s="87">
        <v>0</v>
      </c>
      <c r="R95" s="88">
        <f t="shared" si="1"/>
        <v>515525</v>
      </c>
    </row>
    <row r="96" spans="1:19">
      <c r="A96" s="85">
        <v>804</v>
      </c>
      <c r="B96" s="86" t="s">
        <v>200</v>
      </c>
      <c r="C96" s="87">
        <v>0</v>
      </c>
      <c r="D96" s="87">
        <v>302</v>
      </c>
      <c r="E96" s="87">
        <v>8626</v>
      </c>
      <c r="F96" s="87">
        <v>1273</v>
      </c>
      <c r="G96" s="87">
        <v>2</v>
      </c>
      <c r="H96" s="87">
        <v>318</v>
      </c>
      <c r="I96" s="87">
        <v>340</v>
      </c>
      <c r="J96" s="87">
        <v>1</v>
      </c>
      <c r="K96" s="87">
        <v>0</v>
      </c>
      <c r="L96" s="87">
        <v>3</v>
      </c>
      <c r="M96" s="87">
        <v>275</v>
      </c>
      <c r="N96" s="87">
        <v>23691</v>
      </c>
      <c r="O96" s="87">
        <v>0</v>
      </c>
      <c r="P96" s="87">
        <v>0</v>
      </c>
      <c r="Q96" s="87">
        <v>1</v>
      </c>
      <c r="R96" s="88">
        <f t="shared" si="1"/>
        <v>3946950</v>
      </c>
    </row>
    <row r="97" spans="1:18">
      <c r="A97" s="85">
        <v>638</v>
      </c>
      <c r="B97" s="86" t="s">
        <v>140</v>
      </c>
      <c r="C97" s="87">
        <v>0</v>
      </c>
      <c r="D97" s="87">
        <v>2</v>
      </c>
      <c r="E97" s="87">
        <v>63</v>
      </c>
      <c r="F97" s="87">
        <v>67</v>
      </c>
      <c r="G97" s="87">
        <v>0</v>
      </c>
      <c r="H97" s="87">
        <v>1</v>
      </c>
      <c r="I97" s="87">
        <v>2</v>
      </c>
      <c r="J97" s="87">
        <v>0</v>
      </c>
      <c r="K97" s="87">
        <v>0</v>
      </c>
      <c r="L97" s="87">
        <v>1</v>
      </c>
      <c r="M97" s="87">
        <v>2</v>
      </c>
      <c r="N97" s="87">
        <v>329</v>
      </c>
      <c r="O97" s="87">
        <v>0</v>
      </c>
      <c r="P97" s="87">
        <v>0</v>
      </c>
      <c r="Q97" s="87">
        <v>0</v>
      </c>
      <c r="R97" s="88">
        <f t="shared" si="1"/>
        <v>43225</v>
      </c>
    </row>
    <row r="98" spans="1:18">
      <c r="A98" s="85">
        <v>816</v>
      </c>
      <c r="B98" s="86" t="s">
        <v>220</v>
      </c>
      <c r="C98" s="87">
        <v>0</v>
      </c>
      <c r="D98" s="87">
        <v>111</v>
      </c>
      <c r="E98" s="87">
        <v>1086</v>
      </c>
      <c r="F98" s="87">
        <v>419</v>
      </c>
      <c r="G98" s="87">
        <v>0</v>
      </c>
      <c r="H98" s="87">
        <v>2</v>
      </c>
      <c r="I98" s="87">
        <v>3</v>
      </c>
      <c r="J98" s="87">
        <v>3</v>
      </c>
      <c r="K98" s="87">
        <v>0</v>
      </c>
      <c r="L98" s="87">
        <v>1</v>
      </c>
      <c r="M98" s="87">
        <v>28</v>
      </c>
      <c r="N98" s="87">
        <v>2174</v>
      </c>
      <c r="O98" s="87">
        <v>0</v>
      </c>
      <c r="P98" s="87">
        <v>0</v>
      </c>
      <c r="Q98" s="87">
        <v>0</v>
      </c>
      <c r="R98" s="88">
        <f t="shared" si="1"/>
        <v>444800</v>
      </c>
    </row>
    <row r="99" spans="1:18">
      <c r="A99" s="85">
        <v>818</v>
      </c>
      <c r="B99" s="86" t="s">
        <v>222</v>
      </c>
      <c r="C99" s="87">
        <v>0</v>
      </c>
      <c r="D99" s="87">
        <v>93</v>
      </c>
      <c r="E99" s="87">
        <v>862</v>
      </c>
      <c r="F99" s="87">
        <v>239</v>
      </c>
      <c r="G99" s="87">
        <v>0</v>
      </c>
      <c r="H99" s="87">
        <v>3</v>
      </c>
      <c r="I99" s="87">
        <v>2</v>
      </c>
      <c r="J99" s="87">
        <v>0</v>
      </c>
      <c r="K99" s="87">
        <v>0</v>
      </c>
      <c r="L99" s="87">
        <v>1</v>
      </c>
      <c r="M99" s="87">
        <v>30</v>
      </c>
      <c r="N99" s="87">
        <v>1466</v>
      </c>
      <c r="O99" s="87">
        <v>0</v>
      </c>
      <c r="P99" s="87">
        <v>0</v>
      </c>
      <c r="Q99" s="87">
        <v>0</v>
      </c>
      <c r="R99" s="88">
        <f t="shared" si="1"/>
        <v>400500</v>
      </c>
    </row>
    <row r="100" spans="1:18">
      <c r="A100" s="85">
        <v>989</v>
      </c>
      <c r="B100" s="86" t="s">
        <v>276</v>
      </c>
      <c r="C100" s="87">
        <v>0</v>
      </c>
      <c r="D100" s="87">
        <v>0</v>
      </c>
      <c r="E100" s="87">
        <v>0</v>
      </c>
      <c r="F100" s="87">
        <v>4</v>
      </c>
      <c r="G100" s="87">
        <v>0</v>
      </c>
      <c r="H100" s="87">
        <v>0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  <c r="O100" s="87">
        <v>0</v>
      </c>
      <c r="P100" s="87">
        <v>0</v>
      </c>
      <c r="Q100" s="87">
        <v>0</v>
      </c>
      <c r="R100" s="88">
        <f t="shared" si="1"/>
        <v>100</v>
      </c>
    </row>
    <row r="101" spans="1:18">
      <c r="A101" s="85">
        <v>101</v>
      </c>
      <c r="B101" s="86" t="s">
        <v>6</v>
      </c>
      <c r="C101" s="87">
        <v>0</v>
      </c>
      <c r="D101" s="87">
        <v>0</v>
      </c>
      <c r="E101" s="87">
        <v>36</v>
      </c>
      <c r="F101" s="87">
        <v>70</v>
      </c>
      <c r="G101" s="87">
        <v>0</v>
      </c>
      <c r="H101" s="87">
        <v>2</v>
      </c>
      <c r="I101" s="87">
        <v>2</v>
      </c>
      <c r="J101" s="87">
        <v>0</v>
      </c>
      <c r="K101" s="87">
        <v>0</v>
      </c>
      <c r="L101" s="87">
        <v>0</v>
      </c>
      <c r="M101" s="87">
        <v>4</v>
      </c>
      <c r="N101" s="87">
        <v>453</v>
      </c>
      <c r="O101" s="87">
        <v>0</v>
      </c>
      <c r="P101" s="87">
        <v>0</v>
      </c>
      <c r="Q101" s="87">
        <v>0</v>
      </c>
      <c r="R101" s="88">
        <f t="shared" si="1"/>
        <v>54975</v>
      </c>
    </row>
    <row r="102" spans="1:18">
      <c r="A102" s="85">
        <v>639</v>
      </c>
      <c r="B102" s="86" t="s">
        <v>142</v>
      </c>
      <c r="C102" s="87">
        <v>0</v>
      </c>
      <c r="D102" s="87">
        <v>0</v>
      </c>
      <c r="E102" s="87">
        <v>15</v>
      </c>
      <c r="F102" s="87">
        <v>1</v>
      </c>
      <c r="G102" s="87">
        <v>0</v>
      </c>
      <c r="H102" s="87">
        <v>0</v>
      </c>
      <c r="I102" s="87">
        <v>0</v>
      </c>
      <c r="J102" s="87">
        <v>0</v>
      </c>
      <c r="K102" s="87">
        <v>0</v>
      </c>
      <c r="L102" s="87">
        <v>0</v>
      </c>
      <c r="M102" s="87">
        <v>4</v>
      </c>
      <c r="N102" s="87">
        <v>23</v>
      </c>
      <c r="O102" s="87">
        <v>0</v>
      </c>
      <c r="P102" s="87">
        <v>0</v>
      </c>
      <c r="Q102" s="87">
        <v>0</v>
      </c>
      <c r="R102" s="88">
        <f t="shared" si="1"/>
        <v>41350</v>
      </c>
    </row>
    <row r="103" spans="1:18">
      <c r="A103" s="85">
        <v>640</v>
      </c>
      <c r="B103" s="86" t="s">
        <v>144</v>
      </c>
      <c r="C103" s="87">
        <v>0</v>
      </c>
      <c r="D103" s="87">
        <v>1</v>
      </c>
      <c r="E103" s="87">
        <v>99</v>
      </c>
      <c r="F103" s="87">
        <v>16</v>
      </c>
      <c r="G103" s="87">
        <v>0</v>
      </c>
      <c r="H103" s="87">
        <v>2</v>
      </c>
      <c r="I103" s="87">
        <v>6</v>
      </c>
      <c r="J103" s="87">
        <v>0</v>
      </c>
      <c r="K103" s="87">
        <v>0</v>
      </c>
      <c r="L103" s="87">
        <v>0</v>
      </c>
      <c r="M103" s="87">
        <v>24</v>
      </c>
      <c r="N103" s="87">
        <v>372</v>
      </c>
      <c r="O103" s="87">
        <v>0</v>
      </c>
      <c r="P103" s="87">
        <v>0</v>
      </c>
      <c r="Q103" s="87">
        <v>0</v>
      </c>
      <c r="R103" s="88">
        <f t="shared" si="1"/>
        <v>254900</v>
      </c>
    </row>
    <row r="104" spans="1:18">
      <c r="A104" s="85">
        <v>628</v>
      </c>
      <c r="B104" s="86" t="s">
        <v>120</v>
      </c>
      <c r="C104" s="87">
        <v>0</v>
      </c>
      <c r="D104" s="87">
        <v>1</v>
      </c>
      <c r="E104" s="87">
        <v>234</v>
      </c>
      <c r="F104" s="87">
        <v>27</v>
      </c>
      <c r="G104" s="87">
        <v>0</v>
      </c>
      <c r="H104" s="87">
        <v>1</v>
      </c>
      <c r="I104" s="87">
        <v>0</v>
      </c>
      <c r="J104" s="87">
        <v>0</v>
      </c>
      <c r="K104" s="87">
        <v>0</v>
      </c>
      <c r="L104" s="87">
        <v>0</v>
      </c>
      <c r="M104" s="87">
        <v>82</v>
      </c>
      <c r="N104" s="87">
        <v>744</v>
      </c>
      <c r="O104" s="87">
        <v>0</v>
      </c>
      <c r="P104" s="87">
        <v>0</v>
      </c>
      <c r="Q104" s="87">
        <v>0</v>
      </c>
      <c r="R104" s="88">
        <f t="shared" si="1"/>
        <v>851050</v>
      </c>
    </row>
    <row r="105" spans="1:18">
      <c r="A105" s="85">
        <v>629</v>
      </c>
      <c r="B105" s="86" t="s">
        <v>122</v>
      </c>
      <c r="C105" s="87">
        <v>0</v>
      </c>
      <c r="D105" s="87">
        <v>4</v>
      </c>
      <c r="E105" s="87">
        <v>32</v>
      </c>
      <c r="F105" s="87">
        <v>29</v>
      </c>
      <c r="G105" s="87">
        <v>0</v>
      </c>
      <c r="H105" s="87">
        <v>4</v>
      </c>
      <c r="I105" s="87">
        <v>7</v>
      </c>
      <c r="J105" s="87">
        <v>1</v>
      </c>
      <c r="K105" s="87">
        <v>0</v>
      </c>
      <c r="L105" s="87">
        <v>0</v>
      </c>
      <c r="M105" s="87">
        <v>7</v>
      </c>
      <c r="N105" s="87">
        <v>138</v>
      </c>
      <c r="O105" s="87">
        <v>0</v>
      </c>
      <c r="P105" s="87">
        <v>0</v>
      </c>
      <c r="Q105" s="87">
        <v>0</v>
      </c>
      <c r="R105" s="88">
        <f t="shared" si="1"/>
        <v>86250</v>
      </c>
    </row>
    <row r="106" spans="1:18">
      <c r="A106" s="85">
        <v>820</v>
      </c>
      <c r="B106" s="86" t="s">
        <v>224</v>
      </c>
      <c r="C106" s="87">
        <v>0</v>
      </c>
      <c r="D106" s="87">
        <v>63</v>
      </c>
      <c r="E106" s="87">
        <v>2579</v>
      </c>
      <c r="F106" s="87">
        <v>362</v>
      </c>
      <c r="G106" s="87">
        <v>0</v>
      </c>
      <c r="H106" s="87">
        <v>26</v>
      </c>
      <c r="I106" s="87">
        <v>80</v>
      </c>
      <c r="J106" s="87">
        <v>1</v>
      </c>
      <c r="K106" s="87">
        <v>0</v>
      </c>
      <c r="L106" s="87">
        <v>0</v>
      </c>
      <c r="M106" s="87">
        <v>219</v>
      </c>
      <c r="N106" s="87">
        <v>27702</v>
      </c>
      <c r="O106" s="87">
        <v>0</v>
      </c>
      <c r="P106" s="87">
        <v>0</v>
      </c>
      <c r="Q106" s="87">
        <v>14</v>
      </c>
      <c r="R106" s="88">
        <f t="shared" si="1"/>
        <v>3736350</v>
      </c>
    </row>
    <row r="107" spans="1:18">
      <c r="A107" s="85">
        <v>814</v>
      </c>
      <c r="B107" s="86" t="s">
        <v>216</v>
      </c>
      <c r="C107" s="87">
        <v>0</v>
      </c>
      <c r="D107" s="87">
        <v>0</v>
      </c>
      <c r="E107" s="87">
        <v>0</v>
      </c>
      <c r="F107" s="87">
        <v>6</v>
      </c>
      <c r="G107" s="87">
        <v>0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1</v>
      </c>
      <c r="N107" s="87">
        <v>364</v>
      </c>
      <c r="O107" s="87">
        <v>0</v>
      </c>
      <c r="P107" s="87">
        <v>0</v>
      </c>
      <c r="Q107" s="87">
        <v>0</v>
      </c>
      <c r="R107" s="88">
        <f t="shared" si="1"/>
        <v>19250</v>
      </c>
    </row>
    <row r="108" spans="1:18">
      <c r="A108" s="85">
        <v>143</v>
      </c>
      <c r="B108" s="86" t="s">
        <v>46</v>
      </c>
      <c r="C108" s="87">
        <v>0</v>
      </c>
      <c r="D108" s="87">
        <v>15</v>
      </c>
      <c r="E108" s="87">
        <v>338</v>
      </c>
      <c r="F108" s="87">
        <v>161</v>
      </c>
      <c r="G108" s="87">
        <v>0</v>
      </c>
      <c r="H108" s="87">
        <v>3</v>
      </c>
      <c r="I108" s="87">
        <v>7</v>
      </c>
      <c r="J108" s="87">
        <v>0</v>
      </c>
      <c r="K108" s="87">
        <v>0</v>
      </c>
      <c r="L108" s="87">
        <v>1</v>
      </c>
      <c r="M108" s="87">
        <v>27</v>
      </c>
      <c r="N108" s="87">
        <v>2686</v>
      </c>
      <c r="O108" s="87">
        <v>0</v>
      </c>
      <c r="P108" s="87">
        <v>0</v>
      </c>
      <c r="Q108" s="87">
        <v>0</v>
      </c>
      <c r="R108" s="88">
        <f t="shared" si="1"/>
        <v>369075</v>
      </c>
    </row>
    <row r="109" spans="1:18">
      <c r="A109" s="85">
        <v>652</v>
      </c>
      <c r="B109" s="86" t="s">
        <v>168</v>
      </c>
      <c r="C109" s="87">
        <v>0</v>
      </c>
      <c r="D109" s="87">
        <v>7</v>
      </c>
      <c r="E109" s="87">
        <v>213</v>
      </c>
      <c r="F109" s="87">
        <v>38</v>
      </c>
      <c r="G109" s="87">
        <v>0</v>
      </c>
      <c r="H109" s="87">
        <v>0</v>
      </c>
      <c r="I109" s="87">
        <v>2</v>
      </c>
      <c r="J109" s="87">
        <v>0</v>
      </c>
      <c r="K109" s="87">
        <v>0</v>
      </c>
      <c r="L109" s="87">
        <v>0</v>
      </c>
      <c r="M109" s="87">
        <v>133</v>
      </c>
      <c r="N109" s="87">
        <v>1560</v>
      </c>
      <c r="O109" s="87">
        <v>0</v>
      </c>
      <c r="P109" s="87">
        <v>0</v>
      </c>
      <c r="Q109" s="87">
        <v>1</v>
      </c>
      <c r="R109" s="88">
        <f t="shared" si="1"/>
        <v>1431000</v>
      </c>
    </row>
    <row r="110" spans="1:18">
      <c r="A110" s="85">
        <v>660</v>
      </c>
      <c r="B110" s="86" t="s">
        <v>184</v>
      </c>
      <c r="C110" s="87">
        <v>0</v>
      </c>
      <c r="D110" s="87">
        <v>1</v>
      </c>
      <c r="E110" s="87">
        <v>126</v>
      </c>
      <c r="F110" s="87">
        <v>53</v>
      </c>
      <c r="G110" s="87">
        <v>0</v>
      </c>
      <c r="H110" s="87">
        <v>29</v>
      </c>
      <c r="I110" s="87">
        <v>35</v>
      </c>
      <c r="J110" s="87">
        <v>0</v>
      </c>
      <c r="K110" s="87">
        <v>0</v>
      </c>
      <c r="L110" s="87">
        <v>0</v>
      </c>
      <c r="M110" s="87">
        <v>30</v>
      </c>
      <c r="N110" s="87">
        <v>470</v>
      </c>
      <c r="O110" s="87">
        <v>0</v>
      </c>
      <c r="P110" s="87">
        <v>0</v>
      </c>
      <c r="Q110" s="87">
        <v>0</v>
      </c>
      <c r="R110" s="88">
        <f t="shared" si="1"/>
        <v>321025</v>
      </c>
    </row>
    <row r="111" spans="1:18">
      <c r="A111" s="85">
        <v>653</v>
      </c>
      <c r="B111" s="86" t="s">
        <v>170</v>
      </c>
      <c r="C111" s="87">
        <v>0</v>
      </c>
      <c r="D111" s="87">
        <v>23</v>
      </c>
      <c r="E111" s="87">
        <v>1372</v>
      </c>
      <c r="F111" s="87">
        <v>569</v>
      </c>
      <c r="G111" s="87">
        <v>1</v>
      </c>
      <c r="H111" s="87">
        <v>13</v>
      </c>
      <c r="I111" s="87">
        <v>15</v>
      </c>
      <c r="J111" s="87">
        <v>0</v>
      </c>
      <c r="K111" s="87">
        <v>0</v>
      </c>
      <c r="L111" s="87">
        <v>1</v>
      </c>
      <c r="M111" s="87">
        <v>661</v>
      </c>
      <c r="N111" s="87">
        <v>16108</v>
      </c>
      <c r="O111" s="87">
        <v>0</v>
      </c>
      <c r="P111" s="87">
        <v>0</v>
      </c>
      <c r="Q111" s="87">
        <v>7</v>
      </c>
      <c r="R111" s="88">
        <f t="shared" si="1"/>
        <v>7467375</v>
      </c>
    </row>
    <row r="112" spans="1:18">
      <c r="A112" s="85">
        <v>642</v>
      </c>
      <c r="B112" s="86" t="s">
        <v>148</v>
      </c>
      <c r="C112" s="87">
        <v>0</v>
      </c>
      <c r="D112" s="87">
        <v>0</v>
      </c>
      <c r="E112" s="87">
        <v>52</v>
      </c>
      <c r="F112" s="87">
        <v>33</v>
      </c>
      <c r="G112" s="87">
        <v>0</v>
      </c>
      <c r="H112" s="87">
        <v>1</v>
      </c>
      <c r="I112" s="87">
        <v>4</v>
      </c>
      <c r="J112" s="87">
        <v>0</v>
      </c>
      <c r="K112" s="87">
        <v>0</v>
      </c>
      <c r="L112" s="87">
        <v>0</v>
      </c>
      <c r="M112" s="87">
        <v>12</v>
      </c>
      <c r="N112" s="87">
        <v>175</v>
      </c>
      <c r="O112" s="87">
        <v>0</v>
      </c>
      <c r="P112" s="87">
        <v>0</v>
      </c>
      <c r="Q112" s="87">
        <v>0</v>
      </c>
      <c r="R112" s="88">
        <f t="shared" si="1"/>
        <v>127925</v>
      </c>
    </row>
    <row r="113" spans="1:19">
      <c r="A113" s="85">
        <v>116</v>
      </c>
      <c r="B113" s="86" t="s">
        <v>20</v>
      </c>
      <c r="C113" s="87">
        <v>0</v>
      </c>
      <c r="D113" s="87">
        <v>55</v>
      </c>
      <c r="E113" s="87">
        <v>314</v>
      </c>
      <c r="F113" s="87">
        <v>13</v>
      </c>
      <c r="G113" s="87">
        <v>0</v>
      </c>
      <c r="H113" s="87">
        <v>0</v>
      </c>
      <c r="I113" s="87">
        <v>0</v>
      </c>
      <c r="J113" s="87">
        <v>0</v>
      </c>
      <c r="K113" s="87">
        <v>0</v>
      </c>
      <c r="L113" s="87">
        <v>0</v>
      </c>
      <c r="M113" s="87">
        <v>2</v>
      </c>
      <c r="N113" s="87">
        <v>818</v>
      </c>
      <c r="O113" s="87">
        <v>0</v>
      </c>
      <c r="P113" s="87">
        <v>0</v>
      </c>
      <c r="Q113" s="87">
        <v>0</v>
      </c>
      <c r="R113" s="88">
        <f t="shared" si="1"/>
        <v>59225</v>
      </c>
    </row>
    <row r="114" spans="1:19">
      <c r="A114" s="85">
        <v>172</v>
      </c>
      <c r="B114" s="86" t="s">
        <v>991</v>
      </c>
      <c r="C114" s="87">
        <v>0</v>
      </c>
      <c r="D114" s="87">
        <v>0</v>
      </c>
      <c r="E114" s="87">
        <v>0</v>
      </c>
      <c r="F114" s="87">
        <v>0</v>
      </c>
      <c r="G114" s="87">
        <v>0</v>
      </c>
      <c r="H114" s="87">
        <v>0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1</v>
      </c>
      <c r="R114" s="88">
        <f t="shared" si="1"/>
        <v>50000</v>
      </c>
      <c r="S114" s="89">
        <v>1</v>
      </c>
    </row>
    <row r="115" spans="1:19">
      <c r="A115" s="85">
        <v>169</v>
      </c>
      <c r="B115" s="86" t="s">
        <v>94</v>
      </c>
      <c r="C115" s="87">
        <v>0</v>
      </c>
      <c r="D115" s="87">
        <v>46</v>
      </c>
      <c r="E115" s="87">
        <v>1198</v>
      </c>
      <c r="F115" s="87">
        <v>155</v>
      </c>
      <c r="G115" s="87">
        <v>0</v>
      </c>
      <c r="H115" s="87">
        <v>2</v>
      </c>
      <c r="I115" s="87">
        <v>9</v>
      </c>
      <c r="J115" s="87">
        <v>0</v>
      </c>
      <c r="K115" s="87">
        <v>0</v>
      </c>
      <c r="L115" s="87">
        <v>0</v>
      </c>
      <c r="M115" s="87">
        <v>22</v>
      </c>
      <c r="N115" s="87">
        <v>7212</v>
      </c>
      <c r="O115" s="87">
        <v>0</v>
      </c>
      <c r="P115" s="87">
        <v>0</v>
      </c>
      <c r="Q115" s="87">
        <v>3</v>
      </c>
      <c r="R115" s="88">
        <f t="shared" si="1"/>
        <v>616650</v>
      </c>
    </row>
    <row r="116" spans="1:19">
      <c r="A116" s="85">
        <v>871</v>
      </c>
      <c r="B116" s="86" t="s">
        <v>252</v>
      </c>
      <c r="C116" s="87">
        <v>0</v>
      </c>
      <c r="D116" s="87">
        <v>24</v>
      </c>
      <c r="E116" s="87">
        <v>163</v>
      </c>
      <c r="F116" s="87">
        <v>56</v>
      </c>
      <c r="G116" s="87">
        <v>0</v>
      </c>
      <c r="H116" s="87">
        <v>2</v>
      </c>
      <c r="I116" s="87">
        <v>5</v>
      </c>
      <c r="J116" s="87">
        <v>0</v>
      </c>
      <c r="K116" s="87">
        <v>0</v>
      </c>
      <c r="L116" s="87">
        <v>0</v>
      </c>
      <c r="M116" s="87">
        <v>23</v>
      </c>
      <c r="N116" s="87">
        <v>1857</v>
      </c>
      <c r="O116" s="87">
        <v>0</v>
      </c>
      <c r="P116" s="87">
        <v>0</v>
      </c>
      <c r="Q116" s="87">
        <v>0</v>
      </c>
      <c r="R116" s="88">
        <f t="shared" si="1"/>
        <v>287350</v>
      </c>
    </row>
    <row r="117" spans="1:19">
      <c r="A117" s="85">
        <v>873</v>
      </c>
      <c r="B117" s="86" t="s">
        <v>254</v>
      </c>
      <c r="C117" s="87">
        <v>0</v>
      </c>
      <c r="D117" s="87">
        <v>1</v>
      </c>
      <c r="E117" s="87">
        <v>0</v>
      </c>
      <c r="F117" s="87">
        <v>2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1</v>
      </c>
      <c r="N117" s="87">
        <v>17</v>
      </c>
      <c r="O117" s="87">
        <v>0</v>
      </c>
      <c r="P117" s="87">
        <v>0</v>
      </c>
      <c r="Q117" s="87">
        <v>0</v>
      </c>
      <c r="R117" s="88">
        <f t="shared" si="1"/>
        <v>10525</v>
      </c>
    </row>
    <row r="118" spans="1:19">
      <c r="A118" s="85">
        <v>141</v>
      </c>
      <c r="B118" s="86" t="s">
        <v>44</v>
      </c>
      <c r="C118" s="87">
        <v>0</v>
      </c>
      <c r="D118" s="87">
        <v>0</v>
      </c>
      <c r="E118" s="87">
        <v>1646</v>
      </c>
      <c r="F118" s="87">
        <v>0</v>
      </c>
      <c r="G118" s="87">
        <v>0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3</v>
      </c>
      <c r="N118" s="87">
        <v>181</v>
      </c>
      <c r="O118" s="87">
        <v>0</v>
      </c>
      <c r="P118" s="87">
        <v>0</v>
      </c>
      <c r="Q118" s="87">
        <v>0</v>
      </c>
      <c r="R118" s="88">
        <f t="shared" si="1"/>
        <v>116825</v>
      </c>
    </row>
    <row r="119" spans="1:19">
      <c r="A119" s="85">
        <v>830</v>
      </c>
      <c r="B119" s="86" t="s">
        <v>230</v>
      </c>
      <c r="C119" s="87">
        <v>0</v>
      </c>
      <c r="D119" s="87">
        <v>0</v>
      </c>
      <c r="E119" s="87">
        <v>0</v>
      </c>
      <c r="F119" s="87">
        <v>8</v>
      </c>
      <c r="G119" s="87">
        <v>0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8">
        <f t="shared" si="1"/>
        <v>200</v>
      </c>
    </row>
    <row r="120" spans="1:19">
      <c r="A120" s="85">
        <v>643</v>
      </c>
      <c r="B120" s="86" t="s">
        <v>150</v>
      </c>
      <c r="C120" s="87">
        <v>0</v>
      </c>
      <c r="D120" s="87">
        <v>0</v>
      </c>
      <c r="E120" s="87">
        <v>4</v>
      </c>
      <c r="F120" s="87">
        <v>12</v>
      </c>
      <c r="G120" s="87">
        <v>0</v>
      </c>
      <c r="H120" s="87">
        <v>0</v>
      </c>
      <c r="I120" s="87">
        <v>3</v>
      </c>
      <c r="J120" s="87">
        <v>0</v>
      </c>
      <c r="K120" s="87">
        <v>0</v>
      </c>
      <c r="L120" s="87">
        <v>0</v>
      </c>
      <c r="M120" s="87">
        <v>18</v>
      </c>
      <c r="N120" s="87">
        <v>394</v>
      </c>
      <c r="O120" s="87">
        <v>0</v>
      </c>
      <c r="P120" s="87">
        <v>0</v>
      </c>
      <c r="Q120" s="87">
        <v>0</v>
      </c>
      <c r="R120" s="88">
        <f t="shared" si="1"/>
        <v>190425</v>
      </c>
    </row>
    <row r="121" spans="1:19">
      <c r="A121" s="85">
        <v>213</v>
      </c>
      <c r="B121" s="86" t="s">
        <v>102</v>
      </c>
      <c r="C121" s="87">
        <v>0</v>
      </c>
      <c r="D121" s="87">
        <v>8</v>
      </c>
      <c r="E121" s="87">
        <v>43</v>
      </c>
      <c r="F121" s="87">
        <v>7</v>
      </c>
      <c r="G121" s="87">
        <v>0</v>
      </c>
      <c r="H121" s="87">
        <v>1</v>
      </c>
      <c r="I121" s="87">
        <v>0</v>
      </c>
      <c r="J121" s="87">
        <v>0</v>
      </c>
      <c r="K121" s="87">
        <v>0</v>
      </c>
      <c r="L121" s="87">
        <v>0</v>
      </c>
      <c r="M121" s="87">
        <v>2</v>
      </c>
      <c r="N121" s="87">
        <v>454</v>
      </c>
      <c r="O121" s="87">
        <v>0</v>
      </c>
      <c r="P121" s="87">
        <v>0</v>
      </c>
      <c r="Q121" s="87">
        <v>0</v>
      </c>
      <c r="R121" s="88">
        <f t="shared" si="1"/>
        <v>34100</v>
      </c>
    </row>
    <row r="122" spans="1:19">
      <c r="A122" s="85">
        <v>654</v>
      </c>
      <c r="B122" s="86" t="s">
        <v>172</v>
      </c>
      <c r="C122" s="87">
        <v>0</v>
      </c>
      <c r="D122" s="87">
        <v>650</v>
      </c>
      <c r="E122" s="87">
        <v>4485</v>
      </c>
      <c r="F122" s="87">
        <v>709</v>
      </c>
      <c r="G122" s="87">
        <v>0</v>
      </c>
      <c r="H122" s="87">
        <v>17</v>
      </c>
      <c r="I122" s="87">
        <v>29</v>
      </c>
      <c r="J122" s="87">
        <v>1</v>
      </c>
      <c r="K122" s="87">
        <v>0</v>
      </c>
      <c r="L122" s="87">
        <v>3</v>
      </c>
      <c r="M122" s="87">
        <v>383</v>
      </c>
      <c r="N122" s="87">
        <v>18720</v>
      </c>
      <c r="O122" s="87">
        <v>0</v>
      </c>
      <c r="P122" s="87">
        <v>3</v>
      </c>
      <c r="Q122" s="87">
        <v>4</v>
      </c>
      <c r="R122" s="88">
        <f t="shared" si="1"/>
        <v>4963625</v>
      </c>
    </row>
    <row r="123" spans="1:19">
      <c r="A123" s="85">
        <v>985</v>
      </c>
      <c r="B123" s="86" t="s">
        <v>272</v>
      </c>
      <c r="C123" s="87">
        <v>0</v>
      </c>
      <c r="D123" s="87">
        <v>126</v>
      </c>
      <c r="E123" s="87">
        <v>187</v>
      </c>
      <c r="F123" s="87">
        <v>177</v>
      </c>
      <c r="G123" s="87">
        <v>0</v>
      </c>
      <c r="H123" s="87">
        <v>34</v>
      </c>
      <c r="I123" s="87">
        <v>3</v>
      </c>
      <c r="J123" s="87">
        <v>0</v>
      </c>
      <c r="K123" s="87">
        <v>0</v>
      </c>
      <c r="L123" s="87">
        <v>1</v>
      </c>
      <c r="M123" s="87">
        <v>42</v>
      </c>
      <c r="N123" s="87">
        <v>1043</v>
      </c>
      <c r="O123" s="87">
        <v>0</v>
      </c>
      <c r="P123" s="87">
        <v>0</v>
      </c>
      <c r="Q123" s="87">
        <v>0</v>
      </c>
      <c r="R123" s="88">
        <f t="shared" si="1"/>
        <v>477075</v>
      </c>
    </row>
    <row r="124" spans="1:19">
      <c r="A124" s="85">
        <v>984</v>
      </c>
      <c r="B124" s="86" t="s">
        <v>270</v>
      </c>
      <c r="C124" s="87">
        <v>0</v>
      </c>
      <c r="D124" s="87">
        <v>33</v>
      </c>
      <c r="E124" s="87">
        <v>68</v>
      </c>
      <c r="F124" s="87">
        <v>368</v>
      </c>
      <c r="G124" s="87">
        <v>0</v>
      </c>
      <c r="H124" s="87">
        <v>2</v>
      </c>
      <c r="I124" s="87">
        <v>0</v>
      </c>
      <c r="J124" s="87">
        <v>0</v>
      </c>
      <c r="K124" s="87">
        <v>0</v>
      </c>
      <c r="L124" s="87">
        <v>0</v>
      </c>
      <c r="M124" s="87">
        <v>1</v>
      </c>
      <c r="N124" s="87">
        <v>545</v>
      </c>
      <c r="O124" s="87">
        <v>0</v>
      </c>
      <c r="P124" s="87">
        <v>0</v>
      </c>
      <c r="Q124" s="87">
        <v>0</v>
      </c>
      <c r="R124" s="88">
        <f t="shared" si="1"/>
        <v>37925</v>
      </c>
    </row>
    <row r="125" spans="1:19">
      <c r="A125" s="85">
        <v>658</v>
      </c>
      <c r="B125" s="86" t="s">
        <v>180</v>
      </c>
      <c r="C125" s="87">
        <v>0</v>
      </c>
      <c r="D125" s="87">
        <v>19</v>
      </c>
      <c r="E125" s="87">
        <v>662</v>
      </c>
      <c r="F125" s="87">
        <v>323</v>
      </c>
      <c r="G125" s="87">
        <v>0</v>
      </c>
      <c r="H125" s="87">
        <v>6</v>
      </c>
      <c r="I125" s="87">
        <v>27</v>
      </c>
      <c r="J125" s="87">
        <v>1</v>
      </c>
      <c r="K125" s="87">
        <v>0</v>
      </c>
      <c r="L125" s="87">
        <v>0</v>
      </c>
      <c r="M125" s="87">
        <v>367</v>
      </c>
      <c r="N125" s="87">
        <v>9672</v>
      </c>
      <c r="O125" s="87">
        <v>1</v>
      </c>
      <c r="P125" s="87">
        <v>1</v>
      </c>
      <c r="Q125" s="87">
        <v>1</v>
      </c>
      <c r="R125" s="88">
        <f t="shared" si="1"/>
        <v>4164750</v>
      </c>
    </row>
    <row r="126" spans="1:19">
      <c r="A126" s="85">
        <v>208</v>
      </c>
      <c r="B126" s="86" t="s">
        <v>98</v>
      </c>
      <c r="C126" s="87">
        <v>0</v>
      </c>
      <c r="D126" s="87">
        <v>45</v>
      </c>
      <c r="E126" s="87">
        <v>204</v>
      </c>
      <c r="F126" s="87">
        <v>182</v>
      </c>
      <c r="G126" s="87">
        <v>0</v>
      </c>
      <c r="H126" s="87">
        <v>4</v>
      </c>
      <c r="I126" s="87">
        <v>12</v>
      </c>
      <c r="J126" s="87">
        <v>0</v>
      </c>
      <c r="K126" s="87">
        <v>0</v>
      </c>
      <c r="L126" s="87">
        <v>0</v>
      </c>
      <c r="M126" s="87">
        <v>182</v>
      </c>
      <c r="N126" s="87">
        <v>10171</v>
      </c>
      <c r="O126" s="87">
        <v>0</v>
      </c>
      <c r="P126" s="87">
        <v>1</v>
      </c>
      <c r="Q126" s="87">
        <v>0</v>
      </c>
      <c r="R126" s="88">
        <f t="shared" si="1"/>
        <v>2141675</v>
      </c>
    </row>
    <row r="127" spans="1:19">
      <c r="A127" s="85">
        <v>644</v>
      </c>
      <c r="B127" s="86" t="s">
        <v>152</v>
      </c>
      <c r="C127" s="87">
        <v>0</v>
      </c>
      <c r="D127" s="87">
        <v>0</v>
      </c>
      <c r="E127" s="87">
        <v>21</v>
      </c>
      <c r="F127" s="87">
        <v>9</v>
      </c>
      <c r="G127" s="87">
        <v>0</v>
      </c>
      <c r="H127" s="87">
        <v>7</v>
      </c>
      <c r="I127" s="87">
        <v>3</v>
      </c>
      <c r="J127" s="87">
        <v>0</v>
      </c>
      <c r="K127" s="87">
        <v>0</v>
      </c>
      <c r="L127" s="87">
        <v>0</v>
      </c>
      <c r="M127" s="87">
        <v>0</v>
      </c>
      <c r="N127" s="87">
        <v>20</v>
      </c>
      <c r="O127" s="87">
        <v>0</v>
      </c>
      <c r="P127" s="87">
        <v>0</v>
      </c>
      <c r="Q127" s="87">
        <v>0</v>
      </c>
      <c r="R127" s="88">
        <f t="shared" si="1"/>
        <v>2025</v>
      </c>
    </row>
    <row r="128" spans="1:19">
      <c r="A128" s="85">
        <v>641</v>
      </c>
      <c r="B128" s="86" t="s">
        <v>146</v>
      </c>
      <c r="C128" s="87">
        <v>0</v>
      </c>
      <c r="D128" s="87">
        <v>0</v>
      </c>
      <c r="E128" s="87">
        <v>140</v>
      </c>
      <c r="F128" s="87">
        <v>4</v>
      </c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5</v>
      </c>
      <c r="N128" s="87">
        <v>334</v>
      </c>
      <c r="O128" s="87">
        <v>0</v>
      </c>
      <c r="P128" s="87">
        <v>0</v>
      </c>
      <c r="Q128" s="87">
        <v>0</v>
      </c>
      <c r="R128" s="88">
        <f t="shared" si="1"/>
        <v>65450</v>
      </c>
    </row>
    <row r="129" spans="1:18">
      <c r="A129" s="85">
        <v>951</v>
      </c>
      <c r="B129" s="86" t="s">
        <v>887</v>
      </c>
      <c r="C129" s="87">
        <v>0</v>
      </c>
      <c r="D129" s="87">
        <v>0</v>
      </c>
      <c r="E129" s="87">
        <v>0</v>
      </c>
      <c r="F129" s="87">
        <v>0</v>
      </c>
      <c r="G129" s="87">
        <v>0</v>
      </c>
      <c r="H129" s="87">
        <v>0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  <c r="O129" s="87">
        <v>0</v>
      </c>
      <c r="P129" s="87">
        <v>0</v>
      </c>
      <c r="Q129" s="87">
        <v>0</v>
      </c>
      <c r="R129" s="88">
        <f t="shared" si="1"/>
        <v>0</v>
      </c>
    </row>
    <row r="130" spans="1:18">
      <c r="A130" s="85">
        <v>620</v>
      </c>
      <c r="B130" s="86" t="s">
        <v>116</v>
      </c>
      <c r="C130" s="87">
        <v>0</v>
      </c>
      <c r="D130" s="87">
        <v>12</v>
      </c>
      <c r="E130" s="87">
        <v>192</v>
      </c>
      <c r="F130" s="87">
        <v>109</v>
      </c>
      <c r="G130" s="87">
        <v>0</v>
      </c>
      <c r="H130" s="87">
        <v>18</v>
      </c>
      <c r="I130" s="87">
        <v>26</v>
      </c>
      <c r="J130" s="87">
        <v>0</v>
      </c>
      <c r="K130" s="87">
        <v>0</v>
      </c>
      <c r="L130" s="87">
        <v>0</v>
      </c>
      <c r="M130" s="87">
        <v>5</v>
      </c>
      <c r="N130" s="87">
        <v>1274</v>
      </c>
      <c r="O130" s="87">
        <v>0</v>
      </c>
      <c r="P130" s="87">
        <v>0</v>
      </c>
      <c r="Q130" s="87">
        <v>1</v>
      </c>
      <c r="R130" s="88">
        <f t="shared" si="1"/>
        <v>145875</v>
      </c>
    </row>
    <row r="131" spans="1:18">
      <c r="A131" s="85">
        <v>696</v>
      </c>
      <c r="B131" s="86" t="s">
        <v>198</v>
      </c>
      <c r="C131" s="87">
        <v>0</v>
      </c>
      <c r="D131" s="87">
        <v>0</v>
      </c>
      <c r="E131" s="87">
        <v>5</v>
      </c>
      <c r="F131" s="87">
        <v>36</v>
      </c>
      <c r="G131" s="87">
        <v>0</v>
      </c>
      <c r="H131" s="87">
        <v>3</v>
      </c>
      <c r="I131" s="87">
        <v>0</v>
      </c>
      <c r="J131" s="87">
        <v>0</v>
      </c>
      <c r="K131" s="87">
        <v>0</v>
      </c>
      <c r="L131" s="87">
        <v>0</v>
      </c>
      <c r="M131" s="87">
        <v>131</v>
      </c>
      <c r="N131" s="87">
        <v>343</v>
      </c>
      <c r="O131" s="87">
        <v>0</v>
      </c>
      <c r="P131" s="87">
        <v>0</v>
      </c>
      <c r="Q131" s="87">
        <v>0</v>
      </c>
      <c r="R131" s="88">
        <f t="shared" si="1"/>
        <v>1319800</v>
      </c>
    </row>
    <row r="132" spans="1:18">
      <c r="A132" s="85">
        <v>610</v>
      </c>
      <c r="B132" s="86" t="s">
        <v>112</v>
      </c>
      <c r="C132" s="87">
        <v>0</v>
      </c>
      <c r="D132" s="87">
        <v>0</v>
      </c>
      <c r="E132" s="87">
        <v>1</v>
      </c>
      <c r="F132" s="87">
        <v>0</v>
      </c>
      <c r="G132" s="87">
        <v>0</v>
      </c>
      <c r="H132" s="87">
        <v>0</v>
      </c>
      <c r="I132" s="87">
        <v>0</v>
      </c>
      <c r="J132" s="87">
        <v>0</v>
      </c>
      <c r="K132" s="87">
        <v>0</v>
      </c>
      <c r="L132" s="87">
        <v>0</v>
      </c>
      <c r="M132" s="87">
        <v>0</v>
      </c>
      <c r="N132" s="87">
        <v>5</v>
      </c>
      <c r="O132" s="87">
        <v>0</v>
      </c>
      <c r="P132" s="87">
        <v>0</v>
      </c>
      <c r="Q132" s="87">
        <v>0</v>
      </c>
      <c r="R132" s="88">
        <f t="shared" si="1"/>
        <v>175</v>
      </c>
    </row>
    <row r="133" spans="1:18">
      <c r="A133" s="85">
        <v>656</v>
      </c>
      <c r="B133" s="86" t="s">
        <v>176</v>
      </c>
      <c r="C133" s="87">
        <v>0</v>
      </c>
      <c r="D133" s="87">
        <v>15</v>
      </c>
      <c r="E133" s="87">
        <v>368</v>
      </c>
      <c r="F133" s="87">
        <v>247</v>
      </c>
      <c r="G133" s="87">
        <v>0</v>
      </c>
      <c r="H133" s="87">
        <v>20</v>
      </c>
      <c r="I133" s="87">
        <v>18</v>
      </c>
      <c r="J133" s="87">
        <v>0</v>
      </c>
      <c r="K133" s="87">
        <v>0</v>
      </c>
      <c r="L133" s="87">
        <v>3</v>
      </c>
      <c r="M133" s="87">
        <v>166</v>
      </c>
      <c r="N133" s="87">
        <v>6438</v>
      </c>
      <c r="O133" s="87">
        <v>0</v>
      </c>
      <c r="P133" s="87">
        <v>0</v>
      </c>
      <c r="Q133" s="87">
        <v>0</v>
      </c>
      <c r="R133" s="88">
        <f t="shared" ref="R133:R144" si="2">+C133*25+D133*50+E133*50+F133*25+G133*10000+H133*25+I133*25+J133*10000+K133*1000+L133*10000+M133*10000+N133*25+O133*100000+P133*50000+Q133*50000</f>
        <v>1877225</v>
      </c>
    </row>
    <row r="134" spans="1:18">
      <c r="A134" s="85">
        <v>655</v>
      </c>
      <c r="B134" s="86" t="s">
        <v>174</v>
      </c>
      <c r="C134" s="87">
        <v>0</v>
      </c>
      <c r="D134" s="87">
        <v>1</v>
      </c>
      <c r="E134" s="87">
        <v>91</v>
      </c>
      <c r="F134" s="87">
        <v>46</v>
      </c>
      <c r="G134" s="87">
        <v>0</v>
      </c>
      <c r="H134" s="87">
        <v>1</v>
      </c>
      <c r="I134" s="87">
        <v>0</v>
      </c>
      <c r="J134" s="87">
        <v>0</v>
      </c>
      <c r="K134" s="87">
        <v>0</v>
      </c>
      <c r="L134" s="87">
        <v>1</v>
      </c>
      <c r="M134" s="87">
        <v>9</v>
      </c>
      <c r="N134" s="87">
        <v>565</v>
      </c>
      <c r="O134" s="87">
        <v>0</v>
      </c>
      <c r="P134" s="87">
        <v>0</v>
      </c>
      <c r="Q134" s="87">
        <v>0</v>
      </c>
      <c r="R134" s="88">
        <f t="shared" si="2"/>
        <v>119900</v>
      </c>
    </row>
    <row r="135" spans="1:18">
      <c r="A135" s="85">
        <v>126</v>
      </c>
      <c r="B135" s="86" t="s">
        <v>28</v>
      </c>
      <c r="C135" s="87">
        <v>0</v>
      </c>
      <c r="D135" s="87">
        <v>0</v>
      </c>
      <c r="E135" s="87">
        <v>0</v>
      </c>
      <c r="F135" s="87">
        <v>14</v>
      </c>
      <c r="G135" s="87">
        <v>0</v>
      </c>
      <c r="H135" s="87">
        <v>1</v>
      </c>
      <c r="I135" s="87">
        <v>0</v>
      </c>
      <c r="J135" s="87">
        <v>0</v>
      </c>
      <c r="K135" s="87">
        <v>0</v>
      </c>
      <c r="L135" s="87">
        <v>0</v>
      </c>
      <c r="M135" s="87">
        <v>1</v>
      </c>
      <c r="N135" s="87">
        <v>129</v>
      </c>
      <c r="O135" s="87">
        <v>0</v>
      </c>
      <c r="P135" s="87">
        <v>0</v>
      </c>
      <c r="Q135" s="87">
        <v>0</v>
      </c>
      <c r="R135" s="88">
        <f t="shared" si="2"/>
        <v>13600</v>
      </c>
    </row>
    <row r="136" spans="1:18">
      <c r="A136" s="85">
        <v>125</v>
      </c>
      <c r="B136" s="86" t="s">
        <v>26</v>
      </c>
      <c r="C136" s="87">
        <v>0</v>
      </c>
      <c r="D136" s="87">
        <v>0</v>
      </c>
      <c r="E136" s="87">
        <v>0</v>
      </c>
      <c r="F136" s="87">
        <v>6</v>
      </c>
      <c r="G136" s="87">
        <v>0</v>
      </c>
      <c r="H136" s="87">
        <v>0</v>
      </c>
      <c r="I136" s="87">
        <v>0</v>
      </c>
      <c r="J136" s="87">
        <v>0</v>
      </c>
      <c r="K136" s="87">
        <v>0</v>
      </c>
      <c r="L136" s="87">
        <v>0</v>
      </c>
      <c r="M136" s="87">
        <v>1</v>
      </c>
      <c r="N136" s="87">
        <v>48</v>
      </c>
      <c r="O136" s="87">
        <v>0</v>
      </c>
      <c r="P136" s="87">
        <v>0</v>
      </c>
      <c r="Q136" s="87">
        <v>0</v>
      </c>
      <c r="R136" s="88">
        <f t="shared" si="2"/>
        <v>11350</v>
      </c>
    </row>
    <row r="137" spans="1:18">
      <c r="A137" s="85">
        <v>134</v>
      </c>
      <c r="B137" s="86" t="s">
        <v>38</v>
      </c>
      <c r="C137" s="87">
        <v>0</v>
      </c>
      <c r="D137" s="87">
        <v>0</v>
      </c>
      <c r="E137" s="87">
        <v>9</v>
      </c>
      <c r="F137" s="87">
        <v>4</v>
      </c>
      <c r="G137" s="87">
        <v>0</v>
      </c>
      <c r="H137" s="87">
        <v>0</v>
      </c>
      <c r="I137" s="87">
        <v>0</v>
      </c>
      <c r="J137" s="87">
        <v>0</v>
      </c>
      <c r="K137" s="87">
        <v>0</v>
      </c>
      <c r="L137" s="87">
        <v>1</v>
      </c>
      <c r="M137" s="87">
        <v>0</v>
      </c>
      <c r="N137" s="87">
        <v>137</v>
      </c>
      <c r="O137" s="87">
        <v>0</v>
      </c>
      <c r="P137" s="87">
        <v>1</v>
      </c>
      <c r="Q137" s="87">
        <v>0</v>
      </c>
      <c r="R137" s="88">
        <f t="shared" si="2"/>
        <v>63975</v>
      </c>
    </row>
    <row r="138" spans="1:18">
      <c r="A138" s="85">
        <v>619</v>
      </c>
      <c r="B138" s="86" t="s">
        <v>114</v>
      </c>
      <c r="C138" s="87">
        <v>0</v>
      </c>
      <c r="D138" s="87">
        <v>0</v>
      </c>
      <c r="E138" s="87">
        <v>100</v>
      </c>
      <c r="F138" s="87">
        <v>1</v>
      </c>
      <c r="G138" s="87">
        <v>0</v>
      </c>
      <c r="H138" s="87">
        <v>0</v>
      </c>
      <c r="I138" s="87">
        <v>0</v>
      </c>
      <c r="J138" s="87">
        <v>0</v>
      </c>
      <c r="K138" s="87">
        <v>0</v>
      </c>
      <c r="L138" s="87">
        <v>0</v>
      </c>
      <c r="M138" s="87">
        <v>2</v>
      </c>
      <c r="N138" s="87">
        <v>61</v>
      </c>
      <c r="O138" s="87">
        <v>0</v>
      </c>
      <c r="P138" s="87">
        <v>0</v>
      </c>
      <c r="Q138" s="87">
        <v>0</v>
      </c>
      <c r="R138" s="88">
        <f t="shared" si="2"/>
        <v>26550</v>
      </c>
    </row>
    <row r="139" spans="1:18">
      <c r="A139" s="85">
        <v>852</v>
      </c>
      <c r="B139" s="86" t="s">
        <v>244</v>
      </c>
      <c r="C139" s="87">
        <v>0</v>
      </c>
      <c r="D139" s="87">
        <v>0</v>
      </c>
      <c r="E139" s="87">
        <v>0</v>
      </c>
      <c r="F139" s="87">
        <v>5</v>
      </c>
      <c r="G139" s="87">
        <v>0</v>
      </c>
      <c r="H139" s="87">
        <v>0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  <c r="O139" s="87">
        <v>0</v>
      </c>
      <c r="P139" s="87">
        <v>0</v>
      </c>
      <c r="Q139" s="87">
        <v>0</v>
      </c>
      <c r="R139" s="88">
        <f t="shared" si="2"/>
        <v>125</v>
      </c>
    </row>
    <row r="140" spans="1:18">
      <c r="A140" s="85">
        <v>856</v>
      </c>
      <c r="B140" s="86" t="s">
        <v>248</v>
      </c>
      <c r="C140" s="87">
        <v>0</v>
      </c>
      <c r="D140" s="87">
        <v>0</v>
      </c>
      <c r="E140" s="87">
        <v>0</v>
      </c>
      <c r="F140" s="87">
        <v>8</v>
      </c>
      <c r="G140" s="87">
        <v>0</v>
      </c>
      <c r="H140" s="87">
        <v>0</v>
      </c>
      <c r="I140" s="87">
        <v>0</v>
      </c>
      <c r="J140" s="87">
        <v>0</v>
      </c>
      <c r="K140" s="87">
        <v>0</v>
      </c>
      <c r="L140" s="87">
        <v>1</v>
      </c>
      <c r="M140" s="87">
        <v>0</v>
      </c>
      <c r="N140" s="87">
        <v>0</v>
      </c>
      <c r="O140" s="87">
        <v>0</v>
      </c>
      <c r="P140" s="87">
        <v>0</v>
      </c>
      <c r="Q140" s="87">
        <v>0</v>
      </c>
      <c r="R140" s="88">
        <f t="shared" si="2"/>
        <v>10200</v>
      </c>
    </row>
    <row r="141" spans="1:18">
      <c r="A141" s="85">
        <v>854</v>
      </c>
      <c r="B141" s="86" t="s">
        <v>246</v>
      </c>
      <c r="C141" s="87">
        <v>0</v>
      </c>
      <c r="D141" s="87">
        <v>0</v>
      </c>
      <c r="E141" s="87">
        <v>0</v>
      </c>
      <c r="F141" s="87">
        <v>0</v>
      </c>
      <c r="G141" s="87">
        <v>0</v>
      </c>
      <c r="H141" s="87">
        <v>0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  <c r="O141" s="87">
        <v>0</v>
      </c>
      <c r="P141" s="87">
        <v>0</v>
      </c>
      <c r="Q141" s="87">
        <v>0</v>
      </c>
      <c r="R141" s="88">
        <f t="shared" si="2"/>
        <v>0</v>
      </c>
    </row>
    <row r="142" spans="1:18">
      <c r="A142" s="85">
        <v>840</v>
      </c>
      <c r="B142" s="86" t="s">
        <v>234</v>
      </c>
      <c r="C142" s="87">
        <v>0</v>
      </c>
      <c r="D142" s="87">
        <v>0</v>
      </c>
      <c r="E142" s="87">
        <v>0</v>
      </c>
      <c r="F142" s="87">
        <v>4</v>
      </c>
      <c r="G142" s="87">
        <v>0</v>
      </c>
      <c r="H142" s="87">
        <v>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  <c r="O142" s="87">
        <v>0</v>
      </c>
      <c r="P142" s="87">
        <v>0</v>
      </c>
      <c r="Q142" s="87">
        <v>0</v>
      </c>
      <c r="R142" s="88">
        <f t="shared" si="2"/>
        <v>100</v>
      </c>
    </row>
    <row r="143" spans="1:18">
      <c r="A143" s="85">
        <v>846</v>
      </c>
      <c r="B143" s="86" t="s">
        <v>242</v>
      </c>
      <c r="C143" s="87">
        <v>0</v>
      </c>
      <c r="D143" s="87">
        <v>0</v>
      </c>
      <c r="E143" s="87">
        <v>0</v>
      </c>
      <c r="F143" s="87">
        <v>1</v>
      </c>
      <c r="G143" s="87">
        <v>0</v>
      </c>
      <c r="H143" s="87">
        <v>0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87">
        <v>0</v>
      </c>
      <c r="Q143" s="87">
        <v>0</v>
      </c>
      <c r="R143" s="88">
        <f t="shared" si="2"/>
        <v>25</v>
      </c>
    </row>
    <row r="144" spans="1:18">
      <c r="A144" s="85">
        <v>646</v>
      </c>
      <c r="B144" s="86" t="s">
        <v>156</v>
      </c>
      <c r="C144" s="87">
        <v>0</v>
      </c>
      <c r="D144" s="87">
        <v>7</v>
      </c>
      <c r="E144" s="87">
        <v>43</v>
      </c>
      <c r="F144" s="87">
        <v>82</v>
      </c>
      <c r="G144" s="87">
        <v>0</v>
      </c>
      <c r="H144" s="87">
        <v>1</v>
      </c>
      <c r="I144" s="87">
        <v>1</v>
      </c>
      <c r="J144" s="87">
        <v>0</v>
      </c>
      <c r="K144" s="87">
        <v>0</v>
      </c>
      <c r="L144" s="87">
        <v>0</v>
      </c>
      <c r="M144" s="87">
        <v>3</v>
      </c>
      <c r="N144" s="87">
        <v>869</v>
      </c>
      <c r="O144" s="87">
        <v>0</v>
      </c>
      <c r="P144" s="87">
        <v>0</v>
      </c>
      <c r="Q144" s="87">
        <v>0</v>
      </c>
      <c r="R144" s="88">
        <f t="shared" si="2"/>
        <v>56325</v>
      </c>
    </row>
    <row r="145" spans="1:18" ht="17.25" thickBot="1">
      <c r="A145" s="88"/>
      <c r="B145" s="90" t="s">
        <v>277</v>
      </c>
      <c r="C145" s="91">
        <f t="shared" ref="C145:Q145" si="3">SUM(C4:C144)</f>
        <v>5</v>
      </c>
      <c r="D145" s="91">
        <f t="shared" si="3"/>
        <v>3935</v>
      </c>
      <c r="E145" s="91">
        <f t="shared" si="3"/>
        <v>43130</v>
      </c>
      <c r="F145" s="91">
        <f t="shared" si="3"/>
        <v>14183</v>
      </c>
      <c r="G145" s="91">
        <f t="shared" si="3"/>
        <v>5</v>
      </c>
      <c r="H145" s="91">
        <f t="shared" si="3"/>
        <v>874</v>
      </c>
      <c r="I145" s="91">
        <f t="shared" si="3"/>
        <v>1073</v>
      </c>
      <c r="J145" s="91">
        <f t="shared" si="3"/>
        <v>15</v>
      </c>
      <c r="K145" s="91">
        <f t="shared" si="3"/>
        <v>1</v>
      </c>
      <c r="L145" s="91">
        <f t="shared" si="3"/>
        <v>31</v>
      </c>
      <c r="M145" s="91">
        <f t="shared" si="3"/>
        <v>6445</v>
      </c>
      <c r="N145" s="91">
        <f t="shared" si="3"/>
        <v>396827</v>
      </c>
      <c r="O145" s="91">
        <f t="shared" si="3"/>
        <v>3</v>
      </c>
      <c r="P145" s="91">
        <f t="shared" si="3"/>
        <v>50</v>
      </c>
      <c r="Q145" s="91">
        <f t="shared" si="3"/>
        <v>84</v>
      </c>
      <c r="R145" s="91">
        <f>SUM(R4:R144)</f>
        <v>84638300</v>
      </c>
    </row>
    <row r="146" spans="1:18" ht="17.25" thickTop="1"/>
    <row r="147" spans="1:18">
      <c r="R147" s="89">
        <v>84658575</v>
      </c>
    </row>
  </sheetData>
  <mergeCells count="2">
    <mergeCell ref="R2:R3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Ph-III</vt:lpstr>
      <vt:lpstr>Ph-III CELC</vt:lpstr>
      <vt:lpstr>Ph-IV</vt:lpstr>
      <vt:lpstr>Ph-IV CELC</vt:lpstr>
      <vt:lpstr>Calculation</vt:lpstr>
      <vt:lpstr>In-house model</vt:lpstr>
      <vt:lpstr>Adjt. for mismatch of EA</vt:lpstr>
      <vt:lpstr>Adjt. for April &amp; July Adjustme</vt:lpstr>
      <vt:lpstr>RO Wise</vt:lpstr>
      <vt:lpstr>Reg-EA wise</vt:lpstr>
      <vt:lpstr>Reg-wise</vt:lpstr>
      <vt:lpstr>Deficiency Report Penalty</vt:lpstr>
      <vt:lpstr>'Adjt. for mismatch of EA'!Print_Area</vt:lpstr>
      <vt:lpstr>Calculation!Print_Area</vt:lpstr>
      <vt:lpstr>'Ph-III'!Print_Area</vt:lpstr>
      <vt:lpstr>Calculation!Print_Titles</vt:lpstr>
      <vt:lpstr>'Ph-III'!Print_Titles</vt:lpstr>
      <vt:lpstr>'Ph-III CELC'!Print_Titles</vt:lpstr>
      <vt:lpstr>'Ph-IV'!Print_Titles</vt:lpstr>
      <vt:lpstr>'Ph-IV CELC'!Print_Titles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2019-03-27T09:06:36Z</cp:lastPrinted>
  <dcterms:created xsi:type="dcterms:W3CDTF">2019-03-11T07:48:55Z</dcterms:created>
  <dcterms:modified xsi:type="dcterms:W3CDTF">2019-04-04T07:26:07Z</dcterms:modified>
</cp:coreProperties>
</file>