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Phase-II" sheetId="4" r:id="rId1"/>
    <sheet name="Phase-II CELC" sheetId="5" r:id="rId2"/>
    <sheet name="Phase-III" sheetId="6" r:id="rId3"/>
    <sheet name="Phase-III CELC" sheetId="8" r:id="rId4"/>
    <sheet name="Penalty to be imposed" sheetId="15" r:id="rId5"/>
    <sheet name="RO-Wise Report" sheetId="18" r:id="rId6"/>
    <sheet name="DMS Pendency" sheetId="20" r:id="rId7"/>
    <sheet name="Calculation Sheet" sheetId="19" r:id="rId8"/>
  </sheets>
  <definedNames>
    <definedName name="_xlnm._FilterDatabase" localSheetId="7" hidden="1">'Calculation Sheet'!$A$2:$W$96</definedName>
    <definedName name="_xlnm._FilterDatabase" localSheetId="6" hidden="1">'DMS Pendency'!$D$2:$H$39</definedName>
    <definedName name="_xlnm._FilterDatabase" localSheetId="0" hidden="1">'Phase-II'!$A$1:$E$374</definedName>
    <definedName name="_xlnm._FilterDatabase" localSheetId="1" hidden="1">'Phase-II CELC'!$A$1:$E$13</definedName>
    <definedName name="_xlnm._FilterDatabase" localSheetId="2" hidden="1">'Phase-III'!$A$1:$E$491</definedName>
    <definedName name="_xlnm._FilterDatabase" localSheetId="3" hidden="1">'Phase-III CELC'!$A$1:$E$223</definedName>
    <definedName name="_xlnm.Print_Area" localSheetId="7">'Calculation Sheet'!$A$2:$V$99</definedName>
    <definedName name="_xlnm.Print_Area" localSheetId="0">'Phase-II'!$A$1:$E$374</definedName>
    <definedName name="_xlnm.Print_Area" localSheetId="1">'Phase-II CELC'!$A$1:$E$13</definedName>
    <definedName name="_xlnm.Print_Titles" localSheetId="7">'Calculation Sheet'!$2:$3</definedName>
  </definedNames>
  <calcPr calcId="124519"/>
</workbook>
</file>

<file path=xl/calcChain.xml><?xml version="1.0" encoding="utf-8"?>
<calcChain xmlns="http://schemas.openxmlformats.org/spreadsheetml/2006/main">
  <c r="G38" i="20"/>
  <c r="G37"/>
  <c r="G36"/>
  <c r="G35"/>
  <c r="G34"/>
  <c r="G33"/>
  <c r="G32"/>
  <c r="G31"/>
  <c r="G30"/>
  <c r="G29"/>
  <c r="G28"/>
  <c r="G27"/>
  <c r="G26"/>
  <c r="G25"/>
  <c r="G24"/>
  <c r="G23"/>
  <c r="G22"/>
  <c r="G21"/>
  <c r="G20"/>
  <c r="G19"/>
  <c r="G18"/>
  <c r="G17"/>
  <c r="G16"/>
  <c r="G15"/>
  <c r="G14"/>
  <c r="G13"/>
  <c r="G12"/>
  <c r="G11"/>
  <c r="G10"/>
  <c r="G9"/>
  <c r="G8"/>
  <c r="G7"/>
  <c r="G6"/>
  <c r="G5"/>
  <c r="G4"/>
  <c r="G3"/>
  <c r="G39" l="1"/>
  <c r="E9" i="15"/>
  <c r="E18"/>
  <c r="E5"/>
  <c r="E6"/>
  <c r="H96" i="19" l="1"/>
  <c r="I11" l="1"/>
  <c r="I7"/>
  <c r="I9"/>
  <c r="N9" s="1"/>
  <c r="O9" s="1"/>
  <c r="I8"/>
  <c r="N8" s="1"/>
  <c r="O8" s="1"/>
  <c r="I5"/>
  <c r="N5" s="1"/>
  <c r="O5" s="1"/>
  <c r="Q96"/>
  <c r="M96"/>
  <c r="J96"/>
  <c r="G96"/>
  <c r="F96"/>
  <c r="E96"/>
  <c r="D96"/>
  <c r="S95"/>
  <c r="I95"/>
  <c r="S94"/>
  <c r="I94"/>
  <c r="N94" s="1"/>
  <c r="O94" s="1"/>
  <c r="S93"/>
  <c r="I93"/>
  <c r="S92"/>
  <c r="I92"/>
  <c r="N92" s="1"/>
  <c r="O92" s="1"/>
  <c r="S91"/>
  <c r="I91"/>
  <c r="S90"/>
  <c r="I90"/>
  <c r="N90" s="1"/>
  <c r="O90" s="1"/>
  <c r="S89"/>
  <c r="I89"/>
  <c r="S88"/>
  <c r="I88"/>
  <c r="N88" s="1"/>
  <c r="O88" s="1"/>
  <c r="S87"/>
  <c r="I87"/>
  <c r="S86"/>
  <c r="I86"/>
  <c r="N86" s="1"/>
  <c r="O86" s="1"/>
  <c r="S85"/>
  <c r="T85" s="1"/>
  <c r="V85" s="1"/>
  <c r="S84"/>
  <c r="I84"/>
  <c r="S83"/>
  <c r="N83"/>
  <c r="O83" s="1"/>
  <c r="K83"/>
  <c r="L83" s="1"/>
  <c r="S82"/>
  <c r="I82"/>
  <c r="N82" s="1"/>
  <c r="O82" s="1"/>
  <c r="S81"/>
  <c r="N81"/>
  <c r="O81" s="1"/>
  <c r="S80"/>
  <c r="I80"/>
  <c r="S79"/>
  <c r="I79"/>
  <c r="N79" s="1"/>
  <c r="O79" s="1"/>
  <c r="S78"/>
  <c r="I78"/>
  <c r="S77"/>
  <c r="I77"/>
  <c r="K77" s="1"/>
  <c r="S76"/>
  <c r="I76"/>
  <c r="S75"/>
  <c r="I75"/>
  <c r="N75" s="1"/>
  <c r="O75" s="1"/>
  <c r="S74"/>
  <c r="I74"/>
  <c r="S73"/>
  <c r="I73"/>
  <c r="N73" s="1"/>
  <c r="O73" s="1"/>
  <c r="S72"/>
  <c r="N72"/>
  <c r="O72" s="1"/>
  <c r="K72"/>
  <c r="S71"/>
  <c r="I71"/>
  <c r="N71" s="1"/>
  <c r="O71" s="1"/>
  <c r="S70"/>
  <c r="I70"/>
  <c r="N70" s="1"/>
  <c r="O70" s="1"/>
  <c r="S69"/>
  <c r="I69"/>
  <c r="N69" s="1"/>
  <c r="O69" s="1"/>
  <c r="S68"/>
  <c r="I68"/>
  <c r="N68" s="1"/>
  <c r="O68" s="1"/>
  <c r="R67"/>
  <c r="S67" s="1"/>
  <c r="I67"/>
  <c r="K67" s="1"/>
  <c r="L67" s="1"/>
  <c r="S66"/>
  <c r="N66"/>
  <c r="O66" s="1"/>
  <c r="K66"/>
  <c r="S65"/>
  <c r="I65"/>
  <c r="N65" s="1"/>
  <c r="O65" s="1"/>
  <c r="S64"/>
  <c r="I64"/>
  <c r="N64" s="1"/>
  <c r="O64" s="1"/>
  <c r="S63"/>
  <c r="P63"/>
  <c r="O63"/>
  <c r="S62"/>
  <c r="I62"/>
  <c r="N62" s="1"/>
  <c r="O62" s="1"/>
  <c r="S61"/>
  <c r="I61"/>
  <c r="N61" s="1"/>
  <c r="O61" s="1"/>
  <c r="S60"/>
  <c r="I60"/>
  <c r="N60" s="1"/>
  <c r="O60" s="1"/>
  <c r="S59"/>
  <c r="I59"/>
  <c r="N59" s="1"/>
  <c r="O59" s="1"/>
  <c r="S58"/>
  <c r="I58"/>
  <c r="N58" s="1"/>
  <c r="O58" s="1"/>
  <c r="S57"/>
  <c r="I57"/>
  <c r="N57" s="1"/>
  <c r="O57" s="1"/>
  <c r="S56"/>
  <c r="I56"/>
  <c r="N56" s="1"/>
  <c r="O56" s="1"/>
  <c r="S55"/>
  <c r="I55"/>
  <c r="N55" s="1"/>
  <c r="O55" s="1"/>
  <c r="S54"/>
  <c r="I54"/>
  <c r="N54" s="1"/>
  <c r="O54" s="1"/>
  <c r="S53"/>
  <c r="I53"/>
  <c r="N53" s="1"/>
  <c r="O53" s="1"/>
  <c r="S52"/>
  <c r="I52"/>
  <c r="N52" s="1"/>
  <c r="O52" s="1"/>
  <c r="S51"/>
  <c r="N51"/>
  <c r="O51" s="1"/>
  <c r="K51"/>
  <c r="L51" s="1"/>
  <c r="S50"/>
  <c r="I50"/>
  <c r="N50" s="1"/>
  <c r="O50" s="1"/>
  <c r="S49"/>
  <c r="I49"/>
  <c r="N49" s="1"/>
  <c r="O49" s="1"/>
  <c r="S48"/>
  <c r="I48"/>
  <c r="N48" s="1"/>
  <c r="O48" s="1"/>
  <c r="S47"/>
  <c r="N47"/>
  <c r="P47" s="1"/>
  <c r="S46"/>
  <c r="I46"/>
  <c r="N46" s="1"/>
  <c r="O46" s="1"/>
  <c r="S45"/>
  <c r="I45"/>
  <c r="N45" s="1"/>
  <c r="O45" s="1"/>
  <c r="S44"/>
  <c r="I44"/>
  <c r="N44" s="1"/>
  <c r="O44" s="1"/>
  <c r="S43"/>
  <c r="I43"/>
  <c r="N43" s="1"/>
  <c r="O43" s="1"/>
  <c r="S42"/>
  <c r="I42"/>
  <c r="N42" s="1"/>
  <c r="O42" s="1"/>
  <c r="S41"/>
  <c r="I41"/>
  <c r="N41" s="1"/>
  <c r="O41" s="1"/>
  <c r="S40"/>
  <c r="I40"/>
  <c r="N40" s="1"/>
  <c r="O40" s="1"/>
  <c r="S39"/>
  <c r="I39"/>
  <c r="N39" s="1"/>
  <c r="O39" s="1"/>
  <c r="S38"/>
  <c r="I38"/>
  <c r="N38" s="1"/>
  <c r="O38" s="1"/>
  <c r="S37"/>
  <c r="I37"/>
  <c r="N37" s="1"/>
  <c r="O37" s="1"/>
  <c r="S36"/>
  <c r="I36"/>
  <c r="N36" s="1"/>
  <c r="O36" s="1"/>
  <c r="S35"/>
  <c r="I35"/>
  <c r="N35" s="1"/>
  <c r="O35" s="1"/>
  <c r="S34"/>
  <c r="N34"/>
  <c r="O34" s="1"/>
  <c r="K34"/>
  <c r="L34" s="1"/>
  <c r="S33"/>
  <c r="N33"/>
  <c r="O33" s="1"/>
  <c r="K33"/>
  <c r="S32"/>
  <c r="N32"/>
  <c r="O32" s="1"/>
  <c r="K32"/>
  <c r="L32" s="1"/>
  <c r="S31"/>
  <c r="N31"/>
  <c r="O31" s="1"/>
  <c r="K31"/>
  <c r="L31" s="1"/>
  <c r="S30"/>
  <c r="I30"/>
  <c r="N30" s="1"/>
  <c r="O30" s="1"/>
  <c r="S29"/>
  <c r="I29"/>
  <c r="N29" s="1"/>
  <c r="O29" s="1"/>
  <c r="S28"/>
  <c r="I28"/>
  <c r="N28" s="1"/>
  <c r="O28" s="1"/>
  <c r="S27"/>
  <c r="I27"/>
  <c r="N27" s="1"/>
  <c r="O27" s="1"/>
  <c r="S26"/>
  <c r="I26"/>
  <c r="N26" s="1"/>
  <c r="O26" s="1"/>
  <c r="S25"/>
  <c r="I25"/>
  <c r="N25" s="1"/>
  <c r="O25" s="1"/>
  <c r="S24"/>
  <c r="I24"/>
  <c r="N24" s="1"/>
  <c r="O24" s="1"/>
  <c r="S23"/>
  <c r="I23"/>
  <c r="N23" s="1"/>
  <c r="O23" s="1"/>
  <c r="S22"/>
  <c r="I22"/>
  <c r="N22" s="1"/>
  <c r="O22" s="1"/>
  <c r="S21"/>
  <c r="I21"/>
  <c r="N21" s="1"/>
  <c r="O21" s="1"/>
  <c r="S20"/>
  <c r="I20"/>
  <c r="N20" s="1"/>
  <c r="O20" s="1"/>
  <c r="S19"/>
  <c r="I19"/>
  <c r="N19" s="1"/>
  <c r="O19" s="1"/>
  <c r="S18"/>
  <c r="I18"/>
  <c r="N18" s="1"/>
  <c r="O18" s="1"/>
  <c r="S17"/>
  <c r="I17"/>
  <c r="N17" s="1"/>
  <c r="O17" s="1"/>
  <c r="S16"/>
  <c r="I16"/>
  <c r="N16" s="1"/>
  <c r="O16" s="1"/>
  <c r="S15"/>
  <c r="I15"/>
  <c r="N15" s="1"/>
  <c r="O15" s="1"/>
  <c r="S14"/>
  <c r="I14"/>
  <c r="N14" s="1"/>
  <c r="O14" s="1"/>
  <c r="R13"/>
  <c r="S13" s="1"/>
  <c r="I13"/>
  <c r="K13" s="1"/>
  <c r="S12"/>
  <c r="I12"/>
  <c r="N12" s="1"/>
  <c r="O12" s="1"/>
  <c r="S11"/>
  <c r="S10"/>
  <c r="N10"/>
  <c r="O10" s="1"/>
  <c r="K10"/>
  <c r="S9"/>
  <c r="S8"/>
  <c r="S7"/>
  <c r="S6"/>
  <c r="S5"/>
  <c r="S4"/>
  <c r="K94" l="1"/>
  <c r="P94" s="1"/>
  <c r="T94" s="1"/>
  <c r="V94" s="1"/>
  <c r="T47"/>
  <c r="U47" s="1"/>
  <c r="K50"/>
  <c r="L50" s="1"/>
  <c r="P81"/>
  <c r="T81" s="1"/>
  <c r="P31"/>
  <c r="T31" s="1"/>
  <c r="U31" s="1"/>
  <c r="K43"/>
  <c r="L43" s="1"/>
  <c r="O47"/>
  <c r="K48"/>
  <c r="L48" s="1"/>
  <c r="K59"/>
  <c r="L59" s="1"/>
  <c r="K79"/>
  <c r="P79" s="1"/>
  <c r="T79" s="1"/>
  <c r="U79" s="1"/>
  <c r="K17"/>
  <c r="L17" s="1"/>
  <c r="K75"/>
  <c r="L75" s="1"/>
  <c r="K86"/>
  <c r="K39"/>
  <c r="L39" s="1"/>
  <c r="K25"/>
  <c r="L25" s="1"/>
  <c r="K19"/>
  <c r="L19" s="1"/>
  <c r="K29"/>
  <c r="L29" s="1"/>
  <c r="I6"/>
  <c r="N6" s="1"/>
  <c r="O6" s="1"/>
  <c r="N11"/>
  <c r="O11" s="1"/>
  <c r="K11"/>
  <c r="L11" s="1"/>
  <c r="N7"/>
  <c r="O7" s="1"/>
  <c r="K7"/>
  <c r="L7" s="1"/>
  <c r="I4"/>
  <c r="N4" s="1"/>
  <c r="O4" s="1"/>
  <c r="T63"/>
  <c r="U63" s="1"/>
  <c r="P72"/>
  <c r="T72" s="1"/>
  <c r="U72" s="1"/>
  <c r="K21"/>
  <c r="L21" s="1"/>
  <c r="K27"/>
  <c r="L27" s="1"/>
  <c r="K35"/>
  <c r="L35" s="1"/>
  <c r="K41"/>
  <c r="L41" s="1"/>
  <c r="K55"/>
  <c r="L55" s="1"/>
  <c r="K65"/>
  <c r="L65" s="1"/>
  <c r="K71"/>
  <c r="L71" s="1"/>
  <c r="L94"/>
  <c r="R96"/>
  <c r="P66"/>
  <c r="T66" s="1"/>
  <c r="U66" s="1"/>
  <c r="U85"/>
  <c r="N67"/>
  <c r="O67" s="1"/>
  <c r="K53"/>
  <c r="L53" s="1"/>
  <c r="K61"/>
  <c r="L61" s="1"/>
  <c r="K69"/>
  <c r="L69" s="1"/>
  <c r="K73"/>
  <c r="L73" s="1"/>
  <c r="P83"/>
  <c r="T83" s="1"/>
  <c r="U83" s="1"/>
  <c r="K90"/>
  <c r="L13"/>
  <c r="L77"/>
  <c r="N13"/>
  <c r="O13" s="1"/>
  <c r="N77"/>
  <c r="O77" s="1"/>
  <c r="K5"/>
  <c r="L5" s="1"/>
  <c r="K9"/>
  <c r="L9" s="1"/>
  <c r="K15"/>
  <c r="L15" s="1"/>
  <c r="K23"/>
  <c r="L23" s="1"/>
  <c r="K37"/>
  <c r="L37" s="1"/>
  <c r="K45"/>
  <c r="L45" s="1"/>
  <c r="K57"/>
  <c r="L57" s="1"/>
  <c r="K88"/>
  <c r="K92"/>
  <c r="K76"/>
  <c r="L76" s="1"/>
  <c r="O76"/>
  <c r="K12"/>
  <c r="L12" s="1"/>
  <c r="K74"/>
  <c r="L74" s="1"/>
  <c r="O74"/>
  <c r="K84"/>
  <c r="L84" s="1"/>
  <c r="N84"/>
  <c r="O84" s="1"/>
  <c r="K49"/>
  <c r="L49" s="1"/>
  <c r="K80"/>
  <c r="L80" s="1"/>
  <c r="N80"/>
  <c r="O80" s="1"/>
  <c r="K87"/>
  <c r="L87" s="1"/>
  <c r="O87"/>
  <c r="K89"/>
  <c r="L89" s="1"/>
  <c r="N89"/>
  <c r="O89" s="1"/>
  <c r="K91"/>
  <c r="L91" s="1"/>
  <c r="N91"/>
  <c r="O91" s="1"/>
  <c r="K93"/>
  <c r="L93" s="1"/>
  <c r="N93"/>
  <c r="O93" s="1"/>
  <c r="K95"/>
  <c r="L95" s="1"/>
  <c r="N95"/>
  <c r="O95" s="1"/>
  <c r="P33"/>
  <c r="P10"/>
  <c r="S96"/>
  <c r="K78"/>
  <c r="L78" s="1"/>
  <c r="N78"/>
  <c r="O78" s="1"/>
  <c r="P32"/>
  <c r="P51"/>
  <c r="P34"/>
  <c r="K8"/>
  <c r="L8" s="1"/>
  <c r="L10"/>
  <c r="K14"/>
  <c r="L14" s="1"/>
  <c r="K16"/>
  <c r="L16" s="1"/>
  <c r="K18"/>
  <c r="L18" s="1"/>
  <c r="K20"/>
  <c r="L20" s="1"/>
  <c r="K22"/>
  <c r="L22" s="1"/>
  <c r="K24"/>
  <c r="L24" s="1"/>
  <c r="K26"/>
  <c r="L26" s="1"/>
  <c r="K28"/>
  <c r="L28" s="1"/>
  <c r="K30"/>
  <c r="L30" s="1"/>
  <c r="L33"/>
  <c r="K36"/>
  <c r="L36" s="1"/>
  <c r="K38"/>
  <c r="L38" s="1"/>
  <c r="K40"/>
  <c r="L40" s="1"/>
  <c r="K42"/>
  <c r="L42" s="1"/>
  <c r="K44"/>
  <c r="L44" s="1"/>
  <c r="K46"/>
  <c r="L46" s="1"/>
  <c r="K52"/>
  <c r="L52" s="1"/>
  <c r="K54"/>
  <c r="L54" s="1"/>
  <c r="K56"/>
  <c r="L56" s="1"/>
  <c r="K58"/>
  <c r="L58" s="1"/>
  <c r="K60"/>
  <c r="L60" s="1"/>
  <c r="K62"/>
  <c r="L62" s="1"/>
  <c r="K64"/>
  <c r="L64" s="1"/>
  <c r="L66"/>
  <c r="K68"/>
  <c r="L68" s="1"/>
  <c r="K70"/>
  <c r="L70" s="1"/>
  <c r="L72"/>
  <c r="K82"/>
  <c r="L82" s="1"/>
  <c r="P74" l="1"/>
  <c r="P39"/>
  <c r="P65"/>
  <c r="T65" s="1"/>
  <c r="U65" s="1"/>
  <c r="P50"/>
  <c r="U81"/>
  <c r="V81"/>
  <c r="V47"/>
  <c r="K6"/>
  <c r="L6" s="1"/>
  <c r="V63"/>
  <c r="P48"/>
  <c r="T48" s="1"/>
  <c r="U48" s="1"/>
  <c r="V31"/>
  <c r="P59"/>
  <c r="T59" s="1"/>
  <c r="U59" s="1"/>
  <c r="P73"/>
  <c r="T73" s="1"/>
  <c r="U73" s="1"/>
  <c r="L79"/>
  <c r="P43"/>
  <c r="P86"/>
  <c r="T86" s="1"/>
  <c r="V86" s="1"/>
  <c r="L86"/>
  <c r="P17"/>
  <c r="T17" s="1"/>
  <c r="U17" s="1"/>
  <c r="P69"/>
  <c r="T69" s="1"/>
  <c r="U69" s="1"/>
  <c r="P45"/>
  <c r="T45" s="1"/>
  <c r="U45" s="1"/>
  <c r="P25"/>
  <c r="T25" s="1"/>
  <c r="U25" s="1"/>
  <c r="P75"/>
  <c r="T75" s="1"/>
  <c r="V75" s="1"/>
  <c r="P29"/>
  <c r="T29" s="1"/>
  <c r="U29" s="1"/>
  <c r="P35"/>
  <c r="T35" s="1"/>
  <c r="U35" s="1"/>
  <c r="P19"/>
  <c r="T19" s="1"/>
  <c r="U19" s="1"/>
  <c r="P27"/>
  <c r="T27" s="1"/>
  <c r="U27" s="1"/>
  <c r="K4"/>
  <c r="P4" s="1"/>
  <c r="T4" s="1"/>
  <c r="V4" s="1"/>
  <c r="P11"/>
  <c r="P9"/>
  <c r="T9" s="1"/>
  <c r="U9" s="1"/>
  <c r="I96"/>
  <c r="P7"/>
  <c r="T7" s="1"/>
  <c r="U7" s="1"/>
  <c r="P55"/>
  <c r="T55" s="1"/>
  <c r="U55" s="1"/>
  <c r="P95"/>
  <c r="T95" s="1"/>
  <c r="U95" s="1"/>
  <c r="P21"/>
  <c r="T21" s="1"/>
  <c r="U21" s="1"/>
  <c r="P15"/>
  <c r="T15" s="1"/>
  <c r="U15" s="1"/>
  <c r="P93"/>
  <c r="T93" s="1"/>
  <c r="U93" s="1"/>
  <c r="P46"/>
  <c r="T46" s="1"/>
  <c r="U46" s="1"/>
  <c r="P41"/>
  <c r="T41" s="1"/>
  <c r="U41" s="1"/>
  <c r="P20"/>
  <c r="T20" s="1"/>
  <c r="U20" s="1"/>
  <c r="P71"/>
  <c r="T71" s="1"/>
  <c r="U71" s="1"/>
  <c r="P53"/>
  <c r="T53" s="1"/>
  <c r="U53" s="1"/>
  <c r="P90"/>
  <c r="L90"/>
  <c r="P8"/>
  <c r="T8" s="1"/>
  <c r="U8" s="1"/>
  <c r="V66"/>
  <c r="V79"/>
  <c r="P13"/>
  <c r="T13" s="1"/>
  <c r="U13" s="1"/>
  <c r="V59"/>
  <c r="P23"/>
  <c r="T23" s="1"/>
  <c r="U23" s="1"/>
  <c r="P67"/>
  <c r="T67" s="1"/>
  <c r="U67" s="1"/>
  <c r="P61"/>
  <c r="P88"/>
  <c r="L88"/>
  <c r="P68"/>
  <c r="T68" s="1"/>
  <c r="U68" s="1"/>
  <c r="P40"/>
  <c r="T40" s="1"/>
  <c r="U40" s="1"/>
  <c r="T50"/>
  <c r="U50" s="1"/>
  <c r="U94"/>
  <c r="P37"/>
  <c r="T37" s="1"/>
  <c r="U37" s="1"/>
  <c r="P28"/>
  <c r="T28" s="1"/>
  <c r="U28" s="1"/>
  <c r="P5"/>
  <c r="T5" s="1"/>
  <c r="U5" s="1"/>
  <c r="P87"/>
  <c r="T87" s="1"/>
  <c r="O96"/>
  <c r="P77"/>
  <c r="T77" s="1"/>
  <c r="V77" s="1"/>
  <c r="P92"/>
  <c r="T92" s="1"/>
  <c r="U92" s="1"/>
  <c r="L92"/>
  <c r="P38"/>
  <c r="T38" s="1"/>
  <c r="U38" s="1"/>
  <c r="P57"/>
  <c r="T57" s="1"/>
  <c r="U57" s="1"/>
  <c r="P80"/>
  <c r="T80" s="1"/>
  <c r="U80" s="1"/>
  <c r="P49"/>
  <c r="T49" s="1"/>
  <c r="U49" s="1"/>
  <c r="P12"/>
  <c r="T12" s="1"/>
  <c r="U12" s="1"/>
  <c r="T43"/>
  <c r="U43" s="1"/>
  <c r="T33"/>
  <c r="U33" s="1"/>
  <c r="T10"/>
  <c r="U10" s="1"/>
  <c r="P24"/>
  <c r="P44"/>
  <c r="P36"/>
  <c r="P58"/>
  <c r="P30"/>
  <c r="P26"/>
  <c r="P22"/>
  <c r="P18"/>
  <c r="P14"/>
  <c r="P82"/>
  <c r="P54"/>
  <c r="P78"/>
  <c r="V72"/>
  <c r="P60"/>
  <c r="P52"/>
  <c r="P62"/>
  <c r="P56"/>
  <c r="P91"/>
  <c r="P84"/>
  <c r="P76"/>
  <c r="T39"/>
  <c r="U39" s="1"/>
  <c r="T51"/>
  <c r="U51" s="1"/>
  <c r="T34"/>
  <c r="U34" s="1"/>
  <c r="T32"/>
  <c r="U32" s="1"/>
  <c r="P16"/>
  <c r="N96"/>
  <c r="V83"/>
  <c r="P42"/>
  <c r="P64"/>
  <c r="P70"/>
  <c r="P89"/>
  <c r="U86" l="1"/>
  <c r="P6"/>
  <c r="V73"/>
  <c r="U75"/>
  <c r="V50"/>
  <c r="K96"/>
  <c r="L4"/>
  <c r="L96" s="1"/>
  <c r="T11"/>
  <c r="U11" s="1"/>
  <c r="V69"/>
  <c r="V41"/>
  <c r="V17"/>
  <c r="V53"/>
  <c r="T90"/>
  <c r="U90" s="1"/>
  <c r="T61"/>
  <c r="U61" s="1"/>
  <c r="V23"/>
  <c r="V67"/>
  <c r="V13"/>
  <c r="V12"/>
  <c r="U77"/>
  <c r="V80"/>
  <c r="U87"/>
  <c r="V87"/>
  <c r="V21"/>
  <c r="V71"/>
  <c r="V65"/>
  <c r="P96"/>
  <c r="V68"/>
  <c r="V39"/>
  <c r="V92"/>
  <c r="V48"/>
  <c r="V35"/>
  <c r="T88"/>
  <c r="U88" s="1"/>
  <c r="V7"/>
  <c r="V15"/>
  <c r="V38"/>
  <c r="V28"/>
  <c r="V9"/>
  <c r="V8"/>
  <c r="T74"/>
  <c r="U74" s="1"/>
  <c r="T62"/>
  <c r="U62" s="1"/>
  <c r="T54"/>
  <c r="U54" s="1"/>
  <c r="T76"/>
  <c r="U76" s="1"/>
  <c r="T60"/>
  <c r="U60" s="1"/>
  <c r="T18"/>
  <c r="U18" s="1"/>
  <c r="T44"/>
  <c r="U44" s="1"/>
  <c r="T70"/>
  <c r="U70" s="1"/>
  <c r="U4"/>
  <c r="T91"/>
  <c r="U91" s="1"/>
  <c r="T52"/>
  <c r="U52" s="1"/>
  <c r="T78"/>
  <c r="U78" s="1"/>
  <c r="T14"/>
  <c r="U14" s="1"/>
  <c r="T30"/>
  <c r="U30" s="1"/>
  <c r="T36"/>
  <c r="U36" s="1"/>
  <c r="V45"/>
  <c r="V5"/>
  <c r="V57"/>
  <c r="V25"/>
  <c r="V43"/>
  <c r="V32"/>
  <c r="V19"/>
  <c r="V27"/>
  <c r="V51"/>
  <c r="V29"/>
  <c r="V55"/>
  <c r="V20"/>
  <c r="V10"/>
  <c r="V49"/>
  <c r="V33"/>
  <c r="T42"/>
  <c r="U42" s="1"/>
  <c r="T84"/>
  <c r="U84" s="1"/>
  <c r="T22"/>
  <c r="U22" s="1"/>
  <c r="T24"/>
  <c r="U24" s="1"/>
  <c r="T64"/>
  <c r="U64" s="1"/>
  <c r="T16"/>
  <c r="U16" s="1"/>
  <c r="T56"/>
  <c r="U56" s="1"/>
  <c r="T58"/>
  <c r="U58" s="1"/>
  <c r="T89"/>
  <c r="U89" s="1"/>
  <c r="T6"/>
  <c r="U6" s="1"/>
  <c r="T82"/>
  <c r="U82" s="1"/>
  <c r="T26"/>
  <c r="U26" s="1"/>
  <c r="V37"/>
  <c r="V34"/>
  <c r="V46"/>
  <c r="V93"/>
  <c r="V40"/>
  <c r="V95"/>
  <c r="V42" l="1"/>
  <c r="V78"/>
  <c r="V61"/>
  <c r="V11"/>
  <c r="V91"/>
  <c r="V82"/>
  <c r="V90"/>
  <c r="V89"/>
  <c r="V76"/>
  <c r="V88"/>
  <c r="V22"/>
  <c r="V62"/>
  <c r="V56"/>
  <c r="V70"/>
  <c r="V64"/>
  <c r="V30"/>
  <c r="V18"/>
  <c r="U96"/>
  <c r="V36"/>
  <c r="V14"/>
  <c r="V52"/>
  <c r="T96"/>
  <c r="V44"/>
  <c r="V60"/>
  <c r="V54"/>
  <c r="V74"/>
  <c r="V26"/>
  <c r="V6"/>
  <c r="V58"/>
  <c r="V16"/>
  <c r="V24"/>
  <c r="V84"/>
  <c r="V96" l="1"/>
  <c r="F4" i="15" l="1"/>
  <c r="F5"/>
  <c r="F6"/>
  <c r="F7"/>
  <c r="F8"/>
  <c r="F9"/>
  <c r="F10"/>
  <c r="F11"/>
  <c r="F12"/>
  <c r="F13"/>
  <c r="F14"/>
  <c r="F15"/>
  <c r="F16"/>
  <c r="F17"/>
  <c r="F18"/>
  <c r="F19"/>
  <c r="F20"/>
  <c r="F21"/>
  <c r="F22"/>
  <c r="F23"/>
  <c r="F24"/>
  <c r="F25"/>
  <c r="F26"/>
  <c r="F27"/>
  <c r="F28"/>
  <c r="F29"/>
  <c r="F30"/>
  <c r="F31"/>
  <c r="F32"/>
  <c r="D377" i="18" l="1"/>
  <c r="E377"/>
  <c r="D372"/>
  <c r="E371"/>
  <c r="E370"/>
  <c r="E369"/>
  <c r="E368"/>
  <c r="E367"/>
  <c r="E366"/>
  <c r="E365"/>
  <c r="E364"/>
  <c r="E363"/>
  <c r="E362"/>
  <c r="E361"/>
  <c r="E360"/>
  <c r="E359"/>
  <c r="E358"/>
  <c r="E357"/>
  <c r="E356"/>
  <c r="E355"/>
  <c r="E354"/>
  <c r="E353"/>
  <c r="E352"/>
  <c r="E351"/>
  <c r="E350"/>
  <c r="E349"/>
  <c r="E372" s="1"/>
  <c r="E348"/>
  <c r="E347"/>
  <c r="E346"/>
  <c r="D342"/>
  <c r="E341"/>
  <c r="E340"/>
  <c r="E339"/>
  <c r="E338"/>
  <c r="E337"/>
  <c r="E336"/>
  <c r="E335"/>
  <c r="E334"/>
  <c r="E333"/>
  <c r="E332"/>
  <c r="E331"/>
  <c r="E330"/>
  <c r="E329"/>
  <c r="E328"/>
  <c r="E327"/>
  <c r="E342" s="1"/>
  <c r="E326"/>
  <c r="E325"/>
  <c r="E319"/>
  <c r="D318"/>
  <c r="E318" s="1"/>
  <c r="E317"/>
  <c r="D316"/>
  <c r="E316" s="1"/>
  <c r="D315"/>
  <c r="E315" s="1"/>
  <c r="E314"/>
  <c r="E313"/>
  <c r="E312"/>
  <c r="E311"/>
  <c r="E310"/>
  <c r="D310"/>
  <c r="E309"/>
  <c r="E320" s="1"/>
  <c r="D305"/>
  <c r="E304"/>
  <c r="E303"/>
  <c r="E302"/>
  <c r="E301"/>
  <c r="E300"/>
  <c r="E299"/>
  <c r="E298"/>
  <c r="G297"/>
  <c r="E297"/>
  <c r="E296"/>
  <c r="E295"/>
  <c r="E294"/>
  <c r="E293"/>
  <c r="E292"/>
  <c r="E291"/>
  <c r="E290"/>
  <c r="E289"/>
  <c r="E288"/>
  <c r="E287"/>
  <c r="E286"/>
  <c r="E285"/>
  <c r="E284"/>
  <c r="E283"/>
  <c r="E282"/>
  <c r="E281"/>
  <c r="E280"/>
  <c r="E279"/>
  <c r="E278"/>
  <c r="E277"/>
  <c r="E276"/>
  <c r="E275"/>
  <c r="E274"/>
  <c r="E273"/>
  <c r="E272"/>
  <c r="E271"/>
  <c r="E270"/>
  <c r="E269"/>
  <c r="E268"/>
  <c r="E267"/>
  <c r="E266"/>
  <c r="E265"/>
  <c r="E264"/>
  <c r="E263"/>
  <c r="E305" s="1"/>
  <c r="E262"/>
  <c r="E261"/>
  <c r="E260"/>
  <c r="D256"/>
  <c r="E255"/>
  <c r="E254"/>
  <c r="E253"/>
  <c r="E252"/>
  <c r="E251"/>
  <c r="E250"/>
  <c r="E249"/>
  <c r="E256" s="1"/>
  <c r="E248"/>
  <c r="D244"/>
  <c r="E243"/>
  <c r="E242"/>
  <c r="E241"/>
  <c r="E240"/>
  <c r="E239"/>
  <c r="E238"/>
  <c r="E237"/>
  <c r="E236"/>
  <c r="E235"/>
  <c r="E234"/>
  <c r="E233"/>
  <c r="E232"/>
  <c r="E231"/>
  <c r="E230"/>
  <c r="E229"/>
  <c r="E228"/>
  <c r="E227"/>
  <c r="E226"/>
  <c r="E225"/>
  <c r="E224"/>
  <c r="E223"/>
  <c r="E222"/>
  <c r="E221"/>
  <c r="E220"/>
  <c r="E219"/>
  <c r="E218"/>
  <c r="E217"/>
  <c r="E216"/>
  <c r="E215"/>
  <c r="E214"/>
  <c r="E244" s="1"/>
  <c r="D208"/>
  <c r="E207"/>
  <c r="E206"/>
  <c r="E205"/>
  <c r="E204"/>
  <c r="E203"/>
  <c r="E202"/>
  <c r="E201"/>
  <c r="E200"/>
  <c r="E199"/>
  <c r="E198"/>
  <c r="E197"/>
  <c r="E196"/>
  <c r="E195"/>
  <c r="E194"/>
  <c r="E193"/>
  <c r="E192"/>
  <c r="E191"/>
  <c r="E190"/>
  <c r="E189"/>
  <c r="E188"/>
  <c r="E187"/>
  <c r="E186"/>
  <c r="E185"/>
  <c r="E184"/>
  <c r="E183"/>
  <c r="E182"/>
  <c r="E181"/>
  <c r="E180"/>
  <c r="E179"/>
  <c r="E178"/>
  <c r="E177"/>
  <c r="E176"/>
  <c r="E175"/>
  <c r="E174"/>
  <c r="E173"/>
  <c r="E172"/>
  <c r="E171"/>
  <c r="E170"/>
  <c r="E169"/>
  <c r="E168"/>
  <c r="E167"/>
  <c r="E166"/>
  <c r="E165"/>
  <c r="E164"/>
  <c r="E163"/>
  <c r="E162"/>
  <c r="E161"/>
  <c r="E160"/>
  <c r="E159"/>
  <c r="E158"/>
  <c r="E157"/>
  <c r="E156"/>
  <c r="E155"/>
  <c r="E154"/>
  <c r="E153"/>
  <c r="E152"/>
  <c r="E151"/>
  <c r="E150"/>
  <c r="E149"/>
  <c r="E148"/>
  <c r="E147"/>
  <c r="E146"/>
  <c r="E145"/>
  <c r="E144"/>
  <c r="E143"/>
  <c r="E142"/>
  <c r="E141"/>
  <c r="E140"/>
  <c r="E139"/>
  <c r="E138"/>
  <c r="E137"/>
  <c r="E136"/>
  <c r="E135"/>
  <c r="E134"/>
  <c r="E133"/>
  <c r="E208" s="1"/>
  <c r="D128"/>
  <c r="E127"/>
  <c r="E126"/>
  <c r="E125"/>
  <c r="E124"/>
  <c r="E123"/>
  <c r="E122"/>
  <c r="E121"/>
  <c r="E120"/>
  <c r="E119"/>
  <c r="E118"/>
  <c r="E117"/>
  <c r="E116"/>
  <c r="E115"/>
  <c r="E114"/>
  <c r="E113"/>
  <c r="E112"/>
  <c r="E111"/>
  <c r="E110"/>
  <c r="E109"/>
  <c r="E128" s="1"/>
  <c r="E108"/>
  <c r="D103"/>
  <c r="E102"/>
  <c r="E101"/>
  <c r="E100"/>
  <c r="E99"/>
  <c r="E98"/>
  <c r="E97"/>
  <c r="E96"/>
  <c r="E95"/>
  <c r="E94"/>
  <c r="E93"/>
  <c r="E92"/>
  <c r="E91"/>
  <c r="E90"/>
  <c r="E89"/>
  <c r="E88"/>
  <c r="E87"/>
  <c r="E86"/>
  <c r="E85"/>
  <c r="E84"/>
  <c r="E83"/>
  <c r="E82"/>
  <c r="E81"/>
  <c r="E80"/>
  <c r="E79"/>
  <c r="E78"/>
  <c r="E77"/>
  <c r="E76"/>
  <c r="E75"/>
  <c r="E74"/>
  <c r="E103" s="1"/>
  <c r="D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E70" s="1"/>
  <c r="E3"/>
  <c r="D320" l="1"/>
  <c r="E33" i="15" l="1"/>
  <c r="E20"/>
  <c r="F33"/>
  <c r="E223" i="8" l="1"/>
  <c r="E491" i="6" l="1"/>
  <c r="E374" i="4" l="1"/>
</calcChain>
</file>

<file path=xl/sharedStrings.xml><?xml version="1.0" encoding="utf-8"?>
<sst xmlns="http://schemas.openxmlformats.org/spreadsheetml/2006/main" count="5278" uniqueCount="1280">
  <si>
    <t>Registrar ID</t>
  </si>
  <si>
    <t>Registrar Name</t>
  </si>
  <si>
    <t>EA_Code</t>
  </si>
  <si>
    <t>EA Name</t>
  </si>
  <si>
    <t>Aadhaar_Generated</t>
  </si>
  <si>
    <t>000</t>
  </si>
  <si>
    <t>UIDAI-Registrar</t>
  </si>
  <si>
    <t>0000</t>
  </si>
  <si>
    <t>UIDAI-EA</t>
  </si>
  <si>
    <t>102</t>
  </si>
  <si>
    <t>Govt of Himachal Pradesh</t>
  </si>
  <si>
    <t>0102</t>
  </si>
  <si>
    <t>Department of IT</t>
  </si>
  <si>
    <t>103</t>
  </si>
  <si>
    <t>FCS Govt of Punjab</t>
  </si>
  <si>
    <t>1055</t>
  </si>
  <si>
    <t>eCentric solutions pvt ltd</t>
  </si>
  <si>
    <t>1104</t>
  </si>
  <si>
    <t>Karvy Computershare Private Li</t>
  </si>
  <si>
    <t>1308</t>
  </si>
  <si>
    <t>Vayam technologies Ltd</t>
  </si>
  <si>
    <t>2058</t>
  </si>
  <si>
    <t>Sukhmani Society For Citizens Services Faridkot Punjab</t>
  </si>
  <si>
    <t>2059</t>
  </si>
  <si>
    <t>District Sukhmani Society Fatehgarh Sahib Punjab</t>
  </si>
  <si>
    <t>2063</t>
  </si>
  <si>
    <t>Suwidha Society Hoshiarpur Punjab</t>
  </si>
  <si>
    <t>2073</t>
  </si>
  <si>
    <t>District Sukhmani Society</t>
  </si>
  <si>
    <t>105</t>
  </si>
  <si>
    <t>Govt. of Uttarkhand</t>
  </si>
  <si>
    <t>1460</t>
  </si>
  <si>
    <t>Omnitech Infosolutions Ltd</t>
  </si>
  <si>
    <t>106</t>
  </si>
  <si>
    <t>FCR Govt of Haryana</t>
  </si>
  <si>
    <t>1385</t>
  </si>
  <si>
    <t>SoftAge Information Technology Limited</t>
  </si>
  <si>
    <t>2093</t>
  </si>
  <si>
    <t>District IT Society Bhiwani</t>
  </si>
  <si>
    <t>2094</t>
  </si>
  <si>
    <t>District IT Society Faridabad</t>
  </si>
  <si>
    <t>2096</t>
  </si>
  <si>
    <t>District IT Society Gurgaon</t>
  </si>
  <si>
    <t>2097</t>
  </si>
  <si>
    <t>District IT Society Hisar</t>
  </si>
  <si>
    <t>2098</t>
  </si>
  <si>
    <t>District IT Society Jhajjar</t>
  </si>
  <si>
    <t>2101</t>
  </si>
  <si>
    <t>District IT Society Karnal</t>
  </si>
  <si>
    <t>2103</t>
  </si>
  <si>
    <t>District IT Society Mahendragarh</t>
  </si>
  <si>
    <t>2104</t>
  </si>
  <si>
    <t>District IT Society Mewat</t>
  </si>
  <si>
    <t>2105</t>
  </si>
  <si>
    <t>District IT Society Palwal</t>
  </si>
  <si>
    <t>2106</t>
  </si>
  <si>
    <t>District IT Society Panchkula</t>
  </si>
  <si>
    <t>2108</t>
  </si>
  <si>
    <t>District IT Society Rewari</t>
  </si>
  <si>
    <t>2109</t>
  </si>
  <si>
    <t>District IT Society Rohtak</t>
  </si>
  <si>
    <t>108</t>
  </si>
  <si>
    <t>Dept of ITC Govt of Rajasthan</t>
  </si>
  <si>
    <t>1042</t>
  </si>
  <si>
    <t>COMTECH INSTITUTE OFTECHNOLOGY</t>
  </si>
  <si>
    <t>1237</t>
  </si>
  <si>
    <t xml:space="preserve">Business Information Processing Services </t>
  </si>
  <si>
    <t>1415</t>
  </si>
  <si>
    <t>SAR Technology</t>
  </si>
  <si>
    <t>1420</t>
  </si>
  <si>
    <t>MEGHA VINCOM PVT LTD</t>
  </si>
  <si>
    <t>1439</t>
  </si>
  <si>
    <t>M/s Sanish Choudhary</t>
  </si>
  <si>
    <t>1479</t>
  </si>
  <si>
    <t>Rural Environment &amp; Water Assets Reproductive Development Society</t>
  </si>
  <si>
    <t>1526</t>
  </si>
  <si>
    <t>SVG Express Services Pvt Ltd</t>
  </si>
  <si>
    <t>2017</t>
  </si>
  <si>
    <t>Karvy Data Management Services</t>
  </si>
  <si>
    <t>2034</t>
  </si>
  <si>
    <t>CMS Computers Ltd</t>
  </si>
  <si>
    <t>2091</t>
  </si>
  <si>
    <t>Rajcomp Info Services Ltd</t>
  </si>
  <si>
    <t>110</t>
  </si>
  <si>
    <t>Rural Development Dept</t>
  </si>
  <si>
    <t>1040</t>
  </si>
  <si>
    <t>Computer LAB</t>
  </si>
  <si>
    <t>1062</t>
  </si>
  <si>
    <t>Emdee Digitronics Pvt.Ltd.</t>
  </si>
  <si>
    <t>1067</t>
  </si>
  <si>
    <t xml:space="preserve">FINANCIAL INFORMATION NETWORK </t>
  </si>
  <si>
    <t>1071</t>
  </si>
  <si>
    <t>Frontech Systems Pvt Ltd</t>
  </si>
  <si>
    <t>1124</t>
  </si>
  <si>
    <t>MKS Enterprises</t>
  </si>
  <si>
    <t>1307</t>
  </si>
  <si>
    <t>Urmila Info solution</t>
  </si>
  <si>
    <t>1445</t>
  </si>
  <si>
    <t>Orion Security Solutions Private Ltd</t>
  </si>
  <si>
    <t>1448</t>
  </si>
  <si>
    <t>M2C Private Solution</t>
  </si>
  <si>
    <t>1488</t>
  </si>
  <si>
    <t>Sarvalabh Global Foundation</t>
  </si>
  <si>
    <t>111</t>
  </si>
  <si>
    <t>Govt of Sikkim - Dept of Econo</t>
  </si>
  <si>
    <t>0111</t>
  </si>
  <si>
    <t>Department of Economics Statistics  Monitoring and Evaluation DESME</t>
  </si>
  <si>
    <t>116</t>
  </si>
  <si>
    <t>RDD Govt of Tripura</t>
  </si>
  <si>
    <t>2180</t>
  </si>
  <si>
    <t>District Magistrate &amp; Collector</t>
  </si>
  <si>
    <t>2181</t>
  </si>
  <si>
    <t>2182</t>
  </si>
  <si>
    <t>2183</t>
  </si>
  <si>
    <t>2184</t>
  </si>
  <si>
    <t>2186</t>
  </si>
  <si>
    <t>District Magistrate &amp;  Collector</t>
  </si>
  <si>
    <t>124</t>
  </si>
  <si>
    <t>Govt of Gujarat</t>
  </si>
  <si>
    <t>1190</t>
  </si>
  <si>
    <t>Tera Software Ltd</t>
  </si>
  <si>
    <t>2115</t>
  </si>
  <si>
    <t>UID e-Seva Society</t>
  </si>
  <si>
    <t>2116</t>
  </si>
  <si>
    <t>E-Seva Society</t>
  </si>
  <si>
    <t>2117</t>
  </si>
  <si>
    <t>Dist E-seva Society</t>
  </si>
  <si>
    <t>2118</t>
  </si>
  <si>
    <t>E-Seva Society Arvalli</t>
  </si>
  <si>
    <t>2119</t>
  </si>
  <si>
    <t>Jilla E-seva Society</t>
  </si>
  <si>
    <t>2120</t>
  </si>
  <si>
    <t>E-Seva Society UID</t>
  </si>
  <si>
    <t>2121</t>
  </si>
  <si>
    <t>E-Seva Society Bhavnagar</t>
  </si>
  <si>
    <t>2122</t>
  </si>
  <si>
    <t>District E-Seva Society</t>
  </si>
  <si>
    <t>2123</t>
  </si>
  <si>
    <t>2124</t>
  </si>
  <si>
    <t>Jilla E-seva Sadan</t>
  </si>
  <si>
    <t>2125</t>
  </si>
  <si>
    <t>District E-Seva Society Gandhinagar</t>
  </si>
  <si>
    <t>2126</t>
  </si>
  <si>
    <t>E-Seva Society Jamnagar</t>
  </si>
  <si>
    <t>2127</t>
  </si>
  <si>
    <t>E-Seva Society Junagadh</t>
  </si>
  <si>
    <t>2128</t>
  </si>
  <si>
    <t>Seva Society Collector Kutch</t>
  </si>
  <si>
    <t>2129</t>
  </si>
  <si>
    <t>E Seva Society UID Kheda</t>
  </si>
  <si>
    <t>2130</t>
  </si>
  <si>
    <t>Dist. E-seva Society</t>
  </si>
  <si>
    <t>2131</t>
  </si>
  <si>
    <t>2132</t>
  </si>
  <si>
    <t>2133</t>
  </si>
  <si>
    <t>E-Seva Society UID Patan</t>
  </si>
  <si>
    <t>2134</t>
  </si>
  <si>
    <t>2135</t>
  </si>
  <si>
    <t>2136</t>
  </si>
  <si>
    <t>2137</t>
  </si>
  <si>
    <t>2138</t>
  </si>
  <si>
    <t>E-Seva Society Collector Office Tapi Vyara</t>
  </si>
  <si>
    <t>2139</t>
  </si>
  <si>
    <t>2140</t>
  </si>
  <si>
    <t>2141</t>
  </si>
  <si>
    <t>Municipal Corporation Ahmedabad</t>
  </si>
  <si>
    <t>2142</t>
  </si>
  <si>
    <t>Municipal Corporation Gandhinagar</t>
  </si>
  <si>
    <t>2143</t>
  </si>
  <si>
    <t>Surat Municipal Corporation</t>
  </si>
  <si>
    <t>2144</t>
  </si>
  <si>
    <t>Rajkot Municipal Corporation</t>
  </si>
  <si>
    <t>2145</t>
  </si>
  <si>
    <t>Mahanagar Seva Sadan Vadodara</t>
  </si>
  <si>
    <t>2167</t>
  </si>
  <si>
    <t>2168</t>
  </si>
  <si>
    <t>2169</t>
  </si>
  <si>
    <t>Mahisagar Lunawala</t>
  </si>
  <si>
    <t>2170</t>
  </si>
  <si>
    <t>E-Seva Society Narmada Rajpipla</t>
  </si>
  <si>
    <t>2171</t>
  </si>
  <si>
    <t>2172</t>
  </si>
  <si>
    <t>2173</t>
  </si>
  <si>
    <t>BHAVANAGAR MC</t>
  </si>
  <si>
    <t>2174</t>
  </si>
  <si>
    <t>Jamnagar MC</t>
  </si>
  <si>
    <t>2175</t>
  </si>
  <si>
    <t>Junagadh MC</t>
  </si>
  <si>
    <t>2176</t>
  </si>
  <si>
    <t>125</t>
  </si>
  <si>
    <t>UT Of Daman and Diu</t>
  </si>
  <si>
    <t>0125</t>
  </si>
  <si>
    <t>UT of Daman and Diu</t>
  </si>
  <si>
    <t>126</t>
  </si>
  <si>
    <t>UT Govt. Of Dadra &amp; Nagar Haveli</t>
  </si>
  <si>
    <t>0126</t>
  </si>
  <si>
    <t>Administration of DNH</t>
  </si>
  <si>
    <t>127</t>
  </si>
  <si>
    <t>Govt of Maharashtra</t>
  </si>
  <si>
    <t>2006</t>
  </si>
  <si>
    <t>Mahaonline Limited</t>
  </si>
  <si>
    <t>2037</t>
  </si>
  <si>
    <t>M/s. Vidya Online  Pune</t>
  </si>
  <si>
    <t>2038</t>
  </si>
  <si>
    <t>M/S KING COMPUTER SYSTEM PVT LTD</t>
  </si>
  <si>
    <t>2050</t>
  </si>
  <si>
    <t>SILVER JUBILEE MOTORS LTD.</t>
  </si>
  <si>
    <t>129</t>
  </si>
  <si>
    <t xml:space="preserve">Govt of Karnataka </t>
  </si>
  <si>
    <t>0129</t>
  </si>
  <si>
    <t>Centre for e-Governance</t>
  </si>
  <si>
    <t>2086</t>
  </si>
  <si>
    <t>EDCS GOK</t>
  </si>
  <si>
    <t>130</t>
  </si>
  <si>
    <t>Govt of Goa</t>
  </si>
  <si>
    <t>2076</t>
  </si>
  <si>
    <t>M/s. Goa Electronics Ltd</t>
  </si>
  <si>
    <t>132</t>
  </si>
  <si>
    <t>Govt of Kerala</t>
  </si>
  <si>
    <t>2003</t>
  </si>
  <si>
    <t>Akshaya</t>
  </si>
  <si>
    <t>135</t>
  </si>
  <si>
    <t>Civil Supplies - A&amp;N Islands</t>
  </si>
  <si>
    <t>1092</t>
  </si>
  <si>
    <t>India Computer Technology</t>
  </si>
  <si>
    <t>200</t>
  </si>
  <si>
    <t>Registrar General India Others</t>
  </si>
  <si>
    <t>2013</t>
  </si>
  <si>
    <t>Clairvoyance Technologies Pvt.</t>
  </si>
  <si>
    <t>202</t>
  </si>
  <si>
    <t>Registrar General India ECIL</t>
  </si>
  <si>
    <t>0202</t>
  </si>
  <si>
    <t>ECIL</t>
  </si>
  <si>
    <t>1108</t>
  </si>
  <si>
    <t>LYRA  CONSULTANCY SERVICE</t>
  </si>
  <si>
    <t>1164</t>
  </si>
  <si>
    <t>SARADA SYSTEMS</t>
  </si>
  <si>
    <t>1192</t>
  </si>
  <si>
    <t>The NSIC ltd</t>
  </si>
  <si>
    <t>1215</t>
  </si>
  <si>
    <t>WEBEL TECHNOLOGY LIMITED</t>
  </si>
  <si>
    <t>1239</t>
  </si>
  <si>
    <t>Chinar Construction Company Prime agency</t>
  </si>
  <si>
    <t>1346</t>
  </si>
  <si>
    <t>Integrated Systems &amp; Services</t>
  </si>
  <si>
    <t>1355</t>
  </si>
  <si>
    <t>COMTECHINFO SOLUTIONS PVT.LTD</t>
  </si>
  <si>
    <t>1358</t>
  </si>
  <si>
    <t>Bloom Solutions Pvt Ltd</t>
  </si>
  <si>
    <t>1490</t>
  </si>
  <si>
    <t>Techno Bytes Information Pvt. Ltd</t>
  </si>
  <si>
    <t>2010</t>
  </si>
  <si>
    <t>In Media Computer Services LLP</t>
  </si>
  <si>
    <t>2023</t>
  </si>
  <si>
    <t>Quick Data IT Services Pvt Ltd</t>
  </si>
  <si>
    <t>203</t>
  </si>
  <si>
    <t>Registrar General of India ITI</t>
  </si>
  <si>
    <t>1338</t>
  </si>
  <si>
    <t>Netlink software Pvt Ltd</t>
  </si>
  <si>
    <t>1497</t>
  </si>
  <si>
    <t>Ideal Systems Pvt. Ltd.</t>
  </si>
  <si>
    <t>2030</t>
  </si>
  <si>
    <t>Webx Technologies Private Limited</t>
  </si>
  <si>
    <t>204</t>
  </si>
  <si>
    <t>Registrar General India BEL2</t>
  </si>
  <si>
    <t>1058</t>
  </si>
  <si>
    <t>Eagle Software India Pvt. Ltd</t>
  </si>
  <si>
    <t>1110</t>
  </si>
  <si>
    <t>MACRO INFOTECH PVT LTD</t>
  </si>
  <si>
    <t>1111</t>
  </si>
  <si>
    <t>Madras Security Printers Ltd</t>
  </si>
  <si>
    <t>1127</t>
  </si>
  <si>
    <t>Multiwave Innovation</t>
  </si>
  <si>
    <t>1129</t>
  </si>
  <si>
    <t>Nevaeh Technology Pvt. Ltd.</t>
  </si>
  <si>
    <t>1208</t>
  </si>
  <si>
    <t>VEETECHNOLOGIES PVT. LTD</t>
  </si>
  <si>
    <t>1349</t>
  </si>
  <si>
    <t>UNITED DATA SERVICES PRIVATE LIMITED</t>
  </si>
  <si>
    <t>2009</t>
  </si>
  <si>
    <t>Manipur Electronics Dev Corp</t>
  </si>
  <si>
    <t>2020</t>
  </si>
  <si>
    <t>Vedavaag Systems Limited</t>
  </si>
  <si>
    <t>2040</t>
  </si>
  <si>
    <t>Viesa Technologies</t>
  </si>
  <si>
    <t>2043</t>
  </si>
  <si>
    <t>SNR Edatas Pvt Ltd</t>
  </si>
  <si>
    <t>2078</t>
  </si>
  <si>
    <t>Sahaj e-Village Limited</t>
  </si>
  <si>
    <t>2114</t>
  </si>
  <si>
    <t>Pariza Enterprises</t>
  </si>
  <si>
    <t>206</t>
  </si>
  <si>
    <t>CSC e-Governance Services India Limited</t>
  </si>
  <si>
    <t>0206</t>
  </si>
  <si>
    <t>1012</t>
  </si>
  <si>
    <t>APOnline Limited</t>
  </si>
  <si>
    <t>1028</t>
  </si>
  <si>
    <t>CALANCE SOFTWARE PRIVATE LTD</t>
  </si>
  <si>
    <t>1047</t>
  </si>
  <si>
    <t xml:space="preserve">DATASOFT COMPUTER SERVICES(P) </t>
  </si>
  <si>
    <t>1088</t>
  </si>
  <si>
    <t>IAP COMPANY Pvt. Ltd</t>
  </si>
  <si>
    <t>1116</t>
  </si>
  <si>
    <t>MANTRA SOFTTECH (INDIA) PVTLTD</t>
  </si>
  <si>
    <t>1175</t>
  </si>
  <si>
    <t>SPANCO</t>
  </si>
  <si>
    <t>1212</t>
  </si>
  <si>
    <t>VISESH INFOTECNICS LIMITED</t>
  </si>
  <si>
    <t>1213</t>
  </si>
  <si>
    <t>VISION COMPTECH INTEGRATOR LTD</t>
  </si>
  <si>
    <t>1249</t>
  </si>
  <si>
    <t xml:space="preserve">Gujarat Infotech Ltd. </t>
  </si>
  <si>
    <t>1277</t>
  </si>
  <si>
    <t>Network for Information &amp; Computer</t>
  </si>
  <si>
    <t>1335</t>
  </si>
  <si>
    <t>Sri Ramraja Sarkar Lok Kalyan Trust</t>
  </si>
  <si>
    <t>1366</t>
  </si>
  <si>
    <t>NVR &amp; ASSOCIATES LIMITED</t>
  </si>
  <si>
    <t>1400</t>
  </si>
  <si>
    <t>Academy of Management Studies</t>
  </si>
  <si>
    <t>1404</t>
  </si>
  <si>
    <t xml:space="preserve">Promind Solutions P Limited </t>
  </si>
  <si>
    <t>1406</t>
  </si>
  <si>
    <t>Binary Systems</t>
  </si>
  <si>
    <t>1408</t>
  </si>
  <si>
    <t>Zephyr System Pvt.Ltd.</t>
  </si>
  <si>
    <t>1409</t>
  </si>
  <si>
    <t>SGS INDIA PVT LTD</t>
  </si>
  <si>
    <t>1416</t>
  </si>
  <si>
    <t>Utility Forms Pvt Ltd</t>
  </si>
  <si>
    <t>1421</t>
  </si>
  <si>
    <t>Asha Security Guard Services</t>
  </si>
  <si>
    <t>1427</t>
  </si>
  <si>
    <t>Virinchi Technologies Ltd</t>
  </si>
  <si>
    <t>1428</t>
  </si>
  <si>
    <t>Osiris Infotech Pvt. Ltd.</t>
  </si>
  <si>
    <t>1429</t>
  </si>
  <si>
    <t>Radiant Haroti Industries India Ltd</t>
  </si>
  <si>
    <t>1442</t>
  </si>
  <si>
    <t>HyperSoft Technologies Ltd</t>
  </si>
  <si>
    <t>1446</t>
  </si>
  <si>
    <t>Janta Silikon Consortium</t>
  </si>
  <si>
    <t>1447</t>
  </si>
  <si>
    <t>Ecartes Technology Pvt. Ltd</t>
  </si>
  <si>
    <t>1450</t>
  </si>
  <si>
    <t>Yash Ornaments Pvt. Ltd</t>
  </si>
  <si>
    <t>1451</t>
  </si>
  <si>
    <t>Raj Construction Co.</t>
  </si>
  <si>
    <t>1452</t>
  </si>
  <si>
    <t>Amar Constructions</t>
  </si>
  <si>
    <t>1456</t>
  </si>
  <si>
    <t>S.J. Technologies</t>
  </si>
  <si>
    <t>1457</t>
  </si>
  <si>
    <t>Jeevan Deep Charitable Society</t>
  </si>
  <si>
    <t>1458</t>
  </si>
  <si>
    <t>Excel Technovation Pvt. Ltd</t>
  </si>
  <si>
    <t>1459</t>
  </si>
  <si>
    <t>Agro Tech Engineers</t>
  </si>
  <si>
    <t>1462</t>
  </si>
  <si>
    <t>Home Life Buildcon Pvt Ltd</t>
  </si>
  <si>
    <t>1468</t>
  </si>
  <si>
    <t>Mahamritunjay Traders</t>
  </si>
  <si>
    <t>1469</t>
  </si>
  <si>
    <t>Twinstar Industries Ltd.</t>
  </si>
  <si>
    <t>1470</t>
  </si>
  <si>
    <t>Digitcom Systems Pvt. Ltd.</t>
  </si>
  <si>
    <t>1472</t>
  </si>
  <si>
    <t>Prakash Computer Services</t>
  </si>
  <si>
    <t>1481</t>
  </si>
  <si>
    <t>Sanghavi Computer Centre Private Ltd</t>
  </si>
  <si>
    <t>1483</t>
  </si>
  <si>
    <t>Estex Telecom Pvt Ltd</t>
  </si>
  <si>
    <t>1485</t>
  </si>
  <si>
    <t>Saket Advertising Pvt. Ltd</t>
  </si>
  <si>
    <t>1487</t>
  </si>
  <si>
    <t>P-Net Solutions Limited</t>
  </si>
  <si>
    <t>1492</t>
  </si>
  <si>
    <t>IPS e Services Pvt Ltd</t>
  </si>
  <si>
    <t>1498</t>
  </si>
  <si>
    <t>Abha Systems And Consultancy</t>
  </si>
  <si>
    <t>1502</t>
  </si>
  <si>
    <t>Indotech Engineering Products</t>
  </si>
  <si>
    <t>1530</t>
  </si>
  <si>
    <t>Synapses Solutions Private Limited</t>
  </si>
  <si>
    <t>1539</t>
  </si>
  <si>
    <t>Limra Global e Services Private Limited</t>
  </si>
  <si>
    <t>1544</t>
  </si>
  <si>
    <t>Munish Kumar Bansal Contractor</t>
  </si>
  <si>
    <t>2029</t>
  </si>
  <si>
    <t>A I Soc for Electronics and Comp Tech</t>
  </si>
  <si>
    <t>2033</t>
  </si>
  <si>
    <t>BASIX</t>
  </si>
  <si>
    <t>2036</t>
  </si>
  <si>
    <t>AKSH OPTIFIBRE LIMITED</t>
  </si>
  <si>
    <t>2042</t>
  </si>
  <si>
    <t>United Telecoms e-Services Pvt Ltd</t>
  </si>
  <si>
    <t>2080</t>
  </si>
  <si>
    <t>Nekton IT India Pvt Ltd.</t>
  </si>
  <si>
    <t>2082</t>
  </si>
  <si>
    <t>Conatus Infocom Pvt. Ltd</t>
  </si>
  <si>
    <t>2083</t>
  </si>
  <si>
    <t>SRR Infotech</t>
  </si>
  <si>
    <t>2084</t>
  </si>
  <si>
    <t>CHIPS</t>
  </si>
  <si>
    <t>2085</t>
  </si>
  <si>
    <t>NPS Technologies Pvt. Ltd</t>
  </si>
  <si>
    <t>2087</t>
  </si>
  <si>
    <t>Computer Print</t>
  </si>
  <si>
    <t>2113</t>
  </si>
  <si>
    <t>KDS Services Private Limited</t>
  </si>
  <si>
    <t>2189</t>
  </si>
  <si>
    <t>CSC SPV</t>
  </si>
  <si>
    <t>207</t>
  </si>
  <si>
    <t>UTI Infrastructure Technology &amp; Services Limited</t>
  </si>
  <si>
    <t>1370</t>
  </si>
  <si>
    <t>UMC Technologies Pvt. Ltd</t>
  </si>
  <si>
    <t>1491</t>
  </si>
  <si>
    <t>Shubh Enterprises</t>
  </si>
  <si>
    <t>1495</t>
  </si>
  <si>
    <t>Care Educational &amp; Welfare Society</t>
  </si>
  <si>
    <t>1499</t>
  </si>
  <si>
    <t>Arya bandhu herbs and durgs private limited</t>
  </si>
  <si>
    <t>208</t>
  </si>
  <si>
    <t>Tamil Nadu eGovernance Agency</t>
  </si>
  <si>
    <t>2192</t>
  </si>
  <si>
    <t>Electronics Corporation of Tamil Nadu Limited</t>
  </si>
  <si>
    <t>2193</t>
  </si>
  <si>
    <t>TAMILNADU ARASU CABLE TV CORPORATION LTD</t>
  </si>
  <si>
    <t>214</t>
  </si>
  <si>
    <t>Govt. of Mizoram</t>
  </si>
  <si>
    <t>2207</t>
  </si>
  <si>
    <t>DC Lunglei</t>
  </si>
  <si>
    <t>2209</t>
  </si>
  <si>
    <t>D.C. Champhai</t>
  </si>
  <si>
    <t>2211</t>
  </si>
  <si>
    <t>DC Serchhip</t>
  </si>
  <si>
    <t>2212</t>
  </si>
  <si>
    <t>Deputy Commissioner</t>
  </si>
  <si>
    <t>2213</t>
  </si>
  <si>
    <t>DC Mamit</t>
  </si>
  <si>
    <t>601</t>
  </si>
  <si>
    <t>Bank of Baroda</t>
  </si>
  <si>
    <t>1178</t>
  </si>
  <si>
    <t>SREI INFRASTRUCTURE FINANCES L</t>
  </si>
  <si>
    <t>602</t>
  </si>
  <si>
    <t>Bank Of India</t>
  </si>
  <si>
    <t>1034</t>
  </si>
  <si>
    <t>CHESSY CONSULTANTS PVT LTD</t>
  </si>
  <si>
    <t>1142</t>
  </si>
  <si>
    <t xml:space="preserve">OSWAL COMPUTERS &amp; CONSULTANTS </t>
  </si>
  <si>
    <t>1149</t>
  </si>
  <si>
    <t>PROTEX COMPUTER PVT LTD</t>
  </si>
  <si>
    <t>1169</t>
  </si>
  <si>
    <t>SHRIKRISHNA KHANDASARI SUGAR M</t>
  </si>
  <si>
    <t>607</t>
  </si>
  <si>
    <t>Punjab National Bank</t>
  </si>
  <si>
    <t>1008</t>
  </si>
  <si>
    <t xml:space="preserve">Alankit Finsec Ltd </t>
  </si>
  <si>
    <t>1118</t>
  </si>
  <si>
    <t>MARS Telecom Systems Pvt Ltd</t>
  </si>
  <si>
    <t>608</t>
  </si>
  <si>
    <t>State Bank of India</t>
  </si>
  <si>
    <t>1325</t>
  </si>
  <si>
    <t>Alankit Limited</t>
  </si>
  <si>
    <t>610</t>
  </si>
  <si>
    <t>Union Bank</t>
  </si>
  <si>
    <t>1207</t>
  </si>
  <si>
    <t>Vakrangee Softwares Limited</t>
  </si>
  <si>
    <t>611</t>
  </si>
  <si>
    <t>Canara Bank</t>
  </si>
  <si>
    <t>1405</t>
  </si>
  <si>
    <t>Ojus Healthcare Private Limited</t>
  </si>
  <si>
    <t>614</t>
  </si>
  <si>
    <t>Punjab and Sind Bank</t>
  </si>
  <si>
    <t>1119</t>
  </si>
  <si>
    <t>Matrix Processing House</t>
  </si>
  <si>
    <t>615</t>
  </si>
  <si>
    <t>Allahabad Bank</t>
  </si>
  <si>
    <t>1402</t>
  </si>
  <si>
    <t>A-Onerealtors Pvt Ltd</t>
  </si>
  <si>
    <t>1473</t>
  </si>
  <si>
    <t>Transmoovers India</t>
  </si>
  <si>
    <t>1474</t>
  </si>
  <si>
    <t>Corporate India Facilities Pvt Ltd</t>
  </si>
  <si>
    <t>618</t>
  </si>
  <si>
    <t>DENA BANK</t>
  </si>
  <si>
    <t>1018</t>
  </si>
  <si>
    <t>ATISHAY INFOTECH PVT. LTD.</t>
  </si>
  <si>
    <t>1020</t>
  </si>
  <si>
    <t>AVVAS INFOTECH PVT  LTD</t>
  </si>
  <si>
    <t>1025</t>
  </si>
  <si>
    <t>Blue Circle Instrument</t>
  </si>
  <si>
    <t>1214</t>
  </si>
  <si>
    <t>WEBEL</t>
  </si>
  <si>
    <t>1218</t>
  </si>
  <si>
    <t>Wipro Ltd</t>
  </si>
  <si>
    <t>1221</t>
  </si>
  <si>
    <t>Nielsen  India  Private Limited</t>
  </si>
  <si>
    <t>1293</t>
  </si>
  <si>
    <t>Silver Touch Technologies Ltd</t>
  </si>
  <si>
    <t>1316</t>
  </si>
  <si>
    <t>BNR UDYOG LIMITED</t>
  </si>
  <si>
    <t>1369</t>
  </si>
  <si>
    <t>JNET Technologies Pvt.Ltd</t>
  </si>
  <si>
    <t>1390</t>
  </si>
  <si>
    <t>M/S STAR DATA CENTRE</t>
  </si>
  <si>
    <t>1410</t>
  </si>
  <si>
    <t>Super Printers</t>
  </si>
  <si>
    <t>1412</t>
  </si>
  <si>
    <t>Sixth Dimension Project Solutions Ltd</t>
  </si>
  <si>
    <t>1418</t>
  </si>
  <si>
    <t>Offshoot Agency Pvt. Ltd.</t>
  </si>
  <si>
    <t>1424</t>
  </si>
  <si>
    <t>VAP INFOSOLUTIONS</t>
  </si>
  <si>
    <t>1425</t>
  </si>
  <si>
    <t>APEX Services</t>
  </si>
  <si>
    <t>1434</t>
  </si>
  <si>
    <t>Lankipalli Integrated Services Private Limited</t>
  </si>
  <si>
    <t>1437</t>
  </si>
  <si>
    <t>77 Infosystems Pvt Ltd</t>
  </si>
  <si>
    <t>1453</t>
  </si>
  <si>
    <t>Advent Infomax Private Ltd</t>
  </si>
  <si>
    <t>1461</t>
  </si>
  <si>
    <t>Asray Gram</t>
  </si>
  <si>
    <t>1465</t>
  </si>
  <si>
    <t>Apnatech Consultancy Services Pvt Ltd</t>
  </si>
  <si>
    <t>1467</t>
  </si>
  <si>
    <t>Akhil Bhartiya Majdoor Shiksha Sewa Samiti</t>
  </si>
  <si>
    <t>1478</t>
  </si>
  <si>
    <t>City Hawks Manpower Services &amp; Consultancy</t>
  </si>
  <si>
    <t>1493</t>
  </si>
  <si>
    <t>Patel Computer Education</t>
  </si>
  <si>
    <t>1504</t>
  </si>
  <si>
    <t>Organisation for Development Integrated Social &amp; Health Action</t>
  </si>
  <si>
    <t>1509</t>
  </si>
  <si>
    <t>Compro Systems &amp; Services</t>
  </si>
  <si>
    <t>1524</t>
  </si>
  <si>
    <t>United Telecoms Ltd</t>
  </si>
  <si>
    <t>2008</t>
  </si>
  <si>
    <t>Om Softwares</t>
  </si>
  <si>
    <t>2077</t>
  </si>
  <si>
    <t>M/s Gold Square Builders &amp; Promoters Pvt. Ltd.</t>
  </si>
  <si>
    <t>2079</t>
  </si>
  <si>
    <t>Make India Smart Private Limited</t>
  </si>
  <si>
    <t>624</t>
  </si>
  <si>
    <t>IDBI Bank ltd</t>
  </si>
  <si>
    <t>1177</t>
  </si>
  <si>
    <t>SREEVEN INFOCOM LIMITED</t>
  </si>
  <si>
    <t>814</t>
  </si>
  <si>
    <t>NSDL e-Governance Infrastructure Limited</t>
  </si>
  <si>
    <t>1211</t>
  </si>
  <si>
    <t>VIRGO SOFTECH LIMITED</t>
  </si>
  <si>
    <t>1300</t>
  </si>
  <si>
    <t>Transline Technologies P Ltd</t>
  </si>
  <si>
    <t>1407</t>
  </si>
  <si>
    <t>N.K. Sharma Enterprises Ltd.</t>
  </si>
  <si>
    <t>1431</t>
  </si>
  <si>
    <t>Ojus G Enterprises</t>
  </si>
  <si>
    <t>1435</t>
  </si>
  <si>
    <t>Ricoh India Limited</t>
  </si>
  <si>
    <t>1455</t>
  </si>
  <si>
    <t>Peregrine Guarding Pvt. Ltd</t>
  </si>
  <si>
    <t>1475</t>
  </si>
  <si>
    <t xml:space="preserve">KRISHNAURAM SHIKSHA EVAM JAN KALYAN SAMITI </t>
  </si>
  <si>
    <t>1477</t>
  </si>
  <si>
    <t>UT Computers Educational &amp; Welfare Soc</t>
  </si>
  <si>
    <t>1484</t>
  </si>
  <si>
    <t>Wedha Communication Pvt Ltd</t>
  </si>
  <si>
    <t>1500</t>
  </si>
  <si>
    <t>Steel City Securities Limited</t>
  </si>
  <si>
    <t>1501</t>
  </si>
  <si>
    <t>Bhaswa Computer Science Pvt. Ltd.</t>
  </si>
  <si>
    <t>1507</t>
  </si>
  <si>
    <t>BNK Capital Markets Limited</t>
  </si>
  <si>
    <t>1527</t>
  </si>
  <si>
    <t>Layman Education Society</t>
  </si>
  <si>
    <t>1528</t>
  </si>
  <si>
    <t>SRM Education And Social Welfare Society</t>
  </si>
  <si>
    <t>1531</t>
  </si>
  <si>
    <t>M/s TAVASYA VENTURE PARTNERS PVT. LTD.</t>
  </si>
  <si>
    <t>2016</t>
  </si>
  <si>
    <t>RELIGARE SECURITIES LTD</t>
  </si>
  <si>
    <t>2019</t>
  </si>
  <si>
    <t>Abhipra Capital Ltd</t>
  </si>
  <si>
    <t>816</t>
  </si>
  <si>
    <t>Information Technology &amp; Communication Department</t>
  </si>
  <si>
    <t>2052</t>
  </si>
  <si>
    <t>Directorate of ESD</t>
  </si>
  <si>
    <t>820</t>
  </si>
  <si>
    <t xml:space="preserve">Madhya Pradesh State Electronics Development Corporation Ltd.  </t>
  </si>
  <si>
    <t>1508</t>
  </si>
  <si>
    <t>AISECT Limited</t>
  </si>
  <si>
    <t>2090</t>
  </si>
  <si>
    <t>MPOnline Limited</t>
  </si>
  <si>
    <t>821</t>
  </si>
  <si>
    <t>Atalji Janasnehi Directorate</t>
  </si>
  <si>
    <t>0821</t>
  </si>
  <si>
    <t>823</t>
  </si>
  <si>
    <t>National Institute of Electronics &amp; Information Technology</t>
  </si>
  <si>
    <t>951</t>
  </si>
  <si>
    <t>U.P. Development Systems Corporation Ltd</t>
  </si>
  <si>
    <t>2187</t>
  </si>
  <si>
    <t>RBS multisolutions private limited</t>
  </si>
  <si>
    <t>2188</t>
  </si>
  <si>
    <t>Late Smt. Nirmala Singh Seva Samiti</t>
  </si>
  <si>
    <t>2311</t>
  </si>
  <si>
    <t>Yuvaan Infotech</t>
  </si>
  <si>
    <t>952</t>
  </si>
  <si>
    <t>Director General Health Services</t>
  </si>
  <si>
    <t>2159</t>
  </si>
  <si>
    <t>District Family &amp; Welfare Society Palwal</t>
  </si>
  <si>
    <t>2161</t>
  </si>
  <si>
    <t>District Family and Welfare Society Panipat</t>
  </si>
  <si>
    <t>953</t>
  </si>
  <si>
    <t>U P Electronics Corporation Limited</t>
  </si>
  <si>
    <t>2177</t>
  </si>
  <si>
    <t>M/s. M. G Erectors</t>
  </si>
  <si>
    <t>954</t>
  </si>
  <si>
    <t>National Cooperative Consumers Federation Of India Limited</t>
  </si>
  <si>
    <t>1444</t>
  </si>
  <si>
    <t>National Cooperative Consumers Federation of India Limited</t>
  </si>
  <si>
    <t>Grand Total</t>
  </si>
  <si>
    <t>Aadhaar Generated</t>
  </si>
  <si>
    <t>2055</t>
  </si>
  <si>
    <t>District Sukhmani Society Tarn Taran Punjab</t>
  </si>
  <si>
    <t>2060</t>
  </si>
  <si>
    <t>District Sukhmani Society Fazilka Punjab</t>
  </si>
  <si>
    <t>2064</t>
  </si>
  <si>
    <t>District Sukhmani Society For Citizen Services Mansa Punjab</t>
  </si>
  <si>
    <t>2070</t>
  </si>
  <si>
    <t>District Sukhmani Society Sangrur Punjab</t>
  </si>
  <si>
    <t>2309</t>
  </si>
  <si>
    <t>Punjab State e- Governance Society</t>
  </si>
  <si>
    <t>2092</t>
  </si>
  <si>
    <t>District IT Society Ambala</t>
  </si>
  <si>
    <t>2095</t>
  </si>
  <si>
    <t>District IT Society Fatehabad</t>
  </si>
  <si>
    <t>2100</t>
  </si>
  <si>
    <t>District IT Society Kaithal</t>
  </si>
  <si>
    <t>2102</t>
  </si>
  <si>
    <t>District IT Society Kurukshetra</t>
  </si>
  <si>
    <t>2107</t>
  </si>
  <si>
    <t>District IT Society Panipat</t>
  </si>
  <si>
    <t>2110</t>
  </si>
  <si>
    <t>District IT Society Sirsa</t>
  </si>
  <si>
    <t>2111</t>
  </si>
  <si>
    <t>District IT Society Sonipat</t>
  </si>
  <si>
    <t>2112</t>
  </si>
  <si>
    <t>District IT Society Yamuna Nagar</t>
  </si>
  <si>
    <t>1480</t>
  </si>
  <si>
    <t>Bhartiya Manav Kalyan Parishad</t>
  </si>
  <si>
    <t>2179</t>
  </si>
  <si>
    <t>2185</t>
  </si>
  <si>
    <t>0127</t>
  </si>
  <si>
    <t>SETU MAHARASHTRA</t>
  </si>
  <si>
    <t>0838</t>
  </si>
  <si>
    <t>Directorate of Women &amp; Child Department</t>
  </si>
  <si>
    <t>134</t>
  </si>
  <si>
    <t>UT of Puducherry</t>
  </si>
  <si>
    <t>0134</t>
  </si>
  <si>
    <t>Planning and Research Department</t>
  </si>
  <si>
    <t>138</t>
  </si>
  <si>
    <t>Govt of UT of Chandigarh</t>
  </si>
  <si>
    <t>0138</t>
  </si>
  <si>
    <t>141</t>
  </si>
  <si>
    <t>Secretery IT</t>
  </si>
  <si>
    <t>143</t>
  </si>
  <si>
    <t xml:space="preserve">Odisha Computer Application Center </t>
  </si>
  <si>
    <t>145</t>
  </si>
  <si>
    <t>DEPUTY COMMISSIONER TAWANG</t>
  </si>
  <si>
    <t>2543</t>
  </si>
  <si>
    <t>CIRCLE OFFICER TAWANG</t>
  </si>
  <si>
    <t>146</t>
  </si>
  <si>
    <t>DC West Kameng</t>
  </si>
  <si>
    <t>2314</t>
  </si>
  <si>
    <t>Deputy Director of School Education</t>
  </si>
  <si>
    <t>147</t>
  </si>
  <si>
    <t>DC East Kameng</t>
  </si>
  <si>
    <t>2465</t>
  </si>
  <si>
    <t>DEPUTY DIRECTOR OF SCHOOL EDUCATION SEPPA</t>
  </si>
  <si>
    <t>148</t>
  </si>
  <si>
    <t>DC PAPUMPARE</t>
  </si>
  <si>
    <t>2289</t>
  </si>
  <si>
    <t>Circle Officer Toru</t>
  </si>
  <si>
    <t>149</t>
  </si>
  <si>
    <t>DC ITANAGAR CAPITAL COMPLEX</t>
  </si>
  <si>
    <t>2283</t>
  </si>
  <si>
    <t>Extra Assistant Commissioner Itanagar</t>
  </si>
  <si>
    <t>2284</t>
  </si>
  <si>
    <t>Extra Assistant Commissioner Naharlagun</t>
  </si>
  <si>
    <t>150</t>
  </si>
  <si>
    <t>DC LOWER SUBANSIRI</t>
  </si>
  <si>
    <t>2560</t>
  </si>
  <si>
    <t>ADC ZIRO SADAR</t>
  </si>
  <si>
    <t>151</t>
  </si>
  <si>
    <t>D.C. KURUNG KUMEY</t>
  </si>
  <si>
    <t>2507</t>
  </si>
  <si>
    <t>CO</t>
  </si>
  <si>
    <t>152</t>
  </si>
  <si>
    <t>DEPUTY COMMISSIONER KRA DAADI</t>
  </si>
  <si>
    <t>2497</t>
  </si>
  <si>
    <t>Office of the CO Palin</t>
  </si>
  <si>
    <t>153</t>
  </si>
  <si>
    <t>DC Upper Subansiri</t>
  </si>
  <si>
    <t>2441</t>
  </si>
  <si>
    <t>DDSE Daporijo</t>
  </si>
  <si>
    <t>154</t>
  </si>
  <si>
    <t>DC Aalo</t>
  </si>
  <si>
    <t>2394</t>
  </si>
  <si>
    <t>DC office Aalo</t>
  </si>
  <si>
    <t>2406</t>
  </si>
  <si>
    <t>ADC office Basar</t>
  </si>
  <si>
    <t>2407</t>
  </si>
  <si>
    <t>EAC office Tirbin</t>
  </si>
  <si>
    <t>155</t>
  </si>
  <si>
    <t>DC Siang</t>
  </si>
  <si>
    <t>2492</t>
  </si>
  <si>
    <t>CO PANGIN</t>
  </si>
  <si>
    <t>2494</t>
  </si>
  <si>
    <t>EAC PEGING BOTE</t>
  </si>
  <si>
    <t>2495</t>
  </si>
  <si>
    <t>CO REBO PERGING</t>
  </si>
  <si>
    <t>2496</t>
  </si>
  <si>
    <t>CO JOMLO MOBUK</t>
  </si>
  <si>
    <t>2591</t>
  </si>
  <si>
    <t>ADC BOLENG</t>
  </si>
  <si>
    <t>2592</t>
  </si>
  <si>
    <t>ADC RUMGONG</t>
  </si>
  <si>
    <t>2593</t>
  </si>
  <si>
    <t>EAC OFFICE KAYING/CO PAYUM</t>
  </si>
  <si>
    <t>156</t>
  </si>
  <si>
    <t>DC East Siang</t>
  </si>
  <si>
    <t>2348</t>
  </si>
  <si>
    <t>DDSE Pasighat</t>
  </si>
  <si>
    <t>157</t>
  </si>
  <si>
    <t>DC Upper Siang District</t>
  </si>
  <si>
    <t>2382</t>
  </si>
  <si>
    <t>Extra Assistant Commissioner Yingkiong</t>
  </si>
  <si>
    <t>158</t>
  </si>
  <si>
    <t>DC Dibang Valley</t>
  </si>
  <si>
    <t>2365</t>
  </si>
  <si>
    <t>Deptt. Of Economics &amp; Statistics</t>
  </si>
  <si>
    <t>159</t>
  </si>
  <si>
    <t>DC Lower Dibang</t>
  </si>
  <si>
    <t>2272</t>
  </si>
  <si>
    <t>Circle Officer</t>
  </si>
  <si>
    <t>160</t>
  </si>
  <si>
    <t>DC LOHIT</t>
  </si>
  <si>
    <t>2352</t>
  </si>
  <si>
    <t>DDSE Lohit</t>
  </si>
  <si>
    <t>2354</t>
  </si>
  <si>
    <t>CDPO Tezu ICDS</t>
  </si>
  <si>
    <t>2356</t>
  </si>
  <si>
    <t>DFCSO</t>
  </si>
  <si>
    <t>161</t>
  </si>
  <si>
    <t>2347</t>
  </si>
  <si>
    <t>DFCSO Anjaw</t>
  </si>
  <si>
    <t>162</t>
  </si>
  <si>
    <t>DC NAMSAI</t>
  </si>
  <si>
    <t>2334</t>
  </si>
  <si>
    <t>EAC FI DA CHONGKHAM</t>
  </si>
  <si>
    <t>2335</t>
  </si>
  <si>
    <t>EAC LEKANG</t>
  </si>
  <si>
    <t>2338</t>
  </si>
  <si>
    <t>CIRCLE OFFICER PIYONG</t>
  </si>
  <si>
    <t>2339</t>
  </si>
  <si>
    <t>DSO STAT NAMSAI</t>
  </si>
  <si>
    <t>163</t>
  </si>
  <si>
    <t>DEPUTY COMMISSIONER CHANGLANG</t>
  </si>
  <si>
    <t>2417</t>
  </si>
  <si>
    <t>2425</t>
  </si>
  <si>
    <t>ADDITIONAL DEPUTY COM JAIRAMPUR</t>
  </si>
  <si>
    <t>2430</t>
  </si>
  <si>
    <t>ADDITIONAL DEPUTY COMMISSIONER  BORDUMSA</t>
  </si>
  <si>
    <t>2431</t>
  </si>
  <si>
    <t>EXTRA ASSISTANT COMMISSIONER DIYUN</t>
  </si>
  <si>
    <t>164</t>
  </si>
  <si>
    <t>DC  Tirap District</t>
  </si>
  <si>
    <t>2362</t>
  </si>
  <si>
    <t>Deptt Of Economics &amp; Statistics Tirap</t>
  </si>
  <si>
    <t>165</t>
  </si>
  <si>
    <t>DC Longding</t>
  </si>
  <si>
    <t>2376</t>
  </si>
  <si>
    <t>169</t>
  </si>
  <si>
    <t>Rural Development Department Bihar-1</t>
  </si>
  <si>
    <t>1542</t>
  </si>
  <si>
    <t>HI-TECH CONTROLS</t>
  </si>
  <si>
    <t>1545</t>
  </si>
  <si>
    <t>Squaria Global India Private Limited</t>
  </si>
  <si>
    <t>1549</t>
  </si>
  <si>
    <t>Yashi Informatics LLP</t>
  </si>
  <si>
    <t>1506</t>
  </si>
  <si>
    <t>Sant Naval Institute of Information Technology</t>
  </si>
  <si>
    <t>212</t>
  </si>
  <si>
    <t>Commissioner Nagaland</t>
  </si>
  <si>
    <t>2214</t>
  </si>
  <si>
    <t>DC Kohima</t>
  </si>
  <si>
    <t>2218</t>
  </si>
  <si>
    <t>ADC Medziphema</t>
  </si>
  <si>
    <t>2219</t>
  </si>
  <si>
    <t>DC Mokokchung</t>
  </si>
  <si>
    <t>2235</t>
  </si>
  <si>
    <t>DC Zunheboto</t>
  </si>
  <si>
    <t>2240</t>
  </si>
  <si>
    <t>DC Wokha</t>
  </si>
  <si>
    <t>2244</t>
  </si>
  <si>
    <t>DC Dimapur</t>
  </si>
  <si>
    <t>2258</t>
  </si>
  <si>
    <t>DC Mon</t>
  </si>
  <si>
    <t>2266</t>
  </si>
  <si>
    <t>DC Peren</t>
  </si>
  <si>
    <t>2267</t>
  </si>
  <si>
    <t>SDO C Jalukie</t>
  </si>
  <si>
    <t>2268</t>
  </si>
  <si>
    <t>ADC Bhandari</t>
  </si>
  <si>
    <t>213</t>
  </si>
  <si>
    <t>Special Secretary Home</t>
  </si>
  <si>
    <t>2206</t>
  </si>
  <si>
    <t>2208</t>
  </si>
  <si>
    <t>DC Siaha</t>
  </si>
  <si>
    <t>2210</t>
  </si>
  <si>
    <t>217</t>
  </si>
  <si>
    <t>DIT Lakshadweep</t>
  </si>
  <si>
    <t>0217</t>
  </si>
  <si>
    <t>218</t>
  </si>
  <si>
    <t>General Administration Department</t>
  </si>
  <si>
    <t>1171</t>
  </si>
  <si>
    <t>Smart Chip Limited</t>
  </si>
  <si>
    <t>1027</t>
  </si>
  <si>
    <t>TechSmart India Pvt Ltd</t>
  </si>
  <si>
    <t>1441</t>
  </si>
  <si>
    <t>AS International</t>
  </si>
  <si>
    <t>1534</t>
  </si>
  <si>
    <t>M/s Smit Advertisers Pvt. Ltd.</t>
  </si>
  <si>
    <t>1543</t>
  </si>
  <si>
    <t>M/s Highway Construction Company</t>
  </si>
  <si>
    <t>815</t>
  </si>
  <si>
    <t>Department of Information Technology Govt of Jharkhand</t>
  </si>
  <si>
    <t>0815</t>
  </si>
  <si>
    <t>Department of Information Technology and e-Gov</t>
  </si>
  <si>
    <t>818</t>
  </si>
  <si>
    <t>Information Technology Electronics and Communication Department</t>
  </si>
  <si>
    <t>2081</t>
  </si>
  <si>
    <t>Electronic Service Delivery</t>
  </si>
  <si>
    <t>830</t>
  </si>
  <si>
    <t>Social Welfare Deptt.</t>
  </si>
  <si>
    <t>0830</t>
  </si>
  <si>
    <t>840</t>
  </si>
  <si>
    <t>Women &amp; Child Development</t>
  </si>
  <si>
    <t>0840</t>
  </si>
  <si>
    <t>Director ICDS</t>
  </si>
  <si>
    <t>844</t>
  </si>
  <si>
    <t>Directorate of Woman and Child Development</t>
  </si>
  <si>
    <t>0844</t>
  </si>
  <si>
    <t>Director</t>
  </si>
  <si>
    <t>846</t>
  </si>
  <si>
    <t>Women and Child Development Govt. of Jharkhand</t>
  </si>
  <si>
    <t>0846</t>
  </si>
  <si>
    <t>Women and Child Development</t>
  </si>
  <si>
    <t>2310</t>
  </si>
  <si>
    <t>Aayam Enterprises</t>
  </si>
  <si>
    <t>2312</t>
  </si>
  <si>
    <t>SRM Techsol Pvt. Ltd.</t>
  </si>
  <si>
    <t>2146</t>
  </si>
  <si>
    <t>District Family &amp; Welfare Society</t>
  </si>
  <si>
    <t>2147</t>
  </si>
  <si>
    <t>District Family and Welfare Society Bhiwani</t>
  </si>
  <si>
    <t>2148</t>
  </si>
  <si>
    <t>District Family &amp; Welfare Society Faridabad</t>
  </si>
  <si>
    <t>2149</t>
  </si>
  <si>
    <t>District Health and Family Welfare Society Fatehabad</t>
  </si>
  <si>
    <t>2150</t>
  </si>
  <si>
    <t>District Family &amp; Welfare Society Gurgaon</t>
  </si>
  <si>
    <t>2151</t>
  </si>
  <si>
    <t>District Health &amp; Family Welfare Society</t>
  </si>
  <si>
    <t>2152</t>
  </si>
  <si>
    <t>District Family and Welfare Society</t>
  </si>
  <si>
    <t>2153</t>
  </si>
  <si>
    <t>District Health &amp;Family and Welfare Society Jind.</t>
  </si>
  <si>
    <t>2154</t>
  </si>
  <si>
    <t>2155</t>
  </si>
  <si>
    <t>2156</t>
  </si>
  <si>
    <t>2157</t>
  </si>
  <si>
    <t>District Family and Welfare Society Narnaul</t>
  </si>
  <si>
    <t>2158</t>
  </si>
  <si>
    <t>District Family &amp; Welfare Society Mewat</t>
  </si>
  <si>
    <t>2160</t>
  </si>
  <si>
    <t>District Family and Welfare Society Panchkula</t>
  </si>
  <si>
    <t>2162</t>
  </si>
  <si>
    <t>District Family &amp; Welfare Society Rewari</t>
  </si>
  <si>
    <t>2163</t>
  </si>
  <si>
    <t>District Family and Welfare Society Rohtak</t>
  </si>
  <si>
    <t>2164</t>
  </si>
  <si>
    <t>district Health&amp; Family Welfare Society Sirsa</t>
  </si>
  <si>
    <t>2165</t>
  </si>
  <si>
    <t>2166</t>
  </si>
  <si>
    <t>District Family and Welfare Society Yamuna Nagar</t>
  </si>
  <si>
    <t>1494</t>
  </si>
  <si>
    <t>Pho-com-net Pvt. Ltd.</t>
  </si>
  <si>
    <t>955</t>
  </si>
  <si>
    <t>Director Health and Family Welfare</t>
  </si>
  <si>
    <t>0955</t>
  </si>
  <si>
    <t>State Health Society</t>
  </si>
  <si>
    <t>957</t>
  </si>
  <si>
    <t>Directorate of Public Health and Family Welfare</t>
  </si>
  <si>
    <t>0957</t>
  </si>
  <si>
    <t>964</t>
  </si>
  <si>
    <t xml:space="preserve"> Chief Registrar Births &amp; Deaths -cum-Director Health Services </t>
  </si>
  <si>
    <t>2194</t>
  </si>
  <si>
    <t>District Registrar Births &amp; Deaths cum Chief Medical Officer Bilaspur</t>
  </si>
  <si>
    <t>2195</t>
  </si>
  <si>
    <t>District Registrar Births &amp; Deaths cum Chief Medical Officer Chamba</t>
  </si>
  <si>
    <t>2196</t>
  </si>
  <si>
    <t>District Registrar Births &amp; Deaths cum Chief Medical Officer Hamirpur</t>
  </si>
  <si>
    <t>2197</t>
  </si>
  <si>
    <t>District Registrar Births &amp; Deaths cum Chief Medical Officer Kangra</t>
  </si>
  <si>
    <t>2199</t>
  </si>
  <si>
    <t>District Registrar Births &amp; Deaths cum Chief Medical Officer Kullu</t>
  </si>
  <si>
    <t>2201</t>
  </si>
  <si>
    <t>District Registrar Births &amp; Deaths cum Chief Medical Officer</t>
  </si>
  <si>
    <t>2202</t>
  </si>
  <si>
    <t>2203</t>
  </si>
  <si>
    <t>969</t>
  </si>
  <si>
    <t>Public Health Department</t>
  </si>
  <si>
    <t>0969</t>
  </si>
  <si>
    <t>Public Health Department Gov Maharashtra</t>
  </si>
  <si>
    <t>Sl. No.</t>
  </si>
  <si>
    <t>Registrar</t>
  </si>
  <si>
    <t>No. of Aadhaar generated count for Phase II</t>
  </si>
  <si>
    <t>No. of Aadhaar generated count for Phase III</t>
  </si>
  <si>
    <t>No. of Aadhaar generated for CEL enrolled between 22nd Sep 2015 and 31Dec2016</t>
  </si>
  <si>
    <t>No. of Aadhaar generated for CEL enrolled on or after 1st Jan 2017</t>
  </si>
  <si>
    <t>Adhoc payment made</t>
  </si>
  <si>
    <t>Central Bank of India</t>
  </si>
  <si>
    <t>Delhi - NE DC</t>
  </si>
  <si>
    <t>Delhi SW DC</t>
  </si>
  <si>
    <t>Delhi Urban Shelter Improvemen</t>
  </si>
  <si>
    <t>Delhi- West DC</t>
  </si>
  <si>
    <t>Govt of Andhra Pradesh</t>
  </si>
  <si>
    <t>Jharkhand</t>
  </si>
  <si>
    <t>Oriental Bank of Commerce</t>
  </si>
  <si>
    <t>State Bank of Bikaner &amp; Jaipur</t>
  </si>
  <si>
    <t>Information Technology Electronics and Communication Department, Govt. of Telangana</t>
  </si>
  <si>
    <t>Gross Payment (Col.3x40+Col.4x50-Col.5x13-Col.6x23- Col.7)</t>
  </si>
  <si>
    <t>Balance amount to be withheld for DMS pendency</t>
  </si>
  <si>
    <t>Amount to be withheld in current  release(actual amount for withholding or 10% of payment due, whichever is less)</t>
  </si>
  <si>
    <t>Balance amount to be withheld for DMS pendency from future releases</t>
  </si>
  <si>
    <t>Eastern Railway</t>
  </si>
  <si>
    <t>Indiapost</t>
  </si>
  <si>
    <t>South East Central Railway</t>
  </si>
  <si>
    <t>Actual gross to be booked (Col.8-Col.10-Col.13)</t>
  </si>
  <si>
    <t>Recovery on account of incident of corruption</t>
  </si>
  <si>
    <t>Recovery in current release</t>
  </si>
  <si>
    <t>Recovery outstanding as on May'2017</t>
  </si>
  <si>
    <t>Total recovery (col 16 + col17)</t>
  </si>
  <si>
    <t>Balance Amount to be adjusted on account of excess payment in March &amp; 1-13th June</t>
  </si>
  <si>
    <t>Amount adjusted from Current release</t>
  </si>
  <si>
    <t>Balance amount to be adjusted from future payment</t>
  </si>
  <si>
    <t>State Bank of Patiala</t>
  </si>
  <si>
    <t>Name of Registrar</t>
  </si>
  <si>
    <t>No. of Incidents</t>
  </si>
  <si>
    <t>Penalty</t>
  </si>
  <si>
    <t>Atalji Janasnehi</t>
  </si>
  <si>
    <t>Bank of India</t>
  </si>
  <si>
    <t>CeG-GOK</t>
  </si>
  <si>
    <t>Dena Bank</t>
  </si>
  <si>
    <t>DoIT, Govt. of Rajasthan</t>
  </si>
  <si>
    <t>FCS Govt. of Punjab</t>
  </si>
  <si>
    <t>GoKerala</t>
  </si>
  <si>
    <t>Govt. of Gujarat (840)</t>
  </si>
  <si>
    <t>Govt. of Maharshtra (127)</t>
  </si>
  <si>
    <t>IT &amp; Communications Deptt. (816)</t>
  </si>
  <si>
    <t>IT &amp; Communications Deptt. Govt. of Telangana(818)</t>
  </si>
  <si>
    <t>Madhya Pradesh State Electronics Development Coporation Ltd. (820)</t>
  </si>
  <si>
    <t>National Cooperative Consumers Federation Of India Limited - 954</t>
  </si>
  <si>
    <t>NSDL</t>
  </si>
  <si>
    <t>Null</t>
  </si>
  <si>
    <t>Punjab &amp; Sind Bank</t>
  </si>
  <si>
    <t>Rural Development Dept, Govt. of Bihar-110</t>
  </si>
  <si>
    <t>Tamilnadu (208)</t>
  </si>
  <si>
    <t>U P Electronics Corporation Limited
953</t>
  </si>
  <si>
    <t>U.P. Development Systems Corporation Ltd
951</t>
  </si>
  <si>
    <t>UT of Govt. of Dadra &amp; Nagar Haveli (126)</t>
  </si>
  <si>
    <t>UT of Puducherry (134)</t>
  </si>
  <si>
    <t>UTI Infrastructure Technology &amp; Services Limited
207</t>
  </si>
  <si>
    <t>R.O. Delhi Letter no. A-22011/1/2011/Part2 UIDAI (RO-Delhi) dated 30.06.2017</t>
  </si>
  <si>
    <t>Enrolment Agency</t>
  </si>
  <si>
    <t>CSC e-Gov.</t>
  </si>
  <si>
    <t>Conatus</t>
  </si>
  <si>
    <t>Radiant Haroti</t>
  </si>
  <si>
    <t>SGS India Pvt. Ltd.</t>
  </si>
  <si>
    <t xml:space="preserve">Synapses Solution Pvt. </t>
  </si>
  <si>
    <t>OM Software</t>
  </si>
  <si>
    <t>Vrinchi Tech</t>
  </si>
  <si>
    <t>DoIT (Rajasthan)</t>
  </si>
  <si>
    <t>RISL</t>
  </si>
  <si>
    <t>Comptech</t>
  </si>
  <si>
    <t>Sanish Choudhary</t>
  </si>
  <si>
    <t>Steel City Securities Ltd.</t>
  </si>
  <si>
    <t>Financial Information Network</t>
  </si>
  <si>
    <t>Twinstar Industries</t>
  </si>
  <si>
    <t xml:space="preserve">SREI Infrastructure </t>
  </si>
  <si>
    <t>Digitcom System</t>
  </si>
  <si>
    <t>Homelife Buildcon</t>
  </si>
  <si>
    <t>A-One Realtor</t>
  </si>
  <si>
    <t>A S International</t>
  </si>
  <si>
    <t>Goldsquare</t>
  </si>
  <si>
    <t>Mahamritunjay</t>
  </si>
  <si>
    <t>Abha Systems</t>
  </si>
  <si>
    <t>BNK Capital</t>
  </si>
  <si>
    <t>Gujarat Infotech</t>
  </si>
  <si>
    <t>Krishnauram Shiksha Evam jankalyan Samiti</t>
  </si>
  <si>
    <t>Transline Tech.</t>
  </si>
  <si>
    <t>UT Computer Edu. &amp; Welfare Society</t>
  </si>
  <si>
    <t>Utility Forms</t>
  </si>
  <si>
    <t>UP Development Systems Corp. Ltd,.</t>
  </si>
  <si>
    <t>UTI ITSL</t>
  </si>
  <si>
    <t>Shubh enterprises</t>
  </si>
  <si>
    <t>U. P. Electronics Corp. Ltd.</t>
  </si>
  <si>
    <t>Apnatech</t>
  </si>
  <si>
    <t>Sixth Dimension</t>
  </si>
  <si>
    <t>Care Edu. Welfare Society</t>
  </si>
  <si>
    <t>CMS</t>
  </si>
  <si>
    <t>Conatus Infocom</t>
  </si>
  <si>
    <t>Datasoft Computer</t>
  </si>
  <si>
    <t>Munish Kumar Bansal</t>
  </si>
  <si>
    <t>IAP Company</t>
  </si>
  <si>
    <t>Megha Vincom</t>
  </si>
  <si>
    <t>Silver Touch</t>
  </si>
  <si>
    <t>Zephyr</t>
  </si>
  <si>
    <t>Alankit Ltd.</t>
  </si>
  <si>
    <t>SRM Edu. &amp; Social Welfare Society</t>
  </si>
  <si>
    <t>NCCFIL</t>
  </si>
  <si>
    <t>Vakrangee Softwares</t>
  </si>
  <si>
    <t>U P Development Systems Corp. Ltd.</t>
  </si>
  <si>
    <t>Total</t>
  </si>
  <si>
    <t>R.O. Delhi Letter no. A-22011/1/2011/Part2 UIDAI (RO-Delhi) dated 07.07.2017</t>
  </si>
  <si>
    <t>CSC e-Governance services India limited</t>
  </si>
  <si>
    <t>Aksh Optifiber</t>
  </si>
  <si>
    <t>Basix</t>
  </si>
  <si>
    <t>CMS Computer</t>
  </si>
  <si>
    <t>Datasoft Computer Services</t>
  </si>
  <si>
    <t>Religare Securities</t>
  </si>
  <si>
    <t>Shri Ramraja Sarkar</t>
  </si>
  <si>
    <t>Steel City</t>
  </si>
  <si>
    <t>N. K. Sharma</t>
  </si>
  <si>
    <t>Netlink Software</t>
  </si>
  <si>
    <t>Avvas Infotech</t>
  </si>
  <si>
    <t>Zephyr Systems</t>
  </si>
  <si>
    <t>Rajcomp Info Services</t>
  </si>
  <si>
    <t>MPSEDC</t>
  </si>
  <si>
    <t>AISECT</t>
  </si>
  <si>
    <t>MP Online</t>
  </si>
  <si>
    <t>Prakash Computers</t>
  </si>
  <si>
    <t>Care Educational</t>
  </si>
  <si>
    <t>NCCF India Ltd.</t>
  </si>
  <si>
    <t>R.O. Chandigarh Letter no. UIDAI/RO/Chd/Reconciliation/2017/1514-16 dated 07.07.2017</t>
  </si>
  <si>
    <t>AKSH</t>
  </si>
  <si>
    <t>CALANCE</t>
  </si>
  <si>
    <t>Home Life Buildcon Pvt. Ltd.</t>
  </si>
  <si>
    <t>IAP Company Pvt. Ltd.</t>
  </si>
  <si>
    <t>SRR</t>
  </si>
  <si>
    <t>Zephyr System</t>
  </si>
  <si>
    <t>Vayam Technologies Ltd.</t>
  </si>
  <si>
    <t>N K Sharma Enterprises Ltd.</t>
  </si>
  <si>
    <t>RO Lucknow Minutes of Meeting  dated 18.07.2017</t>
  </si>
  <si>
    <t>SREI INFRASTRUCTURE FINANCES L
1178</t>
  </si>
  <si>
    <t>Canara Bank
611</t>
  </si>
  <si>
    <t>FINANCIAL INFORMATION NETWORK
1067</t>
  </si>
  <si>
    <t>Karvy Data Management Services
2017</t>
  </si>
  <si>
    <t>CSC e-Governance Services India Limited 
206</t>
  </si>
  <si>
    <t>Academy of Management Studies
1400</t>
  </si>
  <si>
    <t>Agro Tech Engineers
1459</t>
  </si>
  <si>
    <t>AKSH OPTIFIBRE LIMITED
2036</t>
  </si>
  <si>
    <t>Amar Constructions
1452</t>
  </si>
  <si>
    <t>Asha Securities</t>
  </si>
  <si>
    <t>CMS Computers Ltd
2034</t>
  </si>
  <si>
    <t>CSC eGovernance
0206</t>
  </si>
  <si>
    <t>CSC SPV
2189</t>
  </si>
  <si>
    <t>Digitcom Systems</t>
  </si>
  <si>
    <t>Estex Telecom Pvt Ltd
1483</t>
  </si>
  <si>
    <t>Home Life Buildcon Pvt Ltd
1462</t>
  </si>
  <si>
    <t>IAP Company Pvt. Ltd.
1088</t>
  </si>
  <si>
    <t>Indotech Engineering Products
1502</t>
  </si>
  <si>
    <t>IPS e Services Pvt Ltd
1492</t>
  </si>
  <si>
    <t>Janta Silikon Consortium
1446</t>
  </si>
  <si>
    <t>Jeevan Deep Charitable Society
1457</t>
  </si>
  <si>
    <t>KDS Services Private Limited
2113</t>
  </si>
  <si>
    <t>Netlink software Pvt Ltd
1338</t>
  </si>
  <si>
    <t>NPS Technologies Pvt. Ltd
2085</t>
  </si>
  <si>
    <t>NVR &amp; ASSOCIATES LIMITED
1366</t>
  </si>
  <si>
    <t>Prakash Computer Services
1472</t>
  </si>
  <si>
    <t>Radiant Haroti Industries India Ltd
1429</t>
  </si>
  <si>
    <t>Raj Construction Co.
1451</t>
  </si>
  <si>
    <t>S.J. Technologies
1456</t>
  </si>
  <si>
    <t>Saket Advertising Pvt. Ltd
1485</t>
  </si>
  <si>
    <t>SGS INDIA PVT LTD
1409</t>
  </si>
  <si>
    <t>Squaria Global India Private Limited
1415</t>
  </si>
  <si>
    <t>Synapses Solutions Private Limited
1530</t>
  </si>
  <si>
    <t>Vedavaag Systems Limited
2020</t>
  </si>
  <si>
    <t>Yash Ornaments Pvt Ltd
1450</t>
  </si>
  <si>
    <t>Zephyr System Pvt.Ltd.
1408</t>
  </si>
  <si>
    <t>Dena Bank
618</t>
  </si>
  <si>
    <t>Advent Infomax Private Ltd
1453</t>
  </si>
  <si>
    <t>A-Onerealtors Pvt Ltd
1402</t>
  </si>
  <si>
    <t>Apnatech Consultancy Services
1465 </t>
  </si>
  <si>
    <t>Asha Security Guard Services
1421</t>
  </si>
  <si>
    <t>AVVAS INFOTECH PVT LTD
1020</t>
  </si>
  <si>
    <t>City Hawks Manpower Services &amp; Consultancy
1478</t>
  </si>
  <si>
    <t>M/s Gold Square Builders &amp; Promoters Pvt. Ltd.
2077</t>
  </si>
  <si>
    <t>Make India Smart Private Limited
2079</t>
  </si>
  <si>
    <t>MEGHA VINCOM PVT LTD
1420</t>
  </si>
  <si>
    <t>Nielsen India Private Limited
1221</t>
  </si>
  <si>
    <t>Abha Systems And Consultancy
1498</t>
  </si>
  <si>
    <t>Bhaswa Computer Science Pvt. Ltd.
1501</t>
  </si>
  <si>
    <t>Gujarat Infotech Ltd.
1249</t>
  </si>
  <si>
    <t>KRISHNAURAM SHIKSHA EVAM JAN KALYAN SAMITI
1475</t>
  </si>
  <si>
    <t>M/s Highway construction compony
1543</t>
  </si>
  <si>
    <t>N.K. Sharma Enterprises Ltd.
1407</t>
  </si>
  <si>
    <t>RELIGARE SECURITIES LTD
2016</t>
  </si>
  <si>
    <t>Sri Ramraja Sarkar Lok Kalyan Trust
1335</t>
  </si>
  <si>
    <t>SRM Education And Social Welfare Society
1528</t>
  </si>
  <si>
    <t>Steel City Securities Limited
1500</t>
  </si>
  <si>
    <t>Punjab and Sind Bank
614</t>
  </si>
  <si>
    <t>Matrix Processing House
1119</t>
  </si>
  <si>
    <t>Punjab National Bank
607</t>
  </si>
  <si>
    <t>Eagle Software India Pvt. Ltd
1058</t>
  </si>
  <si>
    <t>Vayam technologies Ltd
1308</t>
  </si>
  <si>
    <t>M/s Sanish Choudhary
1439</t>
  </si>
  <si>
    <t>Late Smt. Nirmala Singh Seva Samiti
2188</t>
  </si>
  <si>
    <t>RBS multisolutions private limited
2187</t>
  </si>
  <si>
    <t>Twinstar Industries Ltd.
1469</t>
  </si>
  <si>
    <t>Yuvaan Infotech
2311</t>
  </si>
  <si>
    <t>Union Bank
610</t>
  </si>
  <si>
    <t>Vakrangee Softwares Limited
1207</t>
  </si>
  <si>
    <t>Shubh Enterprises
1491</t>
  </si>
  <si>
    <t>Omnitech Infosolutions Ltd
1460</t>
  </si>
  <si>
    <t>Osiris Infotech Pvt. Ltd.
1428</t>
  </si>
  <si>
    <t>RO Ranchi Letter no. UIDAI/RO/RNC/MRB/2017-18/672 dated 05.07.2017</t>
  </si>
  <si>
    <t>Bank of Baroda-601</t>
  </si>
  <si>
    <t>SREI INFRASTRUCTURE FINANCES L-1178</t>
  </si>
  <si>
    <t>BOI-602</t>
  </si>
  <si>
    <t>CSC e-Gov-206</t>
  </si>
  <si>
    <t>A I Soc For Electronics and Comp Tech-2029</t>
  </si>
  <si>
    <t>Agro Tech Engineers- 1459</t>
  </si>
  <si>
    <t>AKSH OPTIFIBRE LIMITED-2063</t>
  </si>
  <si>
    <t>CSC SPV-2189</t>
  </si>
  <si>
    <t>Hi-Tech Controls   (1542)</t>
  </si>
  <si>
    <t>Home Life Buildcon Pvt Ltd-1462</t>
  </si>
  <si>
    <t>IAP COMPANY Pvt. Ltd- Code-1088</t>
  </si>
  <si>
    <t>Squaria Global India Private Ltd-1545</t>
  </si>
  <si>
    <t>Vedavaag Systems Ltd-2020</t>
  </si>
  <si>
    <t>Zephyr System Pvt.Ltd- 1408</t>
  </si>
  <si>
    <t xml:space="preserve">DENA BANK -618 </t>
  </si>
  <si>
    <t>Zephyr System Pvt.Ltd -1408</t>
  </si>
  <si>
    <t>UTL-1524</t>
  </si>
  <si>
    <t>Mahamritunjay Traders-1468</t>
  </si>
  <si>
    <t>Asray Gram-1461</t>
  </si>
  <si>
    <t xml:space="preserve"> National Cooperative Consumers Federation Of India Limited - 954</t>
  </si>
  <si>
    <t>NCCF-1444</t>
  </si>
  <si>
    <t xml:space="preserve">NSDL
Code-814
</t>
  </si>
  <si>
    <t>Amar Constructions-1452</t>
  </si>
  <si>
    <t>BNK Capital Markets Limited-1507</t>
  </si>
  <si>
    <t>M/s TAVASYA VENTURE PARTNERS PVT. LTD.-1531</t>
  </si>
  <si>
    <t>SRM Education &amp; Social Welfare Society  Code- 1528</t>
  </si>
  <si>
    <t>Steel City securities Ltd</t>
  </si>
  <si>
    <t>Tavasya Venture Partners Pvt. Ltd</t>
  </si>
  <si>
    <t>Pnjab &amp; Sindh Bank-614</t>
  </si>
  <si>
    <t>Matrix Processing House-1119</t>
  </si>
  <si>
    <t>Sarvalabh Global Foundation-1488</t>
  </si>
  <si>
    <t>SBI-608</t>
  </si>
  <si>
    <t>Utility Forms Pvt-1416</t>
  </si>
  <si>
    <t>Union Bank-610</t>
  </si>
  <si>
    <t>Vakrangee Ltd-1207</t>
  </si>
  <si>
    <t>UTI Infrastructure Tech &amp; services Ltd.-207</t>
  </si>
  <si>
    <t>Omnitech Info Solutions Ltd-1460</t>
  </si>
  <si>
    <t>Netlink Software Pvt. Ltd</t>
  </si>
  <si>
    <t>RO Guwahati letter no. UIDAI/RO-Ghy/Blacklist of EA/12/2017/694 dated 30.06.2017</t>
  </si>
  <si>
    <t>Zephyr System Pvt. Ltd. (1408)</t>
  </si>
  <si>
    <t>Twinstar Industries (1469)</t>
  </si>
  <si>
    <t>Squaria Global India Private Limited (1545)</t>
  </si>
  <si>
    <t>Dena Bank (618)</t>
  </si>
  <si>
    <t>IAP Company Pvt. Ltd (1088)</t>
  </si>
  <si>
    <t>Mahamritunjay Traders (1468)</t>
  </si>
  <si>
    <t>Planning and Research Department (0134)</t>
  </si>
  <si>
    <t>Religare Securities Ltd.</t>
  </si>
  <si>
    <t>RO Mumbai Letter no. UIDAI/Mum-8/113/2017-Enrol-III/1227 dated 17.07.2017</t>
  </si>
  <si>
    <t>Bank of Baroda (601)</t>
  </si>
  <si>
    <t>Twinstar Industries Ltd. (1469)</t>
  </si>
  <si>
    <t>Bank Of India (602)</t>
  </si>
  <si>
    <t>CSC e-Governance Services India Limited (206)</t>
  </si>
  <si>
    <t>Basix (2033)</t>
  </si>
  <si>
    <t>CMS Computer Ltd. (2034)</t>
  </si>
  <si>
    <t>CSC SPV (2189)</t>
  </si>
  <si>
    <t xml:space="preserve">Netlink Software Pvt Ltd. (1338) </t>
  </si>
  <si>
    <t xml:space="preserve">NPS Technologies Pvt. Ltd </t>
  </si>
  <si>
    <t>Zephyr System Pvt.Ltd. (1408)</t>
  </si>
  <si>
    <t>AVVAS INFOTECH PVT LTD (1020)</t>
  </si>
  <si>
    <t>IAP COMPANY Pvt. Ltd (1088)</t>
  </si>
  <si>
    <t>M/S Gold Squre Builders &amp; Promoters Pvt. Ltd.(2077)</t>
  </si>
  <si>
    <t>NVR &amp; Associates (1366)</t>
  </si>
  <si>
    <t>Govt of Gujarat (840)</t>
  </si>
  <si>
    <t>Jilla E-Seva Society,Rajkot</t>
  </si>
  <si>
    <t>Govt of Maharashtra (127)</t>
  </si>
  <si>
    <t>M/s. Vidya Online Pune</t>
  </si>
  <si>
    <t>Madhya Pradesh State Electronics Development Corporation Ltd. (820)</t>
  </si>
  <si>
    <t xml:space="preserve">Abha System &amp; Consultancy (1498) </t>
  </si>
  <si>
    <t>NCCF (954)</t>
  </si>
  <si>
    <t>NCCF</t>
  </si>
  <si>
    <t>NSDL e-Governance Infrastructure Limited (814)</t>
  </si>
  <si>
    <t>Alankit Limited (1325)</t>
  </si>
  <si>
    <t>Amar Constructions (1452)</t>
  </si>
  <si>
    <t>Gujarat Infotech Ltd. (1249)</t>
  </si>
  <si>
    <t>IPS e Services Pvt Ltd (1492 )</t>
  </si>
  <si>
    <t>Karvy Data Management (2017)</t>
  </si>
  <si>
    <t>Layman Education Society (1527)</t>
  </si>
  <si>
    <t>N. K. Sharma Enterprises Ltd (1407)</t>
  </si>
  <si>
    <t>RELIGARE SECURITIES LTD (2016)</t>
  </si>
  <si>
    <t>Seet City Securities (1500)</t>
  </si>
  <si>
    <t>Sri Ramraje Sarkar Lok Kalyan Trust (1335)</t>
  </si>
  <si>
    <t>SRM Education &amp; Social Welfare Socity (1528)</t>
  </si>
  <si>
    <t>Steel Cit Securities Limited (1500)</t>
  </si>
  <si>
    <t>Union Bank (610)</t>
  </si>
  <si>
    <t>Vakrangee Softwares Limited (1207)</t>
  </si>
  <si>
    <t>UT Govt. Of Dadra &amp; Nagar Haveli (126)</t>
  </si>
  <si>
    <t>Administration of DNH (0126)</t>
  </si>
  <si>
    <t>UTI Infrastructure Technology &amp; Services Limited (207)</t>
  </si>
  <si>
    <t>RO Bengaluru letter no. R-11013/349/RoB/Vol.IV/611 dated 21.06.2017</t>
  </si>
  <si>
    <t>CSC</t>
  </si>
  <si>
    <t>Vrinchi</t>
  </si>
  <si>
    <t>Utility (1416)</t>
  </si>
  <si>
    <t>Twinstar</t>
  </si>
  <si>
    <t>Arasu (2193)</t>
  </si>
  <si>
    <t>SRM</t>
  </si>
  <si>
    <t>Avvas (1020)</t>
  </si>
  <si>
    <t>Ojus (1431)</t>
  </si>
  <si>
    <t>RO Bengaluru letter no. R-11013/349/RoB/Vol.IV/882 dated 24.07.2017</t>
  </si>
  <si>
    <t xml:space="preserve">NSDL </t>
  </si>
  <si>
    <t>Alankit</t>
  </si>
  <si>
    <t>Avvas</t>
  </si>
  <si>
    <t>AVVAS / 1020</t>
  </si>
  <si>
    <t>Calance Software Private Ltd / 1028</t>
  </si>
  <si>
    <t>CSC SPV / 2189</t>
  </si>
  <si>
    <t>Utility/ 1416</t>
  </si>
  <si>
    <t>CSC / 210</t>
  </si>
  <si>
    <t>CSC SPV / 2193</t>
  </si>
  <si>
    <t>SREI</t>
  </si>
  <si>
    <t>Religare</t>
  </si>
  <si>
    <t>Transaction Analysts</t>
  </si>
  <si>
    <t>Ojus</t>
  </si>
  <si>
    <t>RO Hyderabad Letter no. UIDAI/Hyd. Reconciliation/1553/Vol.II dated 18.07.2017</t>
  </si>
  <si>
    <t>SREI Infrastructure</t>
  </si>
  <si>
    <t>Aksh Optifibre Ltd.</t>
  </si>
  <si>
    <t>AP Online</t>
  </si>
  <si>
    <t>Bloom Solutions</t>
  </si>
  <si>
    <t>CSC-SPV</t>
  </si>
  <si>
    <t>Ms. Basix</t>
  </si>
  <si>
    <t>Netlink Software Pvt. Ltd.</t>
  </si>
  <si>
    <t>SGS India Ltd.</t>
  </si>
  <si>
    <t>Synapse</t>
  </si>
  <si>
    <t>Dena bank</t>
  </si>
  <si>
    <t>City Hawks Manpower Services and Consultancy</t>
  </si>
  <si>
    <t>Lankipalli Integrated Services</t>
  </si>
  <si>
    <t>Sixth Dimension Project Solution Ltd.</t>
  </si>
  <si>
    <t>IT &amp; Communications Deptt., Govt. of Telengana (818)</t>
  </si>
  <si>
    <t>ESD Telengana</t>
  </si>
  <si>
    <t>Abha Systems &amp; Consultancy</t>
  </si>
  <si>
    <t>IPS e-Services</t>
  </si>
  <si>
    <t>SRM Education and Social Welfare</t>
  </si>
  <si>
    <t>Tamilnadu e-Gov Agency(208)</t>
  </si>
  <si>
    <t>Balance recovery (col 18- col.19)</t>
  </si>
  <si>
    <t>Net payment (col.15 - col.19)</t>
  </si>
  <si>
    <t>45 cases of BOB (Twinstar) were erroneously charged to BOI</t>
  </si>
  <si>
    <t xml:space="preserve">40 cases adjusted </t>
  </si>
  <si>
    <t>Rs.10000/-extra penalty imposed in April 2017</t>
  </si>
  <si>
    <t>Note :</t>
  </si>
  <si>
    <t>A total of Rs. 1096138 could not be added in the balance amount to be withheld for DMS pendency in respect of Eastern Railways, National Institute of Electronics &amp; Information Technology and South Eastern railways in the calculation of 1-13th June 2017.</t>
  </si>
  <si>
    <t>The same has now been added in the column 12- Balance amount to be withheld for DMS Pendency.</t>
  </si>
  <si>
    <t>Penalty in respect of 45 incidences of corruption pertaining to Bank of Baroda-Registrar were inadvertently charged to Bank of India in the payment release for the month of March 2017. Out of these 45 incidences charged to Bank of India, 40 incidences are adjusted with Bank of Baroda in this months release and 5 incidences will be adjusted from future releases.</t>
  </si>
  <si>
    <t xml:space="preserve">Note:
</t>
  </si>
</sst>
</file>

<file path=xl/styles.xml><?xml version="1.0" encoding="utf-8"?>
<styleSheet xmlns="http://schemas.openxmlformats.org/spreadsheetml/2006/main">
  <numFmts count="2">
    <numFmt numFmtId="43" formatCode="_(* #,##0.00_);_(* \(#,##0.00\);_(* &quot;-&quot;??_);_(@_)"/>
    <numFmt numFmtId="164" formatCode="_(* #,##0_);_(* \(#,##0\);_(* &quot;-&quot;??_);_(@_)"/>
  </numFmts>
  <fonts count="8">
    <font>
      <sz val="11"/>
      <color theme="1"/>
      <name val="Calibri"/>
      <family val="2"/>
      <scheme val="minor"/>
    </font>
    <font>
      <sz val="11"/>
      <color theme="1"/>
      <name val="Calibri"/>
      <family val="2"/>
      <scheme val="minor"/>
    </font>
    <font>
      <b/>
      <sz val="18"/>
      <color theme="3"/>
      <name val="Cambria"/>
      <family val="2"/>
      <scheme val="major"/>
    </font>
    <font>
      <b/>
      <sz val="11"/>
      <color theme="1"/>
      <name val="Calibri"/>
      <family val="2"/>
      <scheme val="minor"/>
    </font>
    <font>
      <sz val="10"/>
      <name val="Arial"/>
      <family val="2"/>
    </font>
    <font>
      <sz val="9"/>
      <color theme="1"/>
      <name val="Calibri"/>
      <family val="2"/>
      <scheme val="minor"/>
    </font>
    <font>
      <b/>
      <sz val="9"/>
      <color theme="1"/>
      <name val="Calibri"/>
      <family val="2"/>
      <scheme val="minor"/>
    </font>
    <font>
      <b/>
      <i/>
      <sz val="11"/>
      <color theme="1"/>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s>
  <cellStyleXfs count="12">
    <xf numFmtId="0" fontId="0" fillId="0" borderId="0"/>
    <xf numFmtId="43" fontId="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77">
    <xf numFmtId="0" fontId="0" fillId="0" borderId="0" xfId="0"/>
    <xf numFmtId="49" fontId="0" fillId="2" borderId="1" xfId="0" applyNumberFormat="1" applyFont="1" applyFill="1" applyBorder="1" applyAlignment="1">
      <alignment horizontal="center"/>
    </xf>
    <xf numFmtId="49" fontId="0" fillId="2" borderId="1" xfId="0" applyNumberFormat="1" applyFont="1" applyFill="1" applyBorder="1"/>
    <xf numFmtId="164" fontId="0" fillId="2" borderId="1" xfId="1" applyNumberFormat="1" applyFont="1" applyFill="1" applyBorder="1" applyAlignment="1">
      <alignment horizontal="right"/>
    </xf>
    <xf numFmtId="0" fontId="0" fillId="0" borderId="0" xfId="0" applyFont="1"/>
    <xf numFmtId="0" fontId="0" fillId="0" borderId="1" xfId="0" applyBorder="1"/>
    <xf numFmtId="164" fontId="0" fillId="3" borderId="1" xfId="1" applyNumberFormat="1" applyFont="1" applyFill="1" applyBorder="1"/>
    <xf numFmtId="0" fontId="0" fillId="0" borderId="0" xfId="0" applyAlignment="1">
      <alignment horizontal="center"/>
    </xf>
    <xf numFmtId="0" fontId="0" fillId="0" borderId="0" xfId="0" applyAlignment="1">
      <alignment horizontal="right"/>
    </xf>
    <xf numFmtId="0" fontId="0" fillId="0" borderId="1" xfId="0" applyNumberFormat="1" applyBorder="1"/>
    <xf numFmtId="164" fontId="0" fillId="3" borderId="1" xfId="0" applyNumberFormat="1" applyFont="1" applyFill="1" applyBorder="1"/>
    <xf numFmtId="49" fontId="0" fillId="0" borderId="0" xfId="0" applyNumberFormat="1"/>
    <xf numFmtId="49" fontId="0" fillId="2" borderId="1" xfId="0" applyNumberFormat="1" applyFont="1" applyFill="1" applyBorder="1" applyAlignment="1">
      <alignment horizontal="left"/>
    </xf>
    <xf numFmtId="164" fontId="0" fillId="2" borderId="1" xfId="1" applyNumberFormat="1" applyFont="1" applyFill="1" applyBorder="1"/>
    <xf numFmtId="164" fontId="0" fillId="0" borderId="0" xfId="1" applyNumberFormat="1" applyFont="1"/>
    <xf numFmtId="0" fontId="0" fillId="0" borderId="1" xfId="0" applyFill="1" applyBorder="1"/>
    <xf numFmtId="0" fontId="0" fillId="0" borderId="1" xfId="0" applyBorder="1" applyAlignment="1">
      <alignment wrapText="1"/>
    </xf>
    <xf numFmtId="164" fontId="0" fillId="0" borderId="1" xfId="0" applyNumberFormat="1" applyBorder="1"/>
    <xf numFmtId="0" fontId="0" fillId="0" borderId="1" xfId="0" applyBorder="1" applyAlignment="1">
      <alignment horizontal="center"/>
    </xf>
    <xf numFmtId="0" fontId="3" fillId="0" borderId="1" xfId="0" applyFont="1" applyBorder="1"/>
    <xf numFmtId="0" fontId="0" fillId="0" borderId="5" xfId="0" applyFill="1" applyBorder="1"/>
    <xf numFmtId="0" fontId="0" fillId="0" borderId="1" xfId="0" applyFont="1" applyBorder="1" applyAlignment="1">
      <alignment horizontal="left" wrapText="1"/>
    </xf>
    <xf numFmtId="0" fontId="0" fillId="0" borderId="6" xfId="0" applyBorder="1"/>
    <xf numFmtId="49" fontId="0" fillId="2" borderId="1" xfId="0" applyNumberFormat="1" applyFill="1" applyBorder="1" applyAlignment="1">
      <alignment horizontal="center" wrapText="1"/>
    </xf>
    <xf numFmtId="0" fontId="0" fillId="0" borderId="1" xfId="0" applyFont="1" applyBorder="1" applyAlignment="1">
      <alignment wrapText="1"/>
    </xf>
    <xf numFmtId="0" fontId="0" fillId="0" borderId="6" xfId="0" applyBorder="1" applyAlignment="1">
      <alignment horizontal="center"/>
    </xf>
    <xf numFmtId="0" fontId="0" fillId="0" borderId="6" xfId="0" applyFont="1" applyBorder="1" applyAlignment="1">
      <alignment horizontal="left" wrapText="1"/>
    </xf>
    <xf numFmtId="0" fontId="0" fillId="0" borderId="6" xfId="0" applyNumberFormat="1" applyBorder="1"/>
    <xf numFmtId="0" fontId="0" fillId="0" borderId="1" xfId="0" applyFont="1" applyBorder="1" applyAlignment="1">
      <alignment horizontal="center"/>
    </xf>
    <xf numFmtId="0" fontId="0" fillId="0" borderId="1" xfId="0" quotePrefix="1" applyBorder="1" applyAlignment="1">
      <alignment horizontal="center"/>
    </xf>
    <xf numFmtId="1" fontId="0" fillId="0" borderId="1" xfId="0" applyNumberFormat="1" applyBorder="1"/>
    <xf numFmtId="0" fontId="0" fillId="2" borderId="1" xfId="0" applyFill="1" applyBorder="1" applyAlignment="1">
      <alignment horizontal="center" wrapText="1"/>
    </xf>
    <xf numFmtId="1" fontId="0" fillId="0" borderId="0" xfId="0" applyNumberFormat="1"/>
    <xf numFmtId="3" fontId="0" fillId="0" borderId="1" xfId="0" applyNumberFormat="1" applyBorder="1"/>
    <xf numFmtId="3" fontId="3" fillId="0" borderId="1" xfId="0" applyNumberFormat="1" applyFont="1" applyBorder="1"/>
    <xf numFmtId="0" fontId="5" fillId="0" borderId="0" xfId="0" applyFont="1" applyFill="1" applyAlignment="1">
      <alignment horizontal="center"/>
    </xf>
    <xf numFmtId="0" fontId="6" fillId="0" borderId="0" xfId="0" applyFont="1" applyFill="1"/>
    <xf numFmtId="0" fontId="5" fillId="0" borderId="0" xfId="0" applyFont="1" applyFill="1"/>
    <xf numFmtId="0" fontId="5" fillId="0" borderId="1" xfId="0" applyFont="1" applyFill="1" applyBorder="1" applyAlignment="1">
      <alignment horizontal="center"/>
    </xf>
    <xf numFmtId="0" fontId="5" fillId="0" borderId="1" xfId="0" applyFont="1" applyFill="1" applyBorder="1"/>
    <xf numFmtId="0" fontId="6" fillId="0" borderId="0" xfId="0" applyFont="1" applyFill="1" applyBorder="1"/>
    <xf numFmtId="0" fontId="5" fillId="0" borderId="0" xfId="0" applyFont="1" applyFill="1" applyBorder="1" applyAlignment="1">
      <alignment horizontal="center"/>
    </xf>
    <xf numFmtId="0" fontId="5" fillId="0" borderId="0" xfId="0" applyFont="1" applyFill="1" applyBorder="1"/>
    <xf numFmtId="0" fontId="6" fillId="0" borderId="0" xfId="0" applyFont="1" applyFill="1" applyBorder="1" applyAlignment="1">
      <alignment horizontal="right"/>
    </xf>
    <xf numFmtId="0" fontId="6" fillId="0" borderId="0" xfId="0" applyFont="1" applyFill="1" applyAlignment="1">
      <alignment horizontal="left"/>
    </xf>
    <xf numFmtId="0" fontId="6" fillId="0" borderId="0" xfId="0" applyFont="1" applyFill="1" applyAlignment="1">
      <alignment horizontal="center"/>
    </xf>
    <xf numFmtId="0" fontId="6" fillId="0" borderId="1" xfId="0" applyFont="1" applyFill="1" applyBorder="1" applyAlignment="1">
      <alignment horizontal="left"/>
    </xf>
    <xf numFmtId="0" fontId="5" fillId="0" borderId="1" xfId="0" applyFont="1" applyBorder="1"/>
    <xf numFmtId="0" fontId="6" fillId="0" borderId="1" xfId="0" applyFont="1" applyFill="1" applyBorder="1" applyAlignment="1">
      <alignment horizontal="center"/>
    </xf>
    <xf numFmtId="0" fontId="6" fillId="0" borderId="1" xfId="0" applyFont="1" applyFill="1" applyBorder="1"/>
    <xf numFmtId="0" fontId="3" fillId="0" borderId="1" xfId="0" applyFont="1" applyFill="1" applyBorder="1" applyAlignment="1">
      <alignment horizontal="center"/>
    </xf>
    <xf numFmtId="0" fontId="3" fillId="0" borderId="1" xfId="0" applyFont="1" applyFill="1" applyBorder="1" applyAlignment="1">
      <alignment horizontal="center" wrapText="1"/>
    </xf>
    <xf numFmtId="0" fontId="3" fillId="0" borderId="1" xfId="0" applyFont="1" applyFill="1" applyBorder="1" applyAlignment="1">
      <alignment horizontal="center" vertical="center" wrapText="1"/>
    </xf>
    <xf numFmtId="1" fontId="3" fillId="0" borderId="6" xfId="0" applyNumberFormat="1" applyFont="1" applyBorder="1" applyAlignment="1">
      <alignment horizontal="left" indent="1"/>
    </xf>
    <xf numFmtId="1" fontId="3" fillId="0" borderId="6" xfId="0" applyNumberFormat="1" applyFont="1" applyBorder="1"/>
    <xf numFmtId="1" fontId="3" fillId="0" borderId="0" xfId="0" applyNumberFormat="1" applyFont="1"/>
    <xf numFmtId="1" fontId="3" fillId="0" borderId="8" xfId="0" applyNumberFormat="1" applyFont="1" applyBorder="1" applyAlignment="1">
      <alignment horizontal="left"/>
    </xf>
    <xf numFmtId="1" fontId="3" fillId="0" borderId="8" xfId="0" applyNumberFormat="1" applyFont="1" applyBorder="1"/>
    <xf numFmtId="0" fontId="7" fillId="0" borderId="0" xfId="0" applyFont="1"/>
    <xf numFmtId="1" fontId="3" fillId="0" borderId="1" xfId="0" applyNumberFormat="1" applyFont="1" applyBorder="1" applyAlignment="1">
      <alignment horizontal="left"/>
    </xf>
    <xf numFmtId="1" fontId="3" fillId="0" borderId="1" xfId="0" applyNumberFormat="1" applyFont="1" applyBorder="1"/>
    <xf numFmtId="0" fontId="5" fillId="0" borderId="1" xfId="0" applyFont="1" applyFill="1" applyBorder="1" applyAlignment="1">
      <alignment horizontal="center"/>
    </xf>
    <xf numFmtId="0" fontId="0" fillId="0" borderId="0" xfId="0" applyAlignment="1">
      <alignment wrapText="1"/>
    </xf>
    <xf numFmtId="0" fontId="3" fillId="0" borderId="0" xfId="0" applyFont="1" applyAlignment="1">
      <alignment wrapText="1"/>
    </xf>
    <xf numFmtId="0" fontId="5" fillId="0" borderId="1" xfId="0" applyFont="1" applyFill="1" applyBorder="1" applyAlignment="1"/>
    <xf numFmtId="0" fontId="0" fillId="3" borderId="1" xfId="0" applyFill="1" applyBorder="1" applyAlignment="1">
      <alignment horizontal="center"/>
    </xf>
    <xf numFmtId="0" fontId="0" fillId="3" borderId="1" xfId="0" applyFont="1"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7" fillId="0" borderId="0" xfId="0" applyFont="1" applyAlignment="1">
      <alignment horizontal="center" wrapText="1"/>
    </xf>
    <xf numFmtId="0" fontId="5" fillId="0" borderId="7" xfId="0" applyFont="1" applyFill="1" applyBorder="1" applyAlignment="1">
      <alignment horizontal="center"/>
    </xf>
    <xf numFmtId="0" fontId="5" fillId="0" borderId="5" xfId="0" applyFont="1" applyFill="1" applyBorder="1" applyAlignment="1">
      <alignment horizontal="center"/>
    </xf>
    <xf numFmtId="0" fontId="5" fillId="0" borderId="6" xfId="0" applyFont="1" applyFill="1" applyBorder="1" applyAlignment="1">
      <alignment horizontal="center"/>
    </xf>
    <xf numFmtId="0" fontId="5" fillId="0" borderId="1" xfId="0" applyFont="1" applyFill="1" applyBorder="1" applyAlignment="1">
      <alignment horizontal="center"/>
    </xf>
    <xf numFmtId="0" fontId="6" fillId="0" borderId="3" xfId="0" applyFont="1" applyFill="1" applyBorder="1" applyAlignment="1">
      <alignment horizontal="right"/>
    </xf>
    <xf numFmtId="0" fontId="6" fillId="0" borderId="1" xfId="0" applyFont="1" applyFill="1" applyBorder="1" applyAlignment="1">
      <alignment horizontal="right"/>
    </xf>
  </cellXfs>
  <cellStyles count="12">
    <cellStyle name="Comma" xfId="1" builtinId="3"/>
    <cellStyle name="Normal" xfId="0" builtinId="0"/>
    <cellStyle name="Normal 2" xfId="2"/>
    <cellStyle name="Normal 3" xfId="3"/>
    <cellStyle name="Normal 4" xfId="4"/>
    <cellStyle name="Normal 5" xfId="5"/>
    <cellStyle name="Normal 6" xfId="6"/>
    <cellStyle name="Title 2" xfId="7"/>
    <cellStyle name="Title 3" xfId="8"/>
    <cellStyle name="Title 4" xfId="9"/>
    <cellStyle name="Title 5" xfId="10"/>
    <cellStyle name="Title 6" xfId="1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E374"/>
  <sheetViews>
    <sheetView showGridLines="0" tabSelected="1" workbookViewId="0"/>
  </sheetViews>
  <sheetFormatPr defaultRowHeight="15"/>
  <cols>
    <col min="1" max="1" width="11.140625" style="7" bestFit="1" customWidth="1"/>
    <col min="2" max="2" width="60.42578125" style="8" bestFit="1" customWidth="1"/>
    <col min="3" max="3" width="8.85546875" style="7" bestFit="1" customWidth="1"/>
    <col min="4" max="4" width="64.85546875" style="8" bestFit="1" customWidth="1"/>
    <col min="5" max="5" width="20.42578125" bestFit="1" customWidth="1"/>
    <col min="6" max="16384" width="9.140625" style="4"/>
  </cols>
  <sheetData>
    <row r="1" spans="1:5">
      <c r="A1" s="1" t="s">
        <v>0</v>
      </c>
      <c r="B1" s="2" t="s">
        <v>1</v>
      </c>
      <c r="C1" s="1" t="s">
        <v>2</v>
      </c>
      <c r="D1" s="2" t="s">
        <v>3</v>
      </c>
      <c r="E1" s="3" t="s">
        <v>4</v>
      </c>
    </row>
    <row r="2" spans="1:5">
      <c r="A2" s="5" t="s">
        <v>5</v>
      </c>
      <c r="B2" s="5" t="s">
        <v>6</v>
      </c>
      <c r="C2" s="5" t="s">
        <v>7</v>
      </c>
      <c r="D2" s="5" t="s">
        <v>8</v>
      </c>
      <c r="E2" s="5">
        <v>2</v>
      </c>
    </row>
    <row r="3" spans="1:5">
      <c r="A3" s="5" t="s">
        <v>9</v>
      </c>
      <c r="B3" s="5" t="s">
        <v>10</v>
      </c>
      <c r="C3" s="5" t="s">
        <v>11</v>
      </c>
      <c r="D3" s="5" t="s">
        <v>12</v>
      </c>
      <c r="E3" s="5">
        <v>12</v>
      </c>
    </row>
    <row r="4" spans="1:5">
      <c r="A4" s="5" t="s">
        <v>13</v>
      </c>
      <c r="B4" s="5" t="s">
        <v>14</v>
      </c>
      <c r="C4" s="5" t="s">
        <v>15</v>
      </c>
      <c r="D4" s="5" t="s">
        <v>16</v>
      </c>
      <c r="E4" s="5">
        <v>2</v>
      </c>
    </row>
    <row r="5" spans="1:5">
      <c r="A5" s="5" t="s">
        <v>13</v>
      </c>
      <c r="B5" s="5" t="s">
        <v>14</v>
      </c>
      <c r="C5" s="5" t="s">
        <v>17</v>
      </c>
      <c r="D5" s="5" t="s">
        <v>18</v>
      </c>
      <c r="E5" s="5">
        <v>2</v>
      </c>
    </row>
    <row r="6" spans="1:5">
      <c r="A6" s="5" t="s">
        <v>13</v>
      </c>
      <c r="B6" s="5" t="s">
        <v>14</v>
      </c>
      <c r="C6" s="5" t="s">
        <v>19</v>
      </c>
      <c r="D6" s="5" t="s">
        <v>20</v>
      </c>
      <c r="E6" s="5">
        <v>2</v>
      </c>
    </row>
    <row r="7" spans="1:5">
      <c r="A7" s="5" t="s">
        <v>13</v>
      </c>
      <c r="B7" s="5" t="s">
        <v>14</v>
      </c>
      <c r="C7" s="5" t="s">
        <v>21</v>
      </c>
      <c r="D7" s="5" t="s">
        <v>22</v>
      </c>
      <c r="E7" s="5">
        <v>1</v>
      </c>
    </row>
    <row r="8" spans="1:5">
      <c r="A8" s="5" t="s">
        <v>13</v>
      </c>
      <c r="B8" s="5" t="s">
        <v>14</v>
      </c>
      <c r="C8" s="5" t="s">
        <v>23</v>
      </c>
      <c r="D8" s="5" t="s">
        <v>24</v>
      </c>
      <c r="E8" s="5">
        <v>2</v>
      </c>
    </row>
    <row r="9" spans="1:5">
      <c r="A9" s="5" t="s">
        <v>13</v>
      </c>
      <c r="B9" s="5" t="s">
        <v>14</v>
      </c>
      <c r="C9" s="5" t="s">
        <v>25</v>
      </c>
      <c r="D9" s="5" t="s">
        <v>26</v>
      </c>
      <c r="E9" s="5">
        <v>1</v>
      </c>
    </row>
    <row r="10" spans="1:5">
      <c r="A10" s="5" t="s">
        <v>13</v>
      </c>
      <c r="B10" s="5" t="s">
        <v>14</v>
      </c>
      <c r="C10" s="5" t="s">
        <v>27</v>
      </c>
      <c r="D10" s="5" t="s">
        <v>28</v>
      </c>
      <c r="E10" s="5">
        <v>1</v>
      </c>
    </row>
    <row r="11" spans="1:5">
      <c r="A11" s="5" t="s">
        <v>29</v>
      </c>
      <c r="B11" s="5" t="s">
        <v>30</v>
      </c>
      <c r="C11" s="5" t="s">
        <v>31</v>
      </c>
      <c r="D11" s="5" t="s">
        <v>32</v>
      </c>
      <c r="E11" s="5">
        <v>9</v>
      </c>
    </row>
    <row r="12" spans="1:5">
      <c r="A12" s="5" t="s">
        <v>33</v>
      </c>
      <c r="B12" s="5" t="s">
        <v>34</v>
      </c>
      <c r="C12" s="5" t="s">
        <v>35</v>
      </c>
      <c r="D12" s="5" t="s">
        <v>36</v>
      </c>
      <c r="E12" s="5">
        <v>7</v>
      </c>
    </row>
    <row r="13" spans="1:5">
      <c r="A13" s="5" t="s">
        <v>33</v>
      </c>
      <c r="B13" s="5" t="s">
        <v>34</v>
      </c>
      <c r="C13" s="5" t="s">
        <v>37</v>
      </c>
      <c r="D13" s="5" t="s">
        <v>38</v>
      </c>
      <c r="E13" s="5">
        <v>2</v>
      </c>
    </row>
    <row r="14" spans="1:5">
      <c r="A14" s="5" t="s">
        <v>33</v>
      </c>
      <c r="B14" s="5" t="s">
        <v>34</v>
      </c>
      <c r="C14" s="5" t="s">
        <v>39</v>
      </c>
      <c r="D14" s="5" t="s">
        <v>40</v>
      </c>
      <c r="E14" s="5">
        <v>2</v>
      </c>
    </row>
    <row r="15" spans="1:5">
      <c r="A15" s="5" t="s">
        <v>33</v>
      </c>
      <c r="B15" s="5" t="s">
        <v>34</v>
      </c>
      <c r="C15" s="5" t="s">
        <v>41</v>
      </c>
      <c r="D15" s="5" t="s">
        <v>42</v>
      </c>
      <c r="E15" s="5">
        <v>1</v>
      </c>
    </row>
    <row r="16" spans="1:5">
      <c r="A16" s="5" t="s">
        <v>33</v>
      </c>
      <c r="B16" s="5" t="s">
        <v>34</v>
      </c>
      <c r="C16" s="5" t="s">
        <v>43</v>
      </c>
      <c r="D16" s="5" t="s">
        <v>44</v>
      </c>
      <c r="E16" s="5">
        <v>3</v>
      </c>
    </row>
    <row r="17" spans="1:5">
      <c r="A17" s="5" t="s">
        <v>33</v>
      </c>
      <c r="B17" s="5" t="s">
        <v>34</v>
      </c>
      <c r="C17" s="5" t="s">
        <v>45</v>
      </c>
      <c r="D17" s="5" t="s">
        <v>46</v>
      </c>
      <c r="E17" s="5">
        <v>1</v>
      </c>
    </row>
    <row r="18" spans="1:5">
      <c r="A18" s="5" t="s">
        <v>33</v>
      </c>
      <c r="B18" s="5" t="s">
        <v>34</v>
      </c>
      <c r="C18" s="5" t="s">
        <v>47</v>
      </c>
      <c r="D18" s="5" t="s">
        <v>48</v>
      </c>
      <c r="E18" s="5">
        <v>2</v>
      </c>
    </row>
    <row r="19" spans="1:5">
      <c r="A19" s="5" t="s">
        <v>33</v>
      </c>
      <c r="B19" s="5" t="s">
        <v>34</v>
      </c>
      <c r="C19" s="5" t="s">
        <v>49</v>
      </c>
      <c r="D19" s="5" t="s">
        <v>50</v>
      </c>
      <c r="E19" s="5">
        <v>2</v>
      </c>
    </row>
    <row r="20" spans="1:5">
      <c r="A20" s="5" t="s">
        <v>33</v>
      </c>
      <c r="B20" s="5" t="s">
        <v>34</v>
      </c>
      <c r="C20" s="5" t="s">
        <v>51</v>
      </c>
      <c r="D20" s="5" t="s">
        <v>52</v>
      </c>
      <c r="E20" s="5">
        <v>5</v>
      </c>
    </row>
    <row r="21" spans="1:5">
      <c r="A21" s="5" t="s">
        <v>33</v>
      </c>
      <c r="B21" s="5" t="s">
        <v>34</v>
      </c>
      <c r="C21" s="5" t="s">
        <v>53</v>
      </c>
      <c r="D21" s="5" t="s">
        <v>54</v>
      </c>
      <c r="E21" s="5">
        <v>2</v>
      </c>
    </row>
    <row r="22" spans="1:5">
      <c r="A22" s="5" t="s">
        <v>33</v>
      </c>
      <c r="B22" s="5" t="s">
        <v>34</v>
      </c>
      <c r="C22" s="5" t="s">
        <v>55</v>
      </c>
      <c r="D22" s="5" t="s">
        <v>56</v>
      </c>
      <c r="E22" s="5">
        <v>3</v>
      </c>
    </row>
    <row r="23" spans="1:5">
      <c r="A23" s="5" t="s">
        <v>33</v>
      </c>
      <c r="B23" s="5" t="s">
        <v>34</v>
      </c>
      <c r="C23" s="5" t="s">
        <v>57</v>
      </c>
      <c r="D23" s="5" t="s">
        <v>58</v>
      </c>
      <c r="E23" s="5">
        <v>3</v>
      </c>
    </row>
    <row r="24" spans="1:5">
      <c r="A24" s="5" t="s">
        <v>33</v>
      </c>
      <c r="B24" s="5" t="s">
        <v>34</v>
      </c>
      <c r="C24" s="5" t="s">
        <v>59</v>
      </c>
      <c r="D24" s="5" t="s">
        <v>60</v>
      </c>
      <c r="E24" s="5">
        <v>2</v>
      </c>
    </row>
    <row r="25" spans="1:5">
      <c r="A25" s="5" t="s">
        <v>61</v>
      </c>
      <c r="B25" s="5" t="s">
        <v>62</v>
      </c>
      <c r="C25" s="5" t="s">
        <v>63</v>
      </c>
      <c r="D25" s="5" t="s">
        <v>64</v>
      </c>
      <c r="E25" s="5">
        <v>25</v>
      </c>
    </row>
    <row r="26" spans="1:5">
      <c r="A26" s="5" t="s">
        <v>61</v>
      </c>
      <c r="B26" s="5" t="s">
        <v>62</v>
      </c>
      <c r="C26" s="5" t="s">
        <v>65</v>
      </c>
      <c r="D26" s="5" t="s">
        <v>66</v>
      </c>
      <c r="E26" s="5">
        <v>2</v>
      </c>
    </row>
    <row r="27" spans="1:5">
      <c r="A27" s="5" t="s">
        <v>61</v>
      </c>
      <c r="B27" s="5" t="s">
        <v>62</v>
      </c>
      <c r="C27" s="5" t="s">
        <v>67</v>
      </c>
      <c r="D27" s="5" t="s">
        <v>68</v>
      </c>
      <c r="E27" s="5">
        <v>2</v>
      </c>
    </row>
    <row r="28" spans="1:5">
      <c r="A28" s="5" t="s">
        <v>61</v>
      </c>
      <c r="B28" s="5" t="s">
        <v>62</v>
      </c>
      <c r="C28" s="5" t="s">
        <v>69</v>
      </c>
      <c r="D28" s="5" t="s">
        <v>70</v>
      </c>
      <c r="E28" s="5">
        <v>4</v>
      </c>
    </row>
    <row r="29" spans="1:5">
      <c r="A29" s="5" t="s">
        <v>61</v>
      </c>
      <c r="B29" s="5" t="s">
        <v>62</v>
      </c>
      <c r="C29" s="5" t="s">
        <v>71</v>
      </c>
      <c r="D29" s="5" t="s">
        <v>72</v>
      </c>
      <c r="E29" s="5">
        <v>4</v>
      </c>
    </row>
    <row r="30" spans="1:5">
      <c r="A30" s="5" t="s">
        <v>61</v>
      </c>
      <c r="B30" s="5" t="s">
        <v>62</v>
      </c>
      <c r="C30" s="5" t="s">
        <v>73</v>
      </c>
      <c r="D30" s="5" t="s">
        <v>74</v>
      </c>
      <c r="E30" s="5">
        <v>1</v>
      </c>
    </row>
    <row r="31" spans="1:5">
      <c r="A31" s="5" t="s">
        <v>61</v>
      </c>
      <c r="B31" s="5" t="s">
        <v>62</v>
      </c>
      <c r="C31" s="5" t="s">
        <v>75</v>
      </c>
      <c r="D31" s="5" t="s">
        <v>76</v>
      </c>
      <c r="E31" s="5">
        <v>1</v>
      </c>
    </row>
    <row r="32" spans="1:5">
      <c r="A32" s="5" t="s">
        <v>61</v>
      </c>
      <c r="B32" s="5" t="s">
        <v>62</v>
      </c>
      <c r="C32" s="5" t="s">
        <v>77</v>
      </c>
      <c r="D32" s="5" t="s">
        <v>78</v>
      </c>
      <c r="E32" s="5">
        <v>1</v>
      </c>
    </row>
    <row r="33" spans="1:5">
      <c r="A33" s="5" t="s">
        <v>61</v>
      </c>
      <c r="B33" s="5" t="s">
        <v>62</v>
      </c>
      <c r="C33" s="5" t="s">
        <v>79</v>
      </c>
      <c r="D33" s="5" t="s">
        <v>80</v>
      </c>
      <c r="E33" s="5">
        <v>3</v>
      </c>
    </row>
    <row r="34" spans="1:5">
      <c r="A34" s="5" t="s">
        <v>61</v>
      </c>
      <c r="B34" s="5" t="s">
        <v>62</v>
      </c>
      <c r="C34" s="5" t="s">
        <v>81</v>
      </c>
      <c r="D34" s="5" t="s">
        <v>82</v>
      </c>
      <c r="E34" s="5">
        <v>504</v>
      </c>
    </row>
    <row r="35" spans="1:5">
      <c r="A35" s="5" t="s">
        <v>83</v>
      </c>
      <c r="B35" s="5" t="s">
        <v>84</v>
      </c>
      <c r="C35" s="5" t="s">
        <v>85</v>
      </c>
      <c r="D35" s="5" t="s">
        <v>86</v>
      </c>
      <c r="E35" s="5">
        <v>32</v>
      </c>
    </row>
    <row r="36" spans="1:5">
      <c r="A36" s="5" t="s">
        <v>83</v>
      </c>
      <c r="B36" s="5" t="s">
        <v>84</v>
      </c>
      <c r="C36" s="5" t="s">
        <v>87</v>
      </c>
      <c r="D36" s="5" t="s">
        <v>88</v>
      </c>
      <c r="E36" s="5">
        <v>14</v>
      </c>
    </row>
    <row r="37" spans="1:5">
      <c r="A37" s="5" t="s">
        <v>83</v>
      </c>
      <c r="B37" s="5" t="s">
        <v>84</v>
      </c>
      <c r="C37" s="5" t="s">
        <v>89</v>
      </c>
      <c r="D37" s="5" t="s">
        <v>90</v>
      </c>
      <c r="E37" s="5">
        <v>8</v>
      </c>
    </row>
    <row r="38" spans="1:5">
      <c r="A38" s="5" t="s">
        <v>83</v>
      </c>
      <c r="B38" s="5" t="s">
        <v>84</v>
      </c>
      <c r="C38" s="5" t="s">
        <v>91</v>
      </c>
      <c r="D38" s="5" t="s">
        <v>92</v>
      </c>
      <c r="E38" s="5">
        <v>23</v>
      </c>
    </row>
    <row r="39" spans="1:5">
      <c r="A39" s="5" t="s">
        <v>83</v>
      </c>
      <c r="B39" s="5" t="s">
        <v>84</v>
      </c>
      <c r="C39" s="5" t="s">
        <v>93</v>
      </c>
      <c r="D39" s="5" t="s">
        <v>94</v>
      </c>
      <c r="E39" s="5">
        <v>51</v>
      </c>
    </row>
    <row r="40" spans="1:5">
      <c r="A40" s="5" t="s">
        <v>83</v>
      </c>
      <c r="B40" s="5" t="s">
        <v>84</v>
      </c>
      <c r="C40" s="5" t="s">
        <v>95</v>
      </c>
      <c r="D40" s="5" t="s">
        <v>96</v>
      </c>
      <c r="E40" s="5">
        <v>22</v>
      </c>
    </row>
    <row r="41" spans="1:5">
      <c r="A41" s="5" t="s">
        <v>83</v>
      </c>
      <c r="B41" s="5" t="s">
        <v>84</v>
      </c>
      <c r="C41" s="5" t="s">
        <v>97</v>
      </c>
      <c r="D41" s="5" t="s">
        <v>98</v>
      </c>
      <c r="E41" s="5">
        <v>17</v>
      </c>
    </row>
    <row r="42" spans="1:5">
      <c r="A42" s="5" t="s">
        <v>83</v>
      </c>
      <c r="B42" s="5" t="s">
        <v>84</v>
      </c>
      <c r="C42" s="5" t="s">
        <v>99</v>
      </c>
      <c r="D42" s="5" t="s">
        <v>100</v>
      </c>
      <c r="E42" s="5">
        <v>9</v>
      </c>
    </row>
    <row r="43" spans="1:5">
      <c r="A43" s="5" t="s">
        <v>83</v>
      </c>
      <c r="B43" s="5" t="s">
        <v>84</v>
      </c>
      <c r="C43" s="5" t="s">
        <v>31</v>
      </c>
      <c r="D43" s="5" t="s">
        <v>32</v>
      </c>
      <c r="E43" s="5">
        <v>40</v>
      </c>
    </row>
    <row r="44" spans="1:5">
      <c r="A44" s="5" t="s">
        <v>83</v>
      </c>
      <c r="B44" s="5" t="s">
        <v>84</v>
      </c>
      <c r="C44" s="5" t="s">
        <v>101</v>
      </c>
      <c r="D44" s="5" t="s">
        <v>102</v>
      </c>
      <c r="E44" s="5">
        <v>189</v>
      </c>
    </row>
    <row r="45" spans="1:5">
      <c r="A45" s="5" t="s">
        <v>103</v>
      </c>
      <c r="B45" s="5" t="s">
        <v>104</v>
      </c>
      <c r="C45" s="5" t="s">
        <v>105</v>
      </c>
      <c r="D45" s="5" t="s">
        <v>106</v>
      </c>
      <c r="E45" s="5">
        <v>3</v>
      </c>
    </row>
    <row r="46" spans="1:5">
      <c r="A46" s="5" t="s">
        <v>107</v>
      </c>
      <c r="B46" s="5" t="s">
        <v>108</v>
      </c>
      <c r="C46" s="5" t="s">
        <v>109</v>
      </c>
      <c r="D46" s="5" t="s">
        <v>110</v>
      </c>
      <c r="E46" s="5">
        <v>2</v>
      </c>
    </row>
    <row r="47" spans="1:5">
      <c r="A47" s="5" t="s">
        <v>107</v>
      </c>
      <c r="B47" s="5" t="s">
        <v>108</v>
      </c>
      <c r="C47" s="5" t="s">
        <v>111</v>
      </c>
      <c r="D47" s="5" t="s">
        <v>110</v>
      </c>
      <c r="E47" s="5">
        <v>1</v>
      </c>
    </row>
    <row r="48" spans="1:5">
      <c r="A48" s="5" t="s">
        <v>107</v>
      </c>
      <c r="B48" s="5" t="s">
        <v>108</v>
      </c>
      <c r="C48" s="5" t="s">
        <v>112</v>
      </c>
      <c r="D48" s="5" t="s">
        <v>110</v>
      </c>
      <c r="E48" s="5">
        <v>2</v>
      </c>
    </row>
    <row r="49" spans="1:5">
      <c r="A49" s="5" t="s">
        <v>107</v>
      </c>
      <c r="B49" s="5" t="s">
        <v>108</v>
      </c>
      <c r="C49" s="5" t="s">
        <v>113</v>
      </c>
      <c r="D49" s="5" t="s">
        <v>110</v>
      </c>
      <c r="E49" s="5">
        <v>1</v>
      </c>
    </row>
    <row r="50" spans="1:5">
      <c r="A50" s="5" t="s">
        <v>107</v>
      </c>
      <c r="B50" s="5" t="s">
        <v>108</v>
      </c>
      <c r="C50" s="5" t="s">
        <v>114</v>
      </c>
      <c r="D50" s="5" t="s">
        <v>110</v>
      </c>
      <c r="E50" s="5">
        <v>1</v>
      </c>
    </row>
    <row r="51" spans="1:5">
      <c r="A51" s="5" t="s">
        <v>107</v>
      </c>
      <c r="B51" s="5" t="s">
        <v>108</v>
      </c>
      <c r="C51" s="5" t="s">
        <v>115</v>
      </c>
      <c r="D51" s="5" t="s">
        <v>116</v>
      </c>
      <c r="E51" s="5">
        <v>1</v>
      </c>
    </row>
    <row r="52" spans="1:5">
      <c r="A52" s="5" t="s">
        <v>117</v>
      </c>
      <c r="B52" s="5" t="s">
        <v>118</v>
      </c>
      <c r="C52" s="5" t="s">
        <v>17</v>
      </c>
      <c r="D52" s="5" t="s">
        <v>18</v>
      </c>
      <c r="E52" s="5">
        <v>8</v>
      </c>
    </row>
    <row r="53" spans="1:5">
      <c r="A53" s="5" t="s">
        <v>117</v>
      </c>
      <c r="B53" s="5" t="s">
        <v>118</v>
      </c>
      <c r="C53" s="5" t="s">
        <v>119</v>
      </c>
      <c r="D53" s="5" t="s">
        <v>120</v>
      </c>
      <c r="E53" s="5">
        <v>1</v>
      </c>
    </row>
    <row r="54" spans="1:5">
      <c r="A54" s="5" t="s">
        <v>117</v>
      </c>
      <c r="B54" s="5" t="s">
        <v>118</v>
      </c>
      <c r="C54" s="5" t="s">
        <v>121</v>
      </c>
      <c r="D54" s="5" t="s">
        <v>122</v>
      </c>
      <c r="E54" s="5">
        <v>44</v>
      </c>
    </row>
    <row r="55" spans="1:5">
      <c r="A55" s="5" t="s">
        <v>117</v>
      </c>
      <c r="B55" s="5" t="s">
        <v>118</v>
      </c>
      <c r="C55" s="5" t="s">
        <v>123</v>
      </c>
      <c r="D55" s="5" t="s">
        <v>124</v>
      </c>
      <c r="E55" s="5">
        <v>46</v>
      </c>
    </row>
    <row r="56" spans="1:5">
      <c r="A56" s="5" t="s">
        <v>117</v>
      </c>
      <c r="B56" s="5" t="s">
        <v>118</v>
      </c>
      <c r="C56" s="5" t="s">
        <v>125</v>
      </c>
      <c r="D56" s="5" t="s">
        <v>126</v>
      </c>
      <c r="E56" s="5">
        <v>29</v>
      </c>
    </row>
    <row r="57" spans="1:5">
      <c r="A57" s="5" t="s">
        <v>117</v>
      </c>
      <c r="B57" s="5" t="s">
        <v>118</v>
      </c>
      <c r="C57" s="5" t="s">
        <v>127</v>
      </c>
      <c r="D57" s="5" t="s">
        <v>128</v>
      </c>
      <c r="E57" s="5">
        <v>25</v>
      </c>
    </row>
    <row r="58" spans="1:5">
      <c r="A58" s="5" t="s">
        <v>117</v>
      </c>
      <c r="B58" s="5" t="s">
        <v>118</v>
      </c>
      <c r="C58" s="5" t="s">
        <v>129</v>
      </c>
      <c r="D58" s="5" t="s">
        <v>130</v>
      </c>
      <c r="E58" s="5">
        <v>79</v>
      </c>
    </row>
    <row r="59" spans="1:5">
      <c r="A59" s="5" t="s">
        <v>117</v>
      </c>
      <c r="B59" s="5" t="s">
        <v>118</v>
      </c>
      <c r="C59" s="5" t="s">
        <v>131</v>
      </c>
      <c r="D59" s="5" t="s">
        <v>132</v>
      </c>
      <c r="E59" s="5">
        <v>46</v>
      </c>
    </row>
    <row r="60" spans="1:5">
      <c r="A60" s="5" t="s">
        <v>117</v>
      </c>
      <c r="B60" s="5" t="s">
        <v>118</v>
      </c>
      <c r="C60" s="5" t="s">
        <v>133</v>
      </c>
      <c r="D60" s="5" t="s">
        <v>134</v>
      </c>
      <c r="E60" s="5">
        <v>45</v>
      </c>
    </row>
    <row r="61" spans="1:5">
      <c r="A61" s="5" t="s">
        <v>117</v>
      </c>
      <c r="B61" s="5" t="s">
        <v>118</v>
      </c>
      <c r="C61" s="5" t="s">
        <v>135</v>
      </c>
      <c r="D61" s="5" t="s">
        <v>136</v>
      </c>
      <c r="E61" s="5">
        <v>23</v>
      </c>
    </row>
    <row r="62" spans="1:5">
      <c r="A62" s="5" t="s">
        <v>117</v>
      </c>
      <c r="B62" s="5" t="s">
        <v>118</v>
      </c>
      <c r="C62" s="5" t="s">
        <v>137</v>
      </c>
      <c r="D62" s="5" t="s">
        <v>124</v>
      </c>
      <c r="E62" s="5">
        <v>9</v>
      </c>
    </row>
    <row r="63" spans="1:5">
      <c r="A63" s="5" t="s">
        <v>117</v>
      </c>
      <c r="B63" s="5" t="s">
        <v>118</v>
      </c>
      <c r="C63" s="5" t="s">
        <v>138</v>
      </c>
      <c r="D63" s="5" t="s">
        <v>139</v>
      </c>
      <c r="E63" s="5">
        <v>58</v>
      </c>
    </row>
    <row r="64" spans="1:5">
      <c r="A64" s="5" t="s">
        <v>117</v>
      </c>
      <c r="B64" s="5" t="s">
        <v>118</v>
      </c>
      <c r="C64" s="5" t="s">
        <v>140</v>
      </c>
      <c r="D64" s="5" t="s">
        <v>141</v>
      </c>
      <c r="E64" s="5">
        <v>29</v>
      </c>
    </row>
    <row r="65" spans="1:5">
      <c r="A65" s="5" t="s">
        <v>117</v>
      </c>
      <c r="B65" s="5" t="s">
        <v>118</v>
      </c>
      <c r="C65" s="5" t="s">
        <v>142</v>
      </c>
      <c r="D65" s="5" t="s">
        <v>143</v>
      </c>
      <c r="E65" s="5">
        <v>45</v>
      </c>
    </row>
    <row r="66" spans="1:5">
      <c r="A66" s="5" t="s">
        <v>117</v>
      </c>
      <c r="B66" s="5" t="s">
        <v>118</v>
      </c>
      <c r="C66" s="5" t="s">
        <v>144</v>
      </c>
      <c r="D66" s="5" t="s">
        <v>145</v>
      </c>
      <c r="E66" s="5">
        <v>13</v>
      </c>
    </row>
    <row r="67" spans="1:5">
      <c r="A67" s="5" t="s">
        <v>117</v>
      </c>
      <c r="B67" s="5" t="s">
        <v>118</v>
      </c>
      <c r="C67" s="5" t="s">
        <v>146</v>
      </c>
      <c r="D67" s="5" t="s">
        <v>147</v>
      </c>
      <c r="E67" s="5">
        <v>65</v>
      </c>
    </row>
    <row r="68" spans="1:5">
      <c r="A68" s="5" t="s">
        <v>117</v>
      </c>
      <c r="B68" s="5" t="s">
        <v>118</v>
      </c>
      <c r="C68" s="5" t="s">
        <v>148</v>
      </c>
      <c r="D68" s="5" t="s">
        <v>149</v>
      </c>
      <c r="E68" s="5">
        <v>38</v>
      </c>
    </row>
    <row r="69" spans="1:5">
      <c r="A69" s="5" t="s">
        <v>117</v>
      </c>
      <c r="B69" s="5" t="s">
        <v>118</v>
      </c>
      <c r="C69" s="5" t="s">
        <v>150</v>
      </c>
      <c r="D69" s="5" t="s">
        <v>151</v>
      </c>
      <c r="E69" s="5">
        <v>45</v>
      </c>
    </row>
    <row r="70" spans="1:5">
      <c r="A70" s="5" t="s">
        <v>117</v>
      </c>
      <c r="B70" s="5" t="s">
        <v>118</v>
      </c>
      <c r="C70" s="5" t="s">
        <v>152</v>
      </c>
      <c r="D70" s="5" t="s">
        <v>136</v>
      </c>
      <c r="E70" s="5">
        <v>16</v>
      </c>
    </row>
    <row r="71" spans="1:5">
      <c r="A71" s="5" t="s">
        <v>117</v>
      </c>
      <c r="B71" s="5" t="s">
        <v>118</v>
      </c>
      <c r="C71" s="5" t="s">
        <v>153</v>
      </c>
      <c r="D71" s="5" t="s">
        <v>136</v>
      </c>
      <c r="E71" s="5">
        <v>35</v>
      </c>
    </row>
    <row r="72" spans="1:5">
      <c r="A72" s="5" t="s">
        <v>117</v>
      </c>
      <c r="B72" s="5" t="s">
        <v>118</v>
      </c>
      <c r="C72" s="5" t="s">
        <v>154</v>
      </c>
      <c r="D72" s="5" t="s">
        <v>155</v>
      </c>
      <c r="E72" s="5">
        <v>25</v>
      </c>
    </row>
    <row r="73" spans="1:5">
      <c r="A73" s="5" t="s">
        <v>117</v>
      </c>
      <c r="B73" s="5" t="s">
        <v>118</v>
      </c>
      <c r="C73" s="5" t="s">
        <v>156</v>
      </c>
      <c r="D73" s="5" t="s">
        <v>130</v>
      </c>
      <c r="E73" s="5">
        <v>46</v>
      </c>
    </row>
    <row r="74" spans="1:5">
      <c r="A74" s="5" t="s">
        <v>117</v>
      </c>
      <c r="B74" s="5" t="s">
        <v>118</v>
      </c>
      <c r="C74" s="5" t="s">
        <v>157</v>
      </c>
      <c r="D74" s="5" t="s">
        <v>130</v>
      </c>
      <c r="E74" s="5">
        <v>37</v>
      </c>
    </row>
    <row r="75" spans="1:5">
      <c r="A75" s="5" t="s">
        <v>117</v>
      </c>
      <c r="B75" s="5" t="s">
        <v>118</v>
      </c>
      <c r="C75" s="5" t="s">
        <v>158</v>
      </c>
      <c r="D75" s="5" t="s">
        <v>136</v>
      </c>
      <c r="E75" s="5">
        <v>29</v>
      </c>
    </row>
    <row r="76" spans="1:5">
      <c r="A76" s="5" t="s">
        <v>117</v>
      </c>
      <c r="B76" s="5" t="s">
        <v>118</v>
      </c>
      <c r="C76" s="5" t="s">
        <v>159</v>
      </c>
      <c r="D76" s="5" t="s">
        <v>124</v>
      </c>
      <c r="E76" s="5">
        <v>19</v>
      </c>
    </row>
    <row r="77" spans="1:5">
      <c r="A77" s="5" t="s">
        <v>117</v>
      </c>
      <c r="B77" s="5" t="s">
        <v>118</v>
      </c>
      <c r="C77" s="5" t="s">
        <v>160</v>
      </c>
      <c r="D77" s="5" t="s">
        <v>161</v>
      </c>
      <c r="E77" s="5">
        <v>3</v>
      </c>
    </row>
    <row r="78" spans="1:5">
      <c r="A78" s="5" t="s">
        <v>117</v>
      </c>
      <c r="B78" s="5" t="s">
        <v>118</v>
      </c>
      <c r="C78" s="5" t="s">
        <v>162</v>
      </c>
      <c r="D78" s="5" t="s">
        <v>124</v>
      </c>
      <c r="E78" s="5">
        <v>5</v>
      </c>
    </row>
    <row r="79" spans="1:5">
      <c r="A79" s="5" t="s">
        <v>117</v>
      </c>
      <c r="B79" s="5" t="s">
        <v>118</v>
      </c>
      <c r="C79" s="5" t="s">
        <v>163</v>
      </c>
      <c r="D79" s="5" t="s">
        <v>130</v>
      </c>
      <c r="E79" s="5">
        <v>27</v>
      </c>
    </row>
    <row r="80" spans="1:5">
      <c r="A80" s="5" t="s">
        <v>117</v>
      </c>
      <c r="B80" s="5" t="s">
        <v>118</v>
      </c>
      <c r="C80" s="5" t="s">
        <v>164</v>
      </c>
      <c r="D80" s="5" t="s">
        <v>165</v>
      </c>
      <c r="E80" s="5">
        <v>96</v>
      </c>
    </row>
    <row r="81" spans="1:5">
      <c r="A81" s="5" t="s">
        <v>117</v>
      </c>
      <c r="B81" s="5" t="s">
        <v>118</v>
      </c>
      <c r="C81" s="5" t="s">
        <v>166</v>
      </c>
      <c r="D81" s="5" t="s">
        <v>167</v>
      </c>
      <c r="E81" s="5">
        <v>15</v>
      </c>
    </row>
    <row r="82" spans="1:5">
      <c r="A82" s="5" t="s">
        <v>117</v>
      </c>
      <c r="B82" s="5" t="s">
        <v>118</v>
      </c>
      <c r="C82" s="5" t="s">
        <v>168</v>
      </c>
      <c r="D82" s="5" t="s">
        <v>169</v>
      </c>
      <c r="E82" s="5">
        <v>80</v>
      </c>
    </row>
    <row r="83" spans="1:5">
      <c r="A83" s="5" t="s">
        <v>117</v>
      </c>
      <c r="B83" s="5" t="s">
        <v>118</v>
      </c>
      <c r="C83" s="5" t="s">
        <v>170</v>
      </c>
      <c r="D83" s="5" t="s">
        <v>171</v>
      </c>
      <c r="E83" s="5">
        <v>17</v>
      </c>
    </row>
    <row r="84" spans="1:5">
      <c r="A84" s="5" t="s">
        <v>117</v>
      </c>
      <c r="B84" s="5" t="s">
        <v>118</v>
      </c>
      <c r="C84" s="5" t="s">
        <v>172</v>
      </c>
      <c r="D84" s="5" t="s">
        <v>173</v>
      </c>
      <c r="E84" s="5">
        <v>37</v>
      </c>
    </row>
    <row r="85" spans="1:5">
      <c r="A85" s="5" t="s">
        <v>117</v>
      </c>
      <c r="B85" s="5" t="s">
        <v>118</v>
      </c>
      <c r="C85" s="5" t="s">
        <v>174</v>
      </c>
      <c r="D85" s="5" t="s">
        <v>130</v>
      </c>
      <c r="E85" s="5">
        <v>13</v>
      </c>
    </row>
    <row r="86" spans="1:5">
      <c r="A86" s="5" t="s">
        <v>117</v>
      </c>
      <c r="B86" s="5" t="s">
        <v>118</v>
      </c>
      <c r="C86" s="5" t="s">
        <v>175</v>
      </c>
      <c r="D86" s="5" t="s">
        <v>136</v>
      </c>
      <c r="E86" s="5">
        <v>35</v>
      </c>
    </row>
    <row r="87" spans="1:5">
      <c r="A87" s="5" t="s">
        <v>117</v>
      </c>
      <c r="B87" s="5" t="s">
        <v>118</v>
      </c>
      <c r="C87" s="5" t="s">
        <v>176</v>
      </c>
      <c r="D87" s="5" t="s">
        <v>177</v>
      </c>
      <c r="E87" s="5">
        <v>16</v>
      </c>
    </row>
    <row r="88" spans="1:5">
      <c r="A88" s="5" t="s">
        <v>117</v>
      </c>
      <c r="B88" s="5" t="s">
        <v>118</v>
      </c>
      <c r="C88" s="5" t="s">
        <v>178</v>
      </c>
      <c r="D88" s="5" t="s">
        <v>179</v>
      </c>
      <c r="E88" s="5">
        <v>14</v>
      </c>
    </row>
    <row r="89" spans="1:5">
      <c r="A89" s="5" t="s">
        <v>117</v>
      </c>
      <c r="B89" s="5" t="s">
        <v>118</v>
      </c>
      <c r="C89" s="5" t="s">
        <v>180</v>
      </c>
      <c r="D89" s="5" t="s">
        <v>124</v>
      </c>
      <c r="E89" s="5">
        <v>9</v>
      </c>
    </row>
    <row r="90" spans="1:5">
      <c r="A90" s="5" t="s">
        <v>117</v>
      </c>
      <c r="B90" s="5" t="s">
        <v>118</v>
      </c>
      <c r="C90" s="5" t="s">
        <v>181</v>
      </c>
      <c r="D90" s="5" t="s">
        <v>130</v>
      </c>
      <c r="E90" s="5">
        <v>22</v>
      </c>
    </row>
    <row r="91" spans="1:5">
      <c r="A91" s="5" t="s">
        <v>117</v>
      </c>
      <c r="B91" s="5" t="s">
        <v>118</v>
      </c>
      <c r="C91" s="5" t="s">
        <v>182</v>
      </c>
      <c r="D91" s="5" t="s">
        <v>183</v>
      </c>
      <c r="E91" s="5">
        <v>5</v>
      </c>
    </row>
    <row r="92" spans="1:5">
      <c r="A92" s="5" t="s">
        <v>117</v>
      </c>
      <c r="B92" s="5" t="s">
        <v>118</v>
      </c>
      <c r="C92" s="5" t="s">
        <v>184</v>
      </c>
      <c r="D92" s="5" t="s">
        <v>185</v>
      </c>
      <c r="E92" s="5">
        <v>28</v>
      </c>
    </row>
    <row r="93" spans="1:5">
      <c r="A93" s="5" t="s">
        <v>117</v>
      </c>
      <c r="B93" s="5" t="s">
        <v>118</v>
      </c>
      <c r="C93" s="5" t="s">
        <v>186</v>
      </c>
      <c r="D93" s="5" t="s">
        <v>187</v>
      </c>
      <c r="E93" s="5">
        <v>1</v>
      </c>
    </row>
    <row r="94" spans="1:5">
      <c r="A94" s="5" t="s">
        <v>117</v>
      </c>
      <c r="B94" s="5" t="s">
        <v>118</v>
      </c>
      <c r="C94" s="5" t="s">
        <v>188</v>
      </c>
      <c r="D94" s="5" t="s">
        <v>130</v>
      </c>
      <c r="E94" s="5">
        <v>17</v>
      </c>
    </row>
    <row r="95" spans="1:5">
      <c r="A95" s="5" t="s">
        <v>189</v>
      </c>
      <c r="B95" s="5" t="s">
        <v>190</v>
      </c>
      <c r="C95" s="5" t="s">
        <v>191</v>
      </c>
      <c r="D95" s="5" t="s">
        <v>192</v>
      </c>
      <c r="E95" s="5">
        <v>4</v>
      </c>
    </row>
    <row r="96" spans="1:5">
      <c r="A96" s="5" t="s">
        <v>193</v>
      </c>
      <c r="B96" s="5" t="s">
        <v>194</v>
      </c>
      <c r="C96" s="5" t="s">
        <v>195</v>
      </c>
      <c r="D96" s="5" t="s">
        <v>196</v>
      </c>
      <c r="E96" s="5">
        <v>13</v>
      </c>
    </row>
    <row r="97" spans="1:5">
      <c r="A97" s="5" t="s">
        <v>197</v>
      </c>
      <c r="B97" s="5" t="s">
        <v>198</v>
      </c>
      <c r="C97" s="5" t="s">
        <v>199</v>
      </c>
      <c r="D97" s="5" t="s">
        <v>200</v>
      </c>
      <c r="E97" s="5">
        <v>8</v>
      </c>
    </row>
    <row r="98" spans="1:5">
      <c r="A98" s="5" t="s">
        <v>197</v>
      </c>
      <c r="B98" s="5" t="s">
        <v>198</v>
      </c>
      <c r="C98" s="5" t="s">
        <v>201</v>
      </c>
      <c r="D98" s="5" t="s">
        <v>202</v>
      </c>
      <c r="E98" s="5">
        <v>2</v>
      </c>
    </row>
    <row r="99" spans="1:5">
      <c r="A99" s="5" t="s">
        <v>197</v>
      </c>
      <c r="B99" s="5" t="s">
        <v>198</v>
      </c>
      <c r="C99" s="5" t="s">
        <v>203</v>
      </c>
      <c r="D99" s="5" t="s">
        <v>204</v>
      </c>
      <c r="E99" s="5">
        <v>6</v>
      </c>
    </row>
    <row r="100" spans="1:5">
      <c r="A100" s="5" t="s">
        <v>197</v>
      </c>
      <c r="B100" s="5" t="s">
        <v>198</v>
      </c>
      <c r="C100" s="5" t="s">
        <v>205</v>
      </c>
      <c r="D100" s="5" t="s">
        <v>206</v>
      </c>
      <c r="E100" s="5">
        <v>3</v>
      </c>
    </row>
    <row r="101" spans="1:5">
      <c r="A101" s="5" t="s">
        <v>207</v>
      </c>
      <c r="B101" s="5" t="s">
        <v>208</v>
      </c>
      <c r="C101" s="5" t="s">
        <v>209</v>
      </c>
      <c r="D101" s="5" t="s">
        <v>210</v>
      </c>
      <c r="E101" s="5">
        <v>363</v>
      </c>
    </row>
    <row r="102" spans="1:5">
      <c r="A102" s="5" t="s">
        <v>207</v>
      </c>
      <c r="B102" s="5" t="s">
        <v>208</v>
      </c>
      <c r="C102" s="5" t="s">
        <v>211</v>
      </c>
      <c r="D102" s="5" t="s">
        <v>212</v>
      </c>
      <c r="E102" s="5">
        <v>46</v>
      </c>
    </row>
    <row r="103" spans="1:5">
      <c r="A103" s="5" t="s">
        <v>213</v>
      </c>
      <c r="B103" s="5" t="s">
        <v>214</v>
      </c>
      <c r="C103" s="5" t="s">
        <v>215</v>
      </c>
      <c r="D103" s="5" t="s">
        <v>216</v>
      </c>
      <c r="E103" s="5">
        <v>11</v>
      </c>
    </row>
    <row r="104" spans="1:5">
      <c r="A104" s="5" t="s">
        <v>217</v>
      </c>
      <c r="B104" s="5" t="s">
        <v>218</v>
      </c>
      <c r="C104" s="5" t="s">
        <v>219</v>
      </c>
      <c r="D104" s="5" t="s">
        <v>220</v>
      </c>
      <c r="E104" s="5">
        <v>192</v>
      </c>
    </row>
    <row r="105" spans="1:5">
      <c r="A105" s="5" t="s">
        <v>221</v>
      </c>
      <c r="B105" s="5" t="s">
        <v>222</v>
      </c>
      <c r="C105" s="5" t="s">
        <v>223</v>
      </c>
      <c r="D105" s="5" t="s">
        <v>224</v>
      </c>
      <c r="E105" s="5">
        <v>4</v>
      </c>
    </row>
    <row r="106" spans="1:5">
      <c r="A106" s="5" t="s">
        <v>225</v>
      </c>
      <c r="B106" s="5" t="s">
        <v>226</v>
      </c>
      <c r="C106" s="5" t="s">
        <v>227</v>
      </c>
      <c r="D106" s="5" t="s">
        <v>228</v>
      </c>
      <c r="E106" s="5">
        <v>1</v>
      </c>
    </row>
    <row r="107" spans="1:5">
      <c r="A107" s="5" t="s">
        <v>229</v>
      </c>
      <c r="B107" s="5" t="s">
        <v>230</v>
      </c>
      <c r="C107" s="5" t="s">
        <v>231</v>
      </c>
      <c r="D107" s="5" t="s">
        <v>232</v>
      </c>
      <c r="E107" s="5">
        <v>2</v>
      </c>
    </row>
    <row r="108" spans="1:5">
      <c r="A108" s="5" t="s">
        <v>229</v>
      </c>
      <c r="B108" s="5" t="s">
        <v>230</v>
      </c>
      <c r="C108" s="5" t="s">
        <v>85</v>
      </c>
      <c r="D108" s="5" t="s">
        <v>86</v>
      </c>
      <c r="E108" s="5">
        <v>660</v>
      </c>
    </row>
    <row r="109" spans="1:5">
      <c r="A109" s="5" t="s">
        <v>229</v>
      </c>
      <c r="B109" s="5" t="s">
        <v>230</v>
      </c>
      <c r="C109" s="5" t="s">
        <v>87</v>
      </c>
      <c r="D109" s="5" t="s">
        <v>88</v>
      </c>
      <c r="E109" s="5">
        <v>3</v>
      </c>
    </row>
    <row r="110" spans="1:5">
      <c r="A110" s="5" t="s">
        <v>229</v>
      </c>
      <c r="B110" s="5" t="s">
        <v>230</v>
      </c>
      <c r="C110" s="5" t="s">
        <v>223</v>
      </c>
      <c r="D110" s="5" t="s">
        <v>224</v>
      </c>
      <c r="E110" s="5">
        <v>396</v>
      </c>
    </row>
    <row r="111" spans="1:5">
      <c r="A111" s="5" t="s">
        <v>229</v>
      </c>
      <c r="B111" s="5" t="s">
        <v>230</v>
      </c>
      <c r="C111" s="5" t="s">
        <v>233</v>
      </c>
      <c r="D111" s="5" t="s">
        <v>234</v>
      </c>
      <c r="E111" s="5">
        <v>57</v>
      </c>
    </row>
    <row r="112" spans="1:5">
      <c r="A112" s="5" t="s">
        <v>229</v>
      </c>
      <c r="B112" s="5" t="s">
        <v>230</v>
      </c>
      <c r="C112" s="5" t="s">
        <v>235</v>
      </c>
      <c r="D112" s="5" t="s">
        <v>236</v>
      </c>
      <c r="E112" s="5">
        <v>527</v>
      </c>
    </row>
    <row r="113" spans="1:5">
      <c r="A113" s="5" t="s">
        <v>229</v>
      </c>
      <c r="B113" s="5" t="s">
        <v>230</v>
      </c>
      <c r="C113" s="5" t="s">
        <v>237</v>
      </c>
      <c r="D113" s="5" t="s">
        <v>238</v>
      </c>
      <c r="E113" s="5">
        <v>1</v>
      </c>
    </row>
    <row r="114" spans="1:5">
      <c r="A114" s="5" t="s">
        <v>229</v>
      </c>
      <c r="B114" s="5" t="s">
        <v>230</v>
      </c>
      <c r="C114" s="5" t="s">
        <v>239</v>
      </c>
      <c r="D114" s="5" t="s">
        <v>240</v>
      </c>
      <c r="E114" s="5">
        <v>2</v>
      </c>
    </row>
    <row r="115" spans="1:5">
      <c r="A115" s="5" t="s">
        <v>229</v>
      </c>
      <c r="B115" s="5" t="s">
        <v>230</v>
      </c>
      <c r="C115" s="5" t="s">
        <v>241</v>
      </c>
      <c r="D115" s="5" t="s">
        <v>242</v>
      </c>
      <c r="E115" s="5">
        <v>31</v>
      </c>
    </row>
    <row r="116" spans="1:5">
      <c r="A116" s="5" t="s">
        <v>229</v>
      </c>
      <c r="B116" s="5" t="s">
        <v>230</v>
      </c>
      <c r="C116" s="5" t="s">
        <v>243</v>
      </c>
      <c r="D116" s="5" t="s">
        <v>244</v>
      </c>
      <c r="E116" s="5">
        <v>15</v>
      </c>
    </row>
    <row r="117" spans="1:5">
      <c r="A117" s="5" t="s">
        <v>229</v>
      </c>
      <c r="B117" s="5" t="s">
        <v>230</v>
      </c>
      <c r="C117" s="5" t="s">
        <v>245</v>
      </c>
      <c r="D117" s="5" t="s">
        <v>246</v>
      </c>
      <c r="E117" s="5">
        <v>369</v>
      </c>
    </row>
    <row r="118" spans="1:5">
      <c r="A118" s="5" t="s">
        <v>229</v>
      </c>
      <c r="B118" s="5" t="s">
        <v>230</v>
      </c>
      <c r="C118" s="5" t="s">
        <v>247</v>
      </c>
      <c r="D118" s="5" t="s">
        <v>248</v>
      </c>
      <c r="E118" s="5">
        <v>5</v>
      </c>
    </row>
    <row r="119" spans="1:5">
      <c r="A119" s="5" t="s">
        <v>229</v>
      </c>
      <c r="B119" s="5" t="s">
        <v>230</v>
      </c>
      <c r="C119" s="5" t="s">
        <v>249</v>
      </c>
      <c r="D119" s="5" t="s">
        <v>250</v>
      </c>
      <c r="E119" s="5">
        <v>467</v>
      </c>
    </row>
    <row r="120" spans="1:5">
      <c r="A120" s="5" t="s">
        <v>229</v>
      </c>
      <c r="B120" s="5" t="s">
        <v>230</v>
      </c>
      <c r="C120" s="5" t="s">
        <v>251</v>
      </c>
      <c r="D120" s="5" t="s">
        <v>252</v>
      </c>
      <c r="E120" s="5">
        <v>135</v>
      </c>
    </row>
    <row r="121" spans="1:5">
      <c r="A121" s="5" t="s">
        <v>229</v>
      </c>
      <c r="B121" s="5" t="s">
        <v>230</v>
      </c>
      <c r="C121" s="5" t="s">
        <v>227</v>
      </c>
      <c r="D121" s="5" t="s">
        <v>228</v>
      </c>
      <c r="E121" s="5">
        <v>23</v>
      </c>
    </row>
    <row r="122" spans="1:5">
      <c r="A122" s="5" t="s">
        <v>229</v>
      </c>
      <c r="B122" s="5" t="s">
        <v>230</v>
      </c>
      <c r="C122" s="5" t="s">
        <v>77</v>
      </c>
      <c r="D122" s="5" t="s">
        <v>78</v>
      </c>
      <c r="E122" s="5">
        <v>38</v>
      </c>
    </row>
    <row r="123" spans="1:5">
      <c r="A123" s="5" t="s">
        <v>229</v>
      </c>
      <c r="B123" s="5" t="s">
        <v>230</v>
      </c>
      <c r="C123" s="5" t="s">
        <v>253</v>
      </c>
      <c r="D123" s="5" t="s">
        <v>254</v>
      </c>
      <c r="E123" s="5">
        <v>13</v>
      </c>
    </row>
    <row r="124" spans="1:5">
      <c r="A124" s="5" t="s">
        <v>255</v>
      </c>
      <c r="B124" s="5" t="s">
        <v>256</v>
      </c>
      <c r="C124" s="5" t="s">
        <v>87</v>
      </c>
      <c r="D124" s="5" t="s">
        <v>88</v>
      </c>
      <c r="E124" s="5">
        <v>1</v>
      </c>
    </row>
    <row r="125" spans="1:5">
      <c r="A125" s="5" t="s">
        <v>255</v>
      </c>
      <c r="B125" s="5" t="s">
        <v>256</v>
      </c>
      <c r="C125" s="5" t="s">
        <v>239</v>
      </c>
      <c r="D125" s="5" t="s">
        <v>240</v>
      </c>
      <c r="E125" s="5">
        <v>307</v>
      </c>
    </row>
    <row r="126" spans="1:5">
      <c r="A126" s="5" t="s">
        <v>255</v>
      </c>
      <c r="B126" s="5" t="s">
        <v>256</v>
      </c>
      <c r="C126" s="5" t="s">
        <v>257</v>
      </c>
      <c r="D126" s="5" t="s">
        <v>258</v>
      </c>
      <c r="E126" s="5">
        <v>5</v>
      </c>
    </row>
    <row r="127" spans="1:5">
      <c r="A127" s="5" t="s">
        <v>255</v>
      </c>
      <c r="B127" s="5" t="s">
        <v>256</v>
      </c>
      <c r="C127" s="5" t="s">
        <v>259</v>
      </c>
      <c r="D127" s="5" t="s">
        <v>260</v>
      </c>
      <c r="E127" s="5">
        <v>4</v>
      </c>
    </row>
    <row r="128" spans="1:5">
      <c r="A128" s="5" t="s">
        <v>255</v>
      </c>
      <c r="B128" s="5" t="s">
        <v>256</v>
      </c>
      <c r="C128" s="5" t="s">
        <v>251</v>
      </c>
      <c r="D128" s="5" t="s">
        <v>252</v>
      </c>
      <c r="E128" s="5">
        <v>7</v>
      </c>
    </row>
    <row r="129" spans="1:5">
      <c r="A129" s="5" t="s">
        <v>255</v>
      </c>
      <c r="B129" s="5" t="s">
        <v>256</v>
      </c>
      <c r="C129" s="5" t="s">
        <v>261</v>
      </c>
      <c r="D129" s="5" t="s">
        <v>262</v>
      </c>
      <c r="E129" s="5">
        <v>39</v>
      </c>
    </row>
    <row r="130" spans="1:5">
      <c r="A130" s="5" t="s">
        <v>263</v>
      </c>
      <c r="B130" s="5" t="s">
        <v>264</v>
      </c>
      <c r="C130" s="5" t="s">
        <v>85</v>
      </c>
      <c r="D130" s="5" t="s">
        <v>86</v>
      </c>
      <c r="E130" s="5">
        <v>57</v>
      </c>
    </row>
    <row r="131" spans="1:5">
      <c r="A131" s="5" t="s">
        <v>263</v>
      </c>
      <c r="B131" s="5" t="s">
        <v>264</v>
      </c>
      <c r="C131" s="5" t="s">
        <v>265</v>
      </c>
      <c r="D131" s="5" t="s">
        <v>266</v>
      </c>
      <c r="E131" s="5">
        <v>92</v>
      </c>
    </row>
    <row r="132" spans="1:5">
      <c r="A132" s="5" t="s">
        <v>263</v>
      </c>
      <c r="B132" s="5" t="s">
        <v>264</v>
      </c>
      <c r="C132" s="5" t="s">
        <v>87</v>
      </c>
      <c r="D132" s="5" t="s">
        <v>88</v>
      </c>
      <c r="E132" s="5">
        <v>1</v>
      </c>
    </row>
    <row r="133" spans="1:5">
      <c r="A133" s="5" t="s">
        <v>263</v>
      </c>
      <c r="B133" s="5" t="s">
        <v>264</v>
      </c>
      <c r="C133" s="5" t="s">
        <v>233</v>
      </c>
      <c r="D133" s="5" t="s">
        <v>234</v>
      </c>
      <c r="E133" s="5">
        <v>308</v>
      </c>
    </row>
    <row r="134" spans="1:5">
      <c r="A134" s="5" t="s">
        <v>263</v>
      </c>
      <c r="B134" s="5" t="s">
        <v>264</v>
      </c>
      <c r="C134" s="5" t="s">
        <v>267</v>
      </c>
      <c r="D134" s="5" t="s">
        <v>268</v>
      </c>
      <c r="E134" s="5">
        <v>258</v>
      </c>
    </row>
    <row r="135" spans="1:5">
      <c r="A135" s="5" t="s">
        <v>263</v>
      </c>
      <c r="B135" s="5" t="s">
        <v>264</v>
      </c>
      <c r="C135" s="5" t="s">
        <v>269</v>
      </c>
      <c r="D135" s="5" t="s">
        <v>270</v>
      </c>
      <c r="E135" s="5">
        <v>1</v>
      </c>
    </row>
    <row r="136" spans="1:5">
      <c r="A136" s="5" t="s">
        <v>263</v>
      </c>
      <c r="B136" s="5" t="s">
        <v>264</v>
      </c>
      <c r="C136" s="5" t="s">
        <v>271</v>
      </c>
      <c r="D136" s="5" t="s">
        <v>272</v>
      </c>
      <c r="E136" s="5">
        <v>82</v>
      </c>
    </row>
    <row r="137" spans="1:5">
      <c r="A137" s="5" t="s">
        <v>263</v>
      </c>
      <c r="B137" s="5" t="s">
        <v>264</v>
      </c>
      <c r="C137" s="5" t="s">
        <v>273</v>
      </c>
      <c r="D137" s="5" t="s">
        <v>274</v>
      </c>
      <c r="E137" s="5">
        <v>80</v>
      </c>
    </row>
    <row r="138" spans="1:5">
      <c r="A138" s="5" t="s">
        <v>263</v>
      </c>
      <c r="B138" s="5" t="s">
        <v>264</v>
      </c>
      <c r="C138" s="5" t="s">
        <v>119</v>
      </c>
      <c r="D138" s="5" t="s">
        <v>120</v>
      </c>
      <c r="E138" s="5">
        <v>66</v>
      </c>
    </row>
    <row r="139" spans="1:5">
      <c r="A139" s="5" t="s">
        <v>263</v>
      </c>
      <c r="B139" s="5" t="s">
        <v>264</v>
      </c>
      <c r="C139" s="5" t="s">
        <v>275</v>
      </c>
      <c r="D139" s="5" t="s">
        <v>276</v>
      </c>
      <c r="E139" s="5">
        <v>116</v>
      </c>
    </row>
    <row r="140" spans="1:5">
      <c r="A140" s="5" t="s">
        <v>263</v>
      </c>
      <c r="B140" s="5" t="s">
        <v>264</v>
      </c>
      <c r="C140" s="5" t="s">
        <v>277</v>
      </c>
      <c r="D140" s="5" t="s">
        <v>278</v>
      </c>
      <c r="E140" s="5">
        <v>27</v>
      </c>
    </row>
    <row r="141" spans="1:5">
      <c r="A141" s="5" t="s">
        <v>263</v>
      </c>
      <c r="B141" s="5" t="s">
        <v>264</v>
      </c>
      <c r="C141" s="5" t="s">
        <v>247</v>
      </c>
      <c r="D141" s="5" t="s">
        <v>248</v>
      </c>
      <c r="E141" s="5">
        <v>195</v>
      </c>
    </row>
    <row r="142" spans="1:5">
      <c r="A142" s="5" t="s">
        <v>263</v>
      </c>
      <c r="B142" s="5" t="s">
        <v>264</v>
      </c>
      <c r="C142" s="5" t="s">
        <v>279</v>
      </c>
      <c r="D142" s="5" t="s">
        <v>280</v>
      </c>
      <c r="E142" s="5">
        <v>35</v>
      </c>
    </row>
    <row r="143" spans="1:5">
      <c r="A143" s="5" t="s">
        <v>263</v>
      </c>
      <c r="B143" s="5" t="s">
        <v>264</v>
      </c>
      <c r="C143" s="5" t="s">
        <v>251</v>
      </c>
      <c r="D143" s="5" t="s">
        <v>252</v>
      </c>
      <c r="E143" s="5">
        <v>77</v>
      </c>
    </row>
    <row r="144" spans="1:5">
      <c r="A144" s="5" t="s">
        <v>263</v>
      </c>
      <c r="B144" s="5" t="s">
        <v>264</v>
      </c>
      <c r="C144" s="5" t="s">
        <v>77</v>
      </c>
      <c r="D144" s="5" t="s">
        <v>78</v>
      </c>
      <c r="E144" s="5">
        <v>283</v>
      </c>
    </row>
    <row r="145" spans="1:5">
      <c r="A145" s="5" t="s">
        <v>263</v>
      </c>
      <c r="B145" s="5" t="s">
        <v>264</v>
      </c>
      <c r="C145" s="5" t="s">
        <v>281</v>
      </c>
      <c r="D145" s="5" t="s">
        <v>282</v>
      </c>
      <c r="E145" s="5">
        <v>137</v>
      </c>
    </row>
    <row r="146" spans="1:5">
      <c r="A146" s="5" t="s">
        <v>263</v>
      </c>
      <c r="B146" s="5" t="s">
        <v>264</v>
      </c>
      <c r="C146" s="5" t="s">
        <v>283</v>
      </c>
      <c r="D146" s="5" t="s">
        <v>284</v>
      </c>
      <c r="E146" s="5">
        <v>100</v>
      </c>
    </row>
    <row r="147" spans="1:5">
      <c r="A147" s="5" t="s">
        <v>263</v>
      </c>
      <c r="B147" s="5" t="s">
        <v>264</v>
      </c>
      <c r="C147" s="5" t="s">
        <v>285</v>
      </c>
      <c r="D147" s="5" t="s">
        <v>286</v>
      </c>
      <c r="E147" s="5">
        <v>358</v>
      </c>
    </row>
    <row r="148" spans="1:5">
      <c r="A148" s="5" t="s">
        <v>263</v>
      </c>
      <c r="B148" s="5" t="s">
        <v>264</v>
      </c>
      <c r="C148" s="5" t="s">
        <v>287</v>
      </c>
      <c r="D148" s="5" t="s">
        <v>288</v>
      </c>
      <c r="E148" s="5">
        <v>8</v>
      </c>
    </row>
    <row r="149" spans="1:5">
      <c r="A149" s="5" t="s">
        <v>263</v>
      </c>
      <c r="B149" s="5" t="s">
        <v>264</v>
      </c>
      <c r="C149" s="5" t="s">
        <v>289</v>
      </c>
      <c r="D149" s="5" t="s">
        <v>290</v>
      </c>
      <c r="E149" s="5">
        <v>80</v>
      </c>
    </row>
    <row r="150" spans="1:5">
      <c r="A150" s="5" t="s">
        <v>291</v>
      </c>
      <c r="B150" s="5" t="s">
        <v>292</v>
      </c>
      <c r="C150" s="5" t="s">
        <v>293</v>
      </c>
      <c r="D150" s="5" t="s">
        <v>292</v>
      </c>
      <c r="E150" s="5">
        <v>84</v>
      </c>
    </row>
    <row r="151" spans="1:5">
      <c r="A151" s="5" t="s">
        <v>291</v>
      </c>
      <c r="B151" s="5" t="s">
        <v>292</v>
      </c>
      <c r="C151" s="5" t="s">
        <v>294</v>
      </c>
      <c r="D151" s="5" t="s">
        <v>295</v>
      </c>
      <c r="E151" s="5">
        <v>8</v>
      </c>
    </row>
    <row r="152" spans="1:5">
      <c r="A152" s="5" t="s">
        <v>291</v>
      </c>
      <c r="B152" s="5" t="s">
        <v>292</v>
      </c>
      <c r="C152" s="5" t="s">
        <v>296</v>
      </c>
      <c r="D152" s="5" t="s">
        <v>297</v>
      </c>
      <c r="E152" s="5">
        <v>15</v>
      </c>
    </row>
    <row r="153" spans="1:5">
      <c r="A153" s="5" t="s">
        <v>291</v>
      </c>
      <c r="B153" s="5" t="s">
        <v>292</v>
      </c>
      <c r="C153" s="5" t="s">
        <v>298</v>
      </c>
      <c r="D153" s="5" t="s">
        <v>299</v>
      </c>
      <c r="E153" s="5">
        <v>67</v>
      </c>
    </row>
    <row r="154" spans="1:5">
      <c r="A154" s="5" t="s">
        <v>291</v>
      </c>
      <c r="B154" s="5" t="s">
        <v>292</v>
      </c>
      <c r="C154" s="5" t="s">
        <v>300</v>
      </c>
      <c r="D154" s="5" t="s">
        <v>301</v>
      </c>
      <c r="E154" s="5">
        <v>470</v>
      </c>
    </row>
    <row r="155" spans="1:5">
      <c r="A155" s="5" t="s">
        <v>291</v>
      </c>
      <c r="B155" s="5" t="s">
        <v>292</v>
      </c>
      <c r="C155" s="5" t="s">
        <v>302</v>
      </c>
      <c r="D155" s="5" t="s">
        <v>303</v>
      </c>
      <c r="E155" s="5">
        <v>49</v>
      </c>
    </row>
    <row r="156" spans="1:5">
      <c r="A156" s="5" t="s">
        <v>291</v>
      </c>
      <c r="B156" s="5" t="s">
        <v>292</v>
      </c>
      <c r="C156" s="5" t="s">
        <v>235</v>
      </c>
      <c r="D156" s="5" t="s">
        <v>236</v>
      </c>
      <c r="E156" s="5">
        <v>8</v>
      </c>
    </row>
    <row r="157" spans="1:5">
      <c r="A157" s="5" t="s">
        <v>291</v>
      </c>
      <c r="B157" s="5" t="s">
        <v>292</v>
      </c>
      <c r="C157" s="5" t="s">
        <v>304</v>
      </c>
      <c r="D157" s="5" t="s">
        <v>305</v>
      </c>
      <c r="E157" s="5">
        <v>3</v>
      </c>
    </row>
    <row r="158" spans="1:5">
      <c r="A158" s="5" t="s">
        <v>291</v>
      </c>
      <c r="B158" s="5" t="s">
        <v>292</v>
      </c>
      <c r="C158" s="5" t="s">
        <v>119</v>
      </c>
      <c r="D158" s="5" t="s">
        <v>120</v>
      </c>
      <c r="E158" s="5">
        <v>126</v>
      </c>
    </row>
    <row r="159" spans="1:5">
      <c r="A159" s="5" t="s">
        <v>291</v>
      </c>
      <c r="B159" s="5" t="s">
        <v>292</v>
      </c>
      <c r="C159" s="5" t="s">
        <v>306</v>
      </c>
      <c r="D159" s="5" t="s">
        <v>307</v>
      </c>
      <c r="E159" s="5">
        <v>12</v>
      </c>
    </row>
    <row r="160" spans="1:5">
      <c r="A160" s="5" t="s">
        <v>291</v>
      </c>
      <c r="B160" s="5" t="s">
        <v>292</v>
      </c>
      <c r="C160" s="5" t="s">
        <v>308</v>
      </c>
      <c r="D160" s="5" t="s">
        <v>309</v>
      </c>
      <c r="E160" s="5">
        <v>49</v>
      </c>
    </row>
    <row r="161" spans="1:5">
      <c r="A161" s="5" t="s">
        <v>291</v>
      </c>
      <c r="B161" s="5" t="s">
        <v>292</v>
      </c>
      <c r="C161" s="5" t="s">
        <v>310</v>
      </c>
      <c r="D161" s="5" t="s">
        <v>311</v>
      </c>
      <c r="E161" s="5">
        <v>11</v>
      </c>
    </row>
    <row r="162" spans="1:5">
      <c r="A162" s="5" t="s">
        <v>291</v>
      </c>
      <c r="B162" s="5" t="s">
        <v>292</v>
      </c>
      <c r="C162" s="5" t="s">
        <v>312</v>
      </c>
      <c r="D162" s="5" t="s">
        <v>313</v>
      </c>
      <c r="E162" s="5">
        <v>133</v>
      </c>
    </row>
    <row r="163" spans="1:5">
      <c r="A163" s="5" t="s">
        <v>291</v>
      </c>
      <c r="B163" s="5" t="s">
        <v>292</v>
      </c>
      <c r="C163" s="5" t="s">
        <v>19</v>
      </c>
      <c r="D163" s="5" t="s">
        <v>20</v>
      </c>
      <c r="E163" s="5">
        <v>23</v>
      </c>
    </row>
    <row r="164" spans="1:5">
      <c r="A164" s="5" t="s">
        <v>291</v>
      </c>
      <c r="B164" s="5" t="s">
        <v>292</v>
      </c>
      <c r="C164" s="5" t="s">
        <v>314</v>
      </c>
      <c r="D164" s="5" t="s">
        <v>315</v>
      </c>
      <c r="E164" s="5">
        <v>21</v>
      </c>
    </row>
    <row r="165" spans="1:5">
      <c r="A165" s="5" t="s">
        <v>291</v>
      </c>
      <c r="B165" s="5" t="s">
        <v>292</v>
      </c>
      <c r="C165" s="5" t="s">
        <v>257</v>
      </c>
      <c r="D165" s="5" t="s">
        <v>258</v>
      </c>
      <c r="E165" s="5">
        <v>141</v>
      </c>
    </row>
    <row r="166" spans="1:5">
      <c r="A166" s="5" t="s">
        <v>291</v>
      </c>
      <c r="B166" s="5" t="s">
        <v>292</v>
      </c>
      <c r="C166" s="5" t="s">
        <v>247</v>
      </c>
      <c r="D166" s="5" t="s">
        <v>248</v>
      </c>
      <c r="E166" s="5">
        <v>137</v>
      </c>
    </row>
    <row r="167" spans="1:5">
      <c r="A167" s="5" t="s">
        <v>291</v>
      </c>
      <c r="B167" s="5" t="s">
        <v>292</v>
      </c>
      <c r="C167" s="5" t="s">
        <v>316</v>
      </c>
      <c r="D167" s="5" t="s">
        <v>317</v>
      </c>
      <c r="E167" s="5">
        <v>35</v>
      </c>
    </row>
    <row r="168" spans="1:5">
      <c r="A168" s="5" t="s">
        <v>291</v>
      </c>
      <c r="B168" s="5" t="s">
        <v>292</v>
      </c>
      <c r="C168" s="5" t="s">
        <v>318</v>
      </c>
      <c r="D168" s="5" t="s">
        <v>319</v>
      </c>
      <c r="E168" s="5">
        <v>50</v>
      </c>
    </row>
    <row r="169" spans="1:5">
      <c r="A169" s="5" t="s">
        <v>291</v>
      </c>
      <c r="B169" s="5" t="s">
        <v>292</v>
      </c>
      <c r="C169" s="5" t="s">
        <v>320</v>
      </c>
      <c r="D169" s="5" t="s">
        <v>321</v>
      </c>
      <c r="E169" s="5">
        <v>224</v>
      </c>
    </row>
    <row r="170" spans="1:5">
      <c r="A170" s="5" t="s">
        <v>291</v>
      </c>
      <c r="B170" s="5" t="s">
        <v>292</v>
      </c>
      <c r="C170" s="5" t="s">
        <v>322</v>
      </c>
      <c r="D170" s="5" t="s">
        <v>323</v>
      </c>
      <c r="E170" s="5">
        <v>13</v>
      </c>
    </row>
    <row r="171" spans="1:5">
      <c r="A171" s="5" t="s">
        <v>291</v>
      </c>
      <c r="B171" s="5" t="s">
        <v>292</v>
      </c>
      <c r="C171" s="5" t="s">
        <v>324</v>
      </c>
      <c r="D171" s="5" t="s">
        <v>325</v>
      </c>
      <c r="E171" s="5">
        <v>185</v>
      </c>
    </row>
    <row r="172" spans="1:5">
      <c r="A172" s="5" t="s">
        <v>291</v>
      </c>
      <c r="B172" s="5" t="s">
        <v>292</v>
      </c>
      <c r="C172" s="5" t="s">
        <v>326</v>
      </c>
      <c r="D172" s="5" t="s">
        <v>327</v>
      </c>
      <c r="E172" s="5">
        <v>266</v>
      </c>
    </row>
    <row r="173" spans="1:5">
      <c r="A173" s="5" t="s">
        <v>291</v>
      </c>
      <c r="B173" s="5" t="s">
        <v>292</v>
      </c>
      <c r="C173" s="5" t="s">
        <v>328</v>
      </c>
      <c r="D173" s="5" t="s">
        <v>329</v>
      </c>
      <c r="E173" s="5">
        <v>15</v>
      </c>
    </row>
    <row r="174" spans="1:5">
      <c r="A174" s="5" t="s">
        <v>291</v>
      </c>
      <c r="B174" s="5" t="s">
        <v>292</v>
      </c>
      <c r="C174" s="5" t="s">
        <v>69</v>
      </c>
      <c r="D174" s="5" t="s">
        <v>70</v>
      </c>
      <c r="E174" s="5">
        <v>30</v>
      </c>
    </row>
    <row r="175" spans="1:5">
      <c r="A175" s="5" t="s">
        <v>291</v>
      </c>
      <c r="B175" s="5" t="s">
        <v>292</v>
      </c>
      <c r="C175" s="5" t="s">
        <v>330</v>
      </c>
      <c r="D175" s="5" t="s">
        <v>331</v>
      </c>
      <c r="E175" s="5">
        <v>29</v>
      </c>
    </row>
    <row r="176" spans="1:5">
      <c r="A176" s="5" t="s">
        <v>291</v>
      </c>
      <c r="B176" s="5" t="s">
        <v>292</v>
      </c>
      <c r="C176" s="5" t="s">
        <v>332</v>
      </c>
      <c r="D176" s="5" t="s">
        <v>333</v>
      </c>
      <c r="E176" s="5">
        <v>34</v>
      </c>
    </row>
    <row r="177" spans="1:5">
      <c r="A177" s="5" t="s">
        <v>291</v>
      </c>
      <c r="B177" s="5" t="s">
        <v>292</v>
      </c>
      <c r="C177" s="5" t="s">
        <v>334</v>
      </c>
      <c r="D177" s="5" t="s">
        <v>335</v>
      </c>
      <c r="E177" s="5">
        <v>6</v>
      </c>
    </row>
    <row r="178" spans="1:5">
      <c r="A178" s="5" t="s">
        <v>291</v>
      </c>
      <c r="B178" s="5" t="s">
        <v>292</v>
      </c>
      <c r="C178" s="5" t="s">
        <v>336</v>
      </c>
      <c r="D178" s="5" t="s">
        <v>337</v>
      </c>
      <c r="E178" s="5">
        <v>133</v>
      </c>
    </row>
    <row r="179" spans="1:5">
      <c r="A179" s="5" t="s">
        <v>291</v>
      </c>
      <c r="B179" s="5" t="s">
        <v>292</v>
      </c>
      <c r="C179" s="5" t="s">
        <v>338</v>
      </c>
      <c r="D179" s="5" t="s">
        <v>339</v>
      </c>
      <c r="E179" s="5">
        <v>2</v>
      </c>
    </row>
    <row r="180" spans="1:5">
      <c r="A180" s="5" t="s">
        <v>291</v>
      </c>
      <c r="B180" s="5" t="s">
        <v>292</v>
      </c>
      <c r="C180" s="5" t="s">
        <v>340</v>
      </c>
      <c r="D180" s="5" t="s">
        <v>341</v>
      </c>
      <c r="E180" s="5">
        <v>128</v>
      </c>
    </row>
    <row r="181" spans="1:5">
      <c r="A181" s="5" t="s">
        <v>291</v>
      </c>
      <c r="B181" s="5" t="s">
        <v>292</v>
      </c>
      <c r="C181" s="5" t="s">
        <v>342</v>
      </c>
      <c r="D181" s="5" t="s">
        <v>343</v>
      </c>
      <c r="E181" s="5">
        <v>122</v>
      </c>
    </row>
    <row r="182" spans="1:5">
      <c r="A182" s="5" t="s">
        <v>291</v>
      </c>
      <c r="B182" s="5" t="s">
        <v>292</v>
      </c>
      <c r="C182" s="5" t="s">
        <v>344</v>
      </c>
      <c r="D182" s="5" t="s">
        <v>345</v>
      </c>
      <c r="E182" s="5">
        <v>66</v>
      </c>
    </row>
    <row r="183" spans="1:5">
      <c r="A183" s="5" t="s">
        <v>291</v>
      </c>
      <c r="B183" s="5" t="s">
        <v>292</v>
      </c>
      <c r="C183" s="5" t="s">
        <v>346</v>
      </c>
      <c r="D183" s="5" t="s">
        <v>347</v>
      </c>
      <c r="E183" s="5">
        <v>55</v>
      </c>
    </row>
    <row r="184" spans="1:5">
      <c r="A184" s="5" t="s">
        <v>291</v>
      </c>
      <c r="B184" s="5" t="s">
        <v>292</v>
      </c>
      <c r="C184" s="5" t="s">
        <v>348</v>
      </c>
      <c r="D184" s="5" t="s">
        <v>349</v>
      </c>
      <c r="E184" s="5">
        <v>250</v>
      </c>
    </row>
    <row r="185" spans="1:5">
      <c r="A185" s="5" t="s">
        <v>291</v>
      </c>
      <c r="B185" s="5" t="s">
        <v>292</v>
      </c>
      <c r="C185" s="5" t="s">
        <v>350</v>
      </c>
      <c r="D185" s="5" t="s">
        <v>351</v>
      </c>
      <c r="E185" s="5">
        <v>5</v>
      </c>
    </row>
    <row r="186" spans="1:5">
      <c r="A186" s="5" t="s">
        <v>291</v>
      </c>
      <c r="B186" s="5" t="s">
        <v>292</v>
      </c>
      <c r="C186" s="5" t="s">
        <v>352</v>
      </c>
      <c r="D186" s="5" t="s">
        <v>353</v>
      </c>
      <c r="E186" s="5">
        <v>56</v>
      </c>
    </row>
    <row r="187" spans="1:5">
      <c r="A187" s="5" t="s">
        <v>291</v>
      </c>
      <c r="B187" s="5" t="s">
        <v>292</v>
      </c>
      <c r="C187" s="5" t="s">
        <v>354</v>
      </c>
      <c r="D187" s="5" t="s">
        <v>355</v>
      </c>
      <c r="E187" s="5">
        <v>1</v>
      </c>
    </row>
    <row r="188" spans="1:5">
      <c r="A188" s="5" t="s">
        <v>291</v>
      </c>
      <c r="B188" s="5" t="s">
        <v>292</v>
      </c>
      <c r="C188" s="5" t="s">
        <v>356</v>
      </c>
      <c r="D188" s="5" t="s">
        <v>357</v>
      </c>
      <c r="E188" s="5">
        <v>42</v>
      </c>
    </row>
    <row r="189" spans="1:5">
      <c r="A189" s="5" t="s">
        <v>291</v>
      </c>
      <c r="B189" s="5" t="s">
        <v>292</v>
      </c>
      <c r="C189" s="5" t="s">
        <v>358</v>
      </c>
      <c r="D189" s="5" t="s">
        <v>359</v>
      </c>
      <c r="E189" s="5">
        <v>171</v>
      </c>
    </row>
    <row r="190" spans="1:5">
      <c r="A190" s="5" t="s">
        <v>291</v>
      </c>
      <c r="B190" s="5" t="s">
        <v>292</v>
      </c>
      <c r="C190" s="5" t="s">
        <v>360</v>
      </c>
      <c r="D190" s="5" t="s">
        <v>361</v>
      </c>
      <c r="E190" s="5">
        <v>106</v>
      </c>
    </row>
    <row r="191" spans="1:5">
      <c r="A191" s="5" t="s">
        <v>291</v>
      </c>
      <c r="B191" s="5" t="s">
        <v>292</v>
      </c>
      <c r="C191" s="5" t="s">
        <v>362</v>
      </c>
      <c r="D191" s="5" t="s">
        <v>363</v>
      </c>
      <c r="E191" s="5">
        <v>192</v>
      </c>
    </row>
    <row r="192" spans="1:5">
      <c r="A192" s="5" t="s">
        <v>291</v>
      </c>
      <c r="B192" s="5" t="s">
        <v>292</v>
      </c>
      <c r="C192" s="5" t="s">
        <v>364</v>
      </c>
      <c r="D192" s="5" t="s">
        <v>365</v>
      </c>
      <c r="E192" s="5">
        <v>108</v>
      </c>
    </row>
    <row r="193" spans="1:5">
      <c r="A193" s="5" t="s">
        <v>291</v>
      </c>
      <c r="B193" s="5" t="s">
        <v>292</v>
      </c>
      <c r="C193" s="5" t="s">
        <v>366</v>
      </c>
      <c r="D193" s="5" t="s">
        <v>367</v>
      </c>
      <c r="E193" s="5">
        <v>195</v>
      </c>
    </row>
    <row r="194" spans="1:5">
      <c r="A194" s="5" t="s">
        <v>291</v>
      </c>
      <c r="B194" s="5" t="s">
        <v>292</v>
      </c>
      <c r="C194" s="5" t="s">
        <v>368</v>
      </c>
      <c r="D194" s="5" t="s">
        <v>369</v>
      </c>
      <c r="E194" s="5">
        <v>4</v>
      </c>
    </row>
    <row r="195" spans="1:5">
      <c r="A195" s="5" t="s">
        <v>291</v>
      </c>
      <c r="B195" s="5" t="s">
        <v>292</v>
      </c>
      <c r="C195" s="5" t="s">
        <v>370</v>
      </c>
      <c r="D195" s="5" t="s">
        <v>371</v>
      </c>
      <c r="E195" s="5">
        <v>42</v>
      </c>
    </row>
    <row r="196" spans="1:5">
      <c r="A196" s="5" t="s">
        <v>291</v>
      </c>
      <c r="B196" s="5" t="s">
        <v>292</v>
      </c>
      <c r="C196" s="5" t="s">
        <v>372</v>
      </c>
      <c r="D196" s="5" t="s">
        <v>373</v>
      </c>
      <c r="E196" s="5">
        <v>137</v>
      </c>
    </row>
    <row r="197" spans="1:5">
      <c r="A197" s="5" t="s">
        <v>291</v>
      </c>
      <c r="B197" s="5" t="s">
        <v>292</v>
      </c>
      <c r="C197" s="5" t="s">
        <v>374</v>
      </c>
      <c r="D197" s="5" t="s">
        <v>375</v>
      </c>
      <c r="E197" s="5">
        <v>9</v>
      </c>
    </row>
    <row r="198" spans="1:5">
      <c r="A198" s="5" t="s">
        <v>291</v>
      </c>
      <c r="B198" s="5" t="s">
        <v>292</v>
      </c>
      <c r="C198" s="5" t="s">
        <v>249</v>
      </c>
      <c r="D198" s="5" t="s">
        <v>250</v>
      </c>
      <c r="E198" s="5">
        <v>10</v>
      </c>
    </row>
    <row r="199" spans="1:5">
      <c r="A199" s="5" t="s">
        <v>291</v>
      </c>
      <c r="B199" s="5" t="s">
        <v>292</v>
      </c>
      <c r="C199" s="5" t="s">
        <v>376</v>
      </c>
      <c r="D199" s="5" t="s">
        <v>377</v>
      </c>
      <c r="E199" s="5">
        <v>31</v>
      </c>
    </row>
    <row r="200" spans="1:5">
      <c r="A200" s="5" t="s">
        <v>291</v>
      </c>
      <c r="B200" s="5" t="s">
        <v>292</v>
      </c>
      <c r="C200" s="5" t="s">
        <v>378</v>
      </c>
      <c r="D200" s="5" t="s">
        <v>379</v>
      </c>
      <c r="E200" s="5">
        <v>13</v>
      </c>
    </row>
    <row r="201" spans="1:5">
      <c r="A201" s="5" t="s">
        <v>291</v>
      </c>
      <c r="B201" s="5" t="s">
        <v>292</v>
      </c>
      <c r="C201" s="5" t="s">
        <v>380</v>
      </c>
      <c r="D201" s="5" t="s">
        <v>381</v>
      </c>
      <c r="E201" s="5">
        <v>137</v>
      </c>
    </row>
    <row r="202" spans="1:5">
      <c r="A202" s="5" t="s">
        <v>291</v>
      </c>
      <c r="B202" s="5" t="s">
        <v>292</v>
      </c>
      <c r="C202" s="5" t="s">
        <v>382</v>
      </c>
      <c r="D202" s="5" t="s">
        <v>383</v>
      </c>
      <c r="E202" s="5">
        <v>79</v>
      </c>
    </row>
    <row r="203" spans="1:5">
      <c r="A203" s="5" t="s">
        <v>291</v>
      </c>
      <c r="B203" s="5" t="s">
        <v>292</v>
      </c>
      <c r="C203" s="5" t="s">
        <v>384</v>
      </c>
      <c r="D203" s="5" t="s">
        <v>385</v>
      </c>
      <c r="E203" s="5">
        <v>3</v>
      </c>
    </row>
    <row r="204" spans="1:5">
      <c r="A204" s="5" t="s">
        <v>291</v>
      </c>
      <c r="B204" s="5" t="s">
        <v>292</v>
      </c>
      <c r="C204" s="5" t="s">
        <v>386</v>
      </c>
      <c r="D204" s="5" t="s">
        <v>387</v>
      </c>
      <c r="E204" s="5">
        <v>1</v>
      </c>
    </row>
    <row r="205" spans="1:5">
      <c r="A205" s="5" t="s">
        <v>291</v>
      </c>
      <c r="B205" s="5" t="s">
        <v>292</v>
      </c>
      <c r="C205" s="5" t="s">
        <v>199</v>
      </c>
      <c r="D205" s="5" t="s">
        <v>200</v>
      </c>
      <c r="E205" s="5">
        <v>47</v>
      </c>
    </row>
    <row r="206" spans="1:5">
      <c r="A206" s="5" t="s">
        <v>291</v>
      </c>
      <c r="B206" s="5" t="s">
        <v>292</v>
      </c>
      <c r="C206" s="5" t="s">
        <v>281</v>
      </c>
      <c r="D206" s="5" t="s">
        <v>282</v>
      </c>
      <c r="E206" s="5">
        <v>489</v>
      </c>
    </row>
    <row r="207" spans="1:5">
      <c r="A207" s="5" t="s">
        <v>291</v>
      </c>
      <c r="B207" s="5" t="s">
        <v>292</v>
      </c>
      <c r="C207" s="5" t="s">
        <v>388</v>
      </c>
      <c r="D207" s="5" t="s">
        <v>389</v>
      </c>
      <c r="E207" s="5">
        <v>197</v>
      </c>
    </row>
    <row r="208" spans="1:5">
      <c r="A208" s="5" t="s">
        <v>291</v>
      </c>
      <c r="B208" s="5" t="s">
        <v>292</v>
      </c>
      <c r="C208" s="5" t="s">
        <v>390</v>
      </c>
      <c r="D208" s="5" t="s">
        <v>391</v>
      </c>
      <c r="E208" s="5">
        <v>283</v>
      </c>
    </row>
    <row r="209" spans="1:5">
      <c r="A209" s="5" t="s">
        <v>291</v>
      </c>
      <c r="B209" s="5" t="s">
        <v>292</v>
      </c>
      <c r="C209" s="5" t="s">
        <v>79</v>
      </c>
      <c r="D209" s="5" t="s">
        <v>80</v>
      </c>
      <c r="E209" s="5">
        <v>509</v>
      </c>
    </row>
    <row r="210" spans="1:5">
      <c r="A210" s="5" t="s">
        <v>291</v>
      </c>
      <c r="B210" s="5" t="s">
        <v>292</v>
      </c>
      <c r="C210" s="5" t="s">
        <v>392</v>
      </c>
      <c r="D210" s="5" t="s">
        <v>393</v>
      </c>
      <c r="E210" s="5">
        <v>427</v>
      </c>
    </row>
    <row r="211" spans="1:5">
      <c r="A211" s="5" t="s">
        <v>291</v>
      </c>
      <c r="B211" s="5" t="s">
        <v>292</v>
      </c>
      <c r="C211" s="5" t="s">
        <v>394</v>
      </c>
      <c r="D211" s="5" t="s">
        <v>395</v>
      </c>
      <c r="E211" s="5">
        <v>154</v>
      </c>
    </row>
    <row r="212" spans="1:5">
      <c r="A212" s="5" t="s">
        <v>291</v>
      </c>
      <c r="B212" s="5" t="s">
        <v>292</v>
      </c>
      <c r="C212" s="5" t="s">
        <v>396</v>
      </c>
      <c r="D212" s="5" t="s">
        <v>397</v>
      </c>
      <c r="E212" s="5">
        <v>90</v>
      </c>
    </row>
    <row r="213" spans="1:5">
      <c r="A213" s="5" t="s">
        <v>291</v>
      </c>
      <c r="B213" s="5" t="s">
        <v>292</v>
      </c>
      <c r="C213" s="5" t="s">
        <v>398</v>
      </c>
      <c r="D213" s="5" t="s">
        <v>399</v>
      </c>
      <c r="E213" s="5">
        <v>8</v>
      </c>
    </row>
    <row r="214" spans="1:5">
      <c r="A214" s="5" t="s">
        <v>291</v>
      </c>
      <c r="B214" s="5" t="s">
        <v>292</v>
      </c>
      <c r="C214" s="5" t="s">
        <v>400</v>
      </c>
      <c r="D214" s="5" t="s">
        <v>401</v>
      </c>
      <c r="E214" s="5">
        <v>20</v>
      </c>
    </row>
    <row r="215" spans="1:5">
      <c r="A215" s="5" t="s">
        <v>291</v>
      </c>
      <c r="B215" s="5" t="s">
        <v>292</v>
      </c>
      <c r="C215" s="5" t="s">
        <v>402</v>
      </c>
      <c r="D215" s="5" t="s">
        <v>403</v>
      </c>
      <c r="E215" s="5">
        <v>264</v>
      </c>
    </row>
    <row r="216" spans="1:5">
      <c r="A216" s="5" t="s">
        <v>291</v>
      </c>
      <c r="B216" s="5" t="s">
        <v>292</v>
      </c>
      <c r="C216" s="5" t="s">
        <v>404</v>
      </c>
      <c r="D216" s="5" t="s">
        <v>405</v>
      </c>
      <c r="E216" s="5">
        <v>418</v>
      </c>
    </row>
    <row r="217" spans="1:5">
      <c r="A217" s="5" t="s">
        <v>291</v>
      </c>
      <c r="B217" s="5" t="s">
        <v>292</v>
      </c>
      <c r="C217" s="5" t="s">
        <v>406</v>
      </c>
      <c r="D217" s="5" t="s">
        <v>407</v>
      </c>
      <c r="E217" s="5">
        <v>14</v>
      </c>
    </row>
    <row r="218" spans="1:5">
      <c r="A218" s="5" t="s">
        <v>291</v>
      </c>
      <c r="B218" s="5" t="s">
        <v>292</v>
      </c>
      <c r="C218" s="5" t="s">
        <v>408</v>
      </c>
      <c r="D218" s="5" t="s">
        <v>409</v>
      </c>
      <c r="E218" s="5">
        <v>111</v>
      </c>
    </row>
    <row r="219" spans="1:5">
      <c r="A219" s="5" t="s">
        <v>291</v>
      </c>
      <c r="B219" s="5" t="s">
        <v>292</v>
      </c>
      <c r="C219" s="5" t="s">
        <v>410</v>
      </c>
      <c r="D219" s="5" t="s">
        <v>411</v>
      </c>
      <c r="E219" s="5">
        <v>6946</v>
      </c>
    </row>
    <row r="220" spans="1:5">
      <c r="A220" s="5" t="s">
        <v>412</v>
      </c>
      <c r="B220" s="5" t="s">
        <v>413</v>
      </c>
      <c r="C220" s="5" t="s">
        <v>414</v>
      </c>
      <c r="D220" s="5" t="s">
        <v>415</v>
      </c>
      <c r="E220" s="5">
        <v>3</v>
      </c>
    </row>
    <row r="221" spans="1:5">
      <c r="A221" s="5" t="s">
        <v>412</v>
      </c>
      <c r="B221" s="5" t="s">
        <v>413</v>
      </c>
      <c r="C221" s="5" t="s">
        <v>334</v>
      </c>
      <c r="D221" s="5" t="s">
        <v>335</v>
      </c>
      <c r="E221" s="5">
        <v>10</v>
      </c>
    </row>
    <row r="222" spans="1:5">
      <c r="A222" s="5" t="s">
        <v>412</v>
      </c>
      <c r="B222" s="5" t="s">
        <v>413</v>
      </c>
      <c r="C222" s="5" t="s">
        <v>340</v>
      </c>
      <c r="D222" s="5" t="s">
        <v>341</v>
      </c>
      <c r="E222" s="5">
        <v>8</v>
      </c>
    </row>
    <row r="223" spans="1:5">
      <c r="A223" s="5" t="s">
        <v>412</v>
      </c>
      <c r="B223" s="5" t="s">
        <v>413</v>
      </c>
      <c r="C223" s="5" t="s">
        <v>31</v>
      </c>
      <c r="D223" s="5" t="s">
        <v>32</v>
      </c>
      <c r="E223" s="5">
        <v>144</v>
      </c>
    </row>
    <row r="224" spans="1:5">
      <c r="A224" s="5" t="s">
        <v>412</v>
      </c>
      <c r="B224" s="5" t="s">
        <v>413</v>
      </c>
      <c r="C224" s="5" t="s">
        <v>416</v>
      </c>
      <c r="D224" s="5" t="s">
        <v>417</v>
      </c>
      <c r="E224" s="5">
        <v>24</v>
      </c>
    </row>
    <row r="225" spans="1:5">
      <c r="A225" s="5" t="s">
        <v>412</v>
      </c>
      <c r="B225" s="5" t="s">
        <v>413</v>
      </c>
      <c r="C225" s="5" t="s">
        <v>418</v>
      </c>
      <c r="D225" s="5" t="s">
        <v>419</v>
      </c>
      <c r="E225" s="5">
        <v>42</v>
      </c>
    </row>
    <row r="226" spans="1:5">
      <c r="A226" s="5" t="s">
        <v>412</v>
      </c>
      <c r="B226" s="5" t="s">
        <v>413</v>
      </c>
      <c r="C226" s="5" t="s">
        <v>420</v>
      </c>
      <c r="D226" s="5" t="s">
        <v>421</v>
      </c>
      <c r="E226" s="5">
        <v>4</v>
      </c>
    </row>
    <row r="227" spans="1:5">
      <c r="A227" s="5" t="s">
        <v>422</v>
      </c>
      <c r="B227" s="5" t="s">
        <v>423</v>
      </c>
      <c r="C227" s="5" t="s">
        <v>424</v>
      </c>
      <c r="D227" s="5" t="s">
        <v>425</v>
      </c>
      <c r="E227" s="5">
        <v>140</v>
      </c>
    </row>
    <row r="228" spans="1:5">
      <c r="A228" s="5" t="s">
        <v>422</v>
      </c>
      <c r="B228" s="5" t="s">
        <v>423</v>
      </c>
      <c r="C228" s="5" t="s">
        <v>426</v>
      </c>
      <c r="D228" s="5" t="s">
        <v>427</v>
      </c>
      <c r="E228" s="5">
        <v>430</v>
      </c>
    </row>
    <row r="229" spans="1:5">
      <c r="A229" s="5" t="s">
        <v>428</v>
      </c>
      <c r="B229" s="5" t="s">
        <v>429</v>
      </c>
      <c r="C229" s="5" t="s">
        <v>430</v>
      </c>
      <c r="D229" s="5" t="s">
        <v>431</v>
      </c>
      <c r="E229" s="5">
        <v>2</v>
      </c>
    </row>
    <row r="230" spans="1:5">
      <c r="A230" s="5" t="s">
        <v>428</v>
      </c>
      <c r="B230" s="5" t="s">
        <v>429</v>
      </c>
      <c r="C230" s="5" t="s">
        <v>432</v>
      </c>
      <c r="D230" s="5" t="s">
        <v>433</v>
      </c>
      <c r="E230" s="5">
        <v>2</v>
      </c>
    </row>
    <row r="231" spans="1:5">
      <c r="A231" s="5" t="s">
        <v>428</v>
      </c>
      <c r="B231" s="5" t="s">
        <v>429</v>
      </c>
      <c r="C231" s="5" t="s">
        <v>434</v>
      </c>
      <c r="D231" s="5" t="s">
        <v>435</v>
      </c>
      <c r="E231" s="5">
        <v>5</v>
      </c>
    </row>
    <row r="232" spans="1:5">
      <c r="A232" s="5" t="s">
        <v>428</v>
      </c>
      <c r="B232" s="5" t="s">
        <v>429</v>
      </c>
      <c r="C232" s="5" t="s">
        <v>436</v>
      </c>
      <c r="D232" s="5" t="s">
        <v>437</v>
      </c>
      <c r="E232" s="5">
        <v>1</v>
      </c>
    </row>
    <row r="233" spans="1:5">
      <c r="A233" s="5" t="s">
        <v>428</v>
      </c>
      <c r="B233" s="5" t="s">
        <v>429</v>
      </c>
      <c r="C233" s="5" t="s">
        <v>438</v>
      </c>
      <c r="D233" s="5" t="s">
        <v>439</v>
      </c>
      <c r="E233" s="5">
        <v>1</v>
      </c>
    </row>
    <row r="234" spans="1:5">
      <c r="A234" s="5" t="s">
        <v>440</v>
      </c>
      <c r="B234" s="5" t="s">
        <v>441</v>
      </c>
      <c r="C234" s="5" t="s">
        <v>442</v>
      </c>
      <c r="D234" s="5" t="s">
        <v>443</v>
      </c>
      <c r="E234" s="5">
        <v>86</v>
      </c>
    </row>
    <row r="235" spans="1:5">
      <c r="A235" s="5" t="s">
        <v>440</v>
      </c>
      <c r="B235" s="5" t="s">
        <v>441</v>
      </c>
      <c r="C235" s="5" t="s">
        <v>362</v>
      </c>
      <c r="D235" s="5" t="s">
        <v>363</v>
      </c>
      <c r="E235" s="5">
        <v>31</v>
      </c>
    </row>
    <row r="236" spans="1:5">
      <c r="A236" s="5" t="s">
        <v>440</v>
      </c>
      <c r="B236" s="5" t="s">
        <v>441</v>
      </c>
      <c r="C236" s="5" t="s">
        <v>388</v>
      </c>
      <c r="D236" s="5" t="s">
        <v>389</v>
      </c>
      <c r="E236" s="5">
        <v>15</v>
      </c>
    </row>
    <row r="237" spans="1:5">
      <c r="A237" s="5" t="s">
        <v>444</v>
      </c>
      <c r="B237" s="5" t="s">
        <v>445</v>
      </c>
      <c r="C237" s="5" t="s">
        <v>446</v>
      </c>
      <c r="D237" s="5" t="s">
        <v>447</v>
      </c>
      <c r="E237" s="5">
        <v>2</v>
      </c>
    </row>
    <row r="238" spans="1:5">
      <c r="A238" s="5" t="s">
        <v>444</v>
      </c>
      <c r="B238" s="5" t="s">
        <v>445</v>
      </c>
      <c r="C238" s="5" t="s">
        <v>91</v>
      </c>
      <c r="D238" s="5" t="s">
        <v>92</v>
      </c>
      <c r="E238" s="5">
        <v>35</v>
      </c>
    </row>
    <row r="239" spans="1:5">
      <c r="A239" s="5" t="s">
        <v>444</v>
      </c>
      <c r="B239" s="5" t="s">
        <v>445</v>
      </c>
      <c r="C239" s="5" t="s">
        <v>448</v>
      </c>
      <c r="D239" s="5" t="s">
        <v>449</v>
      </c>
      <c r="E239" s="5">
        <v>17</v>
      </c>
    </row>
    <row r="240" spans="1:5">
      <c r="A240" s="5" t="s">
        <v>444</v>
      </c>
      <c r="B240" s="5" t="s">
        <v>445</v>
      </c>
      <c r="C240" s="5" t="s">
        <v>450</v>
      </c>
      <c r="D240" s="5" t="s">
        <v>451</v>
      </c>
      <c r="E240" s="5">
        <v>20</v>
      </c>
    </row>
    <row r="241" spans="1:5">
      <c r="A241" s="5" t="s">
        <v>444</v>
      </c>
      <c r="B241" s="5" t="s">
        <v>445</v>
      </c>
      <c r="C241" s="5" t="s">
        <v>235</v>
      </c>
      <c r="D241" s="5" t="s">
        <v>236</v>
      </c>
      <c r="E241" s="5">
        <v>9</v>
      </c>
    </row>
    <row r="242" spans="1:5">
      <c r="A242" s="5" t="s">
        <v>444</v>
      </c>
      <c r="B242" s="5" t="s">
        <v>445</v>
      </c>
      <c r="C242" s="5" t="s">
        <v>452</v>
      </c>
      <c r="D242" s="5" t="s">
        <v>453</v>
      </c>
      <c r="E242" s="5">
        <v>1</v>
      </c>
    </row>
    <row r="243" spans="1:5">
      <c r="A243" s="5" t="s">
        <v>444</v>
      </c>
      <c r="B243" s="5" t="s">
        <v>445</v>
      </c>
      <c r="C243" s="5" t="s">
        <v>442</v>
      </c>
      <c r="D243" s="5" t="s">
        <v>443</v>
      </c>
      <c r="E243" s="5">
        <v>866</v>
      </c>
    </row>
    <row r="244" spans="1:5">
      <c r="A244" s="5" t="s">
        <v>444</v>
      </c>
      <c r="B244" s="5" t="s">
        <v>445</v>
      </c>
      <c r="C244" s="5" t="s">
        <v>275</v>
      </c>
      <c r="D244" s="5" t="s">
        <v>276</v>
      </c>
      <c r="E244" s="5">
        <v>6</v>
      </c>
    </row>
    <row r="245" spans="1:5">
      <c r="A245" s="5" t="s">
        <v>454</v>
      </c>
      <c r="B245" s="5" t="s">
        <v>455</v>
      </c>
      <c r="C245" s="5" t="s">
        <v>456</v>
      </c>
      <c r="D245" s="5" t="s">
        <v>457</v>
      </c>
      <c r="E245" s="5">
        <v>1</v>
      </c>
    </row>
    <row r="246" spans="1:5">
      <c r="A246" s="5" t="s">
        <v>454</v>
      </c>
      <c r="B246" s="5" t="s">
        <v>455</v>
      </c>
      <c r="C246" s="5" t="s">
        <v>265</v>
      </c>
      <c r="D246" s="5" t="s">
        <v>266</v>
      </c>
      <c r="E246" s="5">
        <v>366</v>
      </c>
    </row>
    <row r="247" spans="1:5">
      <c r="A247" s="5" t="s">
        <v>454</v>
      </c>
      <c r="B247" s="5" t="s">
        <v>455</v>
      </c>
      <c r="C247" s="5" t="s">
        <v>458</v>
      </c>
      <c r="D247" s="5" t="s">
        <v>459</v>
      </c>
      <c r="E247" s="5">
        <v>1</v>
      </c>
    </row>
    <row r="248" spans="1:5">
      <c r="A248" s="5" t="s">
        <v>454</v>
      </c>
      <c r="B248" s="5" t="s">
        <v>455</v>
      </c>
      <c r="C248" s="5" t="s">
        <v>442</v>
      </c>
      <c r="D248" s="5" t="s">
        <v>443</v>
      </c>
      <c r="E248" s="5">
        <v>32</v>
      </c>
    </row>
    <row r="249" spans="1:5">
      <c r="A249" s="5" t="s">
        <v>454</v>
      </c>
      <c r="B249" s="5" t="s">
        <v>455</v>
      </c>
      <c r="C249" s="5" t="s">
        <v>19</v>
      </c>
      <c r="D249" s="5" t="s">
        <v>20</v>
      </c>
      <c r="E249" s="5">
        <v>35</v>
      </c>
    </row>
    <row r="250" spans="1:5">
      <c r="A250" s="5" t="s">
        <v>460</v>
      </c>
      <c r="B250" s="5" t="s">
        <v>461</v>
      </c>
      <c r="C250" s="5" t="s">
        <v>89</v>
      </c>
      <c r="D250" s="5" t="s">
        <v>90</v>
      </c>
      <c r="E250" s="5">
        <v>107</v>
      </c>
    </row>
    <row r="251" spans="1:5">
      <c r="A251" s="5" t="s">
        <v>460</v>
      </c>
      <c r="B251" s="5" t="s">
        <v>461</v>
      </c>
      <c r="C251" s="5" t="s">
        <v>462</v>
      </c>
      <c r="D251" s="5" t="s">
        <v>463</v>
      </c>
      <c r="E251" s="5">
        <v>1</v>
      </c>
    </row>
    <row r="252" spans="1:5">
      <c r="A252" s="5" t="s">
        <v>460</v>
      </c>
      <c r="B252" s="5" t="s">
        <v>461</v>
      </c>
      <c r="C252" s="5" t="s">
        <v>328</v>
      </c>
      <c r="D252" s="5" t="s">
        <v>329</v>
      </c>
      <c r="E252" s="5">
        <v>108</v>
      </c>
    </row>
    <row r="253" spans="1:5">
      <c r="A253" s="5" t="s">
        <v>464</v>
      </c>
      <c r="B253" s="5" t="s">
        <v>465</v>
      </c>
      <c r="C253" s="5" t="s">
        <v>89</v>
      </c>
      <c r="D253" s="5" t="s">
        <v>90</v>
      </c>
      <c r="E253" s="5">
        <v>230</v>
      </c>
    </row>
    <row r="254" spans="1:5">
      <c r="A254" s="5" t="s">
        <v>464</v>
      </c>
      <c r="B254" s="5" t="s">
        <v>465</v>
      </c>
      <c r="C254" s="5" t="s">
        <v>466</v>
      </c>
      <c r="D254" s="5" t="s">
        <v>467</v>
      </c>
      <c r="E254" s="5">
        <v>356</v>
      </c>
    </row>
    <row r="255" spans="1:5">
      <c r="A255" s="5" t="s">
        <v>468</v>
      </c>
      <c r="B255" s="5" t="s">
        <v>469</v>
      </c>
      <c r="C255" s="5" t="s">
        <v>89</v>
      </c>
      <c r="D255" s="5" t="s">
        <v>90</v>
      </c>
      <c r="E255" s="5">
        <v>14</v>
      </c>
    </row>
    <row r="256" spans="1:5">
      <c r="A256" s="5" t="s">
        <v>468</v>
      </c>
      <c r="B256" s="5" t="s">
        <v>469</v>
      </c>
      <c r="C256" s="5" t="s">
        <v>470</v>
      </c>
      <c r="D256" s="5" t="s">
        <v>471</v>
      </c>
      <c r="E256" s="5">
        <v>13</v>
      </c>
    </row>
    <row r="257" spans="1:5">
      <c r="A257" s="5" t="s">
        <v>468</v>
      </c>
      <c r="B257" s="5" t="s">
        <v>469</v>
      </c>
      <c r="C257" s="5" t="s">
        <v>332</v>
      </c>
      <c r="D257" s="5" t="s">
        <v>333</v>
      </c>
      <c r="E257" s="5">
        <v>9</v>
      </c>
    </row>
    <row r="258" spans="1:5">
      <c r="A258" s="5" t="s">
        <v>468</v>
      </c>
      <c r="B258" s="5" t="s">
        <v>469</v>
      </c>
      <c r="C258" s="5" t="s">
        <v>334</v>
      </c>
      <c r="D258" s="5" t="s">
        <v>335</v>
      </c>
      <c r="E258" s="5">
        <v>6</v>
      </c>
    </row>
    <row r="259" spans="1:5">
      <c r="A259" s="5" t="s">
        <v>468</v>
      </c>
      <c r="B259" s="5" t="s">
        <v>469</v>
      </c>
      <c r="C259" s="5" t="s">
        <v>77</v>
      </c>
      <c r="D259" s="5" t="s">
        <v>78</v>
      </c>
      <c r="E259" s="5">
        <v>100</v>
      </c>
    </row>
    <row r="260" spans="1:5">
      <c r="A260" s="5" t="s">
        <v>472</v>
      </c>
      <c r="B260" s="5" t="s">
        <v>473</v>
      </c>
      <c r="C260" s="5" t="s">
        <v>474</v>
      </c>
      <c r="D260" s="5" t="s">
        <v>475</v>
      </c>
      <c r="E260" s="5">
        <v>63</v>
      </c>
    </row>
    <row r="261" spans="1:5">
      <c r="A261" s="5" t="s">
        <v>476</v>
      </c>
      <c r="B261" s="5" t="s">
        <v>477</v>
      </c>
      <c r="C261" s="5" t="s">
        <v>478</v>
      </c>
      <c r="D261" s="5" t="s">
        <v>479</v>
      </c>
      <c r="E261" s="5">
        <v>1</v>
      </c>
    </row>
    <row r="262" spans="1:5">
      <c r="A262" s="5" t="s">
        <v>476</v>
      </c>
      <c r="B262" s="5" t="s">
        <v>477</v>
      </c>
      <c r="C262" s="5" t="s">
        <v>326</v>
      </c>
      <c r="D262" s="5" t="s">
        <v>327</v>
      </c>
      <c r="E262" s="5">
        <v>7</v>
      </c>
    </row>
    <row r="263" spans="1:5">
      <c r="A263" s="5" t="s">
        <v>476</v>
      </c>
      <c r="B263" s="5" t="s">
        <v>477</v>
      </c>
      <c r="C263" s="5" t="s">
        <v>480</v>
      </c>
      <c r="D263" s="5" t="s">
        <v>481</v>
      </c>
      <c r="E263" s="5">
        <v>1</v>
      </c>
    </row>
    <row r="264" spans="1:5">
      <c r="A264" s="5" t="s">
        <v>476</v>
      </c>
      <c r="B264" s="5" t="s">
        <v>477</v>
      </c>
      <c r="C264" s="5" t="s">
        <v>482</v>
      </c>
      <c r="D264" s="5" t="s">
        <v>483</v>
      </c>
      <c r="E264" s="5">
        <v>2</v>
      </c>
    </row>
    <row r="265" spans="1:5">
      <c r="A265" s="5" t="s">
        <v>484</v>
      </c>
      <c r="B265" s="5" t="s">
        <v>485</v>
      </c>
      <c r="C265" s="5" t="s">
        <v>486</v>
      </c>
      <c r="D265" s="5" t="s">
        <v>487</v>
      </c>
      <c r="E265" s="5">
        <v>13</v>
      </c>
    </row>
    <row r="266" spans="1:5">
      <c r="A266" s="5" t="s">
        <v>484</v>
      </c>
      <c r="B266" s="5" t="s">
        <v>485</v>
      </c>
      <c r="C266" s="5" t="s">
        <v>488</v>
      </c>
      <c r="D266" s="5" t="s">
        <v>489</v>
      </c>
      <c r="E266" s="5">
        <v>104</v>
      </c>
    </row>
    <row r="267" spans="1:5">
      <c r="A267" s="5" t="s">
        <v>484</v>
      </c>
      <c r="B267" s="5" t="s">
        <v>485</v>
      </c>
      <c r="C267" s="5" t="s">
        <v>490</v>
      </c>
      <c r="D267" s="5" t="s">
        <v>491</v>
      </c>
      <c r="E267" s="5">
        <v>135</v>
      </c>
    </row>
    <row r="268" spans="1:5">
      <c r="A268" s="5" t="s">
        <v>484</v>
      </c>
      <c r="B268" s="5" t="s">
        <v>485</v>
      </c>
      <c r="C268" s="5" t="s">
        <v>296</v>
      </c>
      <c r="D268" s="5" t="s">
        <v>297</v>
      </c>
      <c r="E268" s="5">
        <v>15</v>
      </c>
    </row>
    <row r="269" spans="1:5">
      <c r="A269" s="5" t="s">
        <v>484</v>
      </c>
      <c r="B269" s="5" t="s">
        <v>485</v>
      </c>
      <c r="C269" s="5" t="s">
        <v>298</v>
      </c>
      <c r="D269" s="5" t="s">
        <v>299</v>
      </c>
      <c r="E269" s="5">
        <v>49</v>
      </c>
    </row>
    <row r="270" spans="1:5">
      <c r="A270" s="5" t="s">
        <v>484</v>
      </c>
      <c r="B270" s="5" t="s">
        <v>485</v>
      </c>
      <c r="C270" s="5" t="s">
        <v>300</v>
      </c>
      <c r="D270" s="5" t="s">
        <v>301</v>
      </c>
      <c r="E270" s="5">
        <v>115</v>
      </c>
    </row>
    <row r="271" spans="1:5">
      <c r="A271" s="5" t="s">
        <v>484</v>
      </c>
      <c r="B271" s="5" t="s">
        <v>485</v>
      </c>
      <c r="C271" s="5" t="s">
        <v>458</v>
      </c>
      <c r="D271" s="5" t="s">
        <v>459</v>
      </c>
      <c r="E271" s="5">
        <v>1</v>
      </c>
    </row>
    <row r="272" spans="1:5">
      <c r="A272" s="5" t="s">
        <v>484</v>
      </c>
      <c r="B272" s="5" t="s">
        <v>485</v>
      </c>
      <c r="C272" s="5" t="s">
        <v>308</v>
      </c>
      <c r="D272" s="5" t="s">
        <v>309</v>
      </c>
      <c r="E272" s="5">
        <v>1</v>
      </c>
    </row>
    <row r="273" spans="1:5">
      <c r="A273" s="5" t="s">
        <v>484</v>
      </c>
      <c r="B273" s="5" t="s">
        <v>485</v>
      </c>
      <c r="C273" s="5" t="s">
        <v>492</v>
      </c>
      <c r="D273" s="5" t="s">
        <v>493</v>
      </c>
      <c r="E273" s="5">
        <v>11</v>
      </c>
    </row>
    <row r="274" spans="1:5">
      <c r="A274" s="5" t="s">
        <v>484</v>
      </c>
      <c r="B274" s="5" t="s">
        <v>485</v>
      </c>
      <c r="C274" s="5" t="s">
        <v>494</v>
      </c>
      <c r="D274" s="5" t="s">
        <v>495</v>
      </c>
      <c r="E274" s="5">
        <v>71</v>
      </c>
    </row>
    <row r="275" spans="1:5">
      <c r="A275" s="5" t="s">
        <v>484</v>
      </c>
      <c r="B275" s="5" t="s">
        <v>485</v>
      </c>
      <c r="C275" s="5" t="s">
        <v>496</v>
      </c>
      <c r="D275" s="5" t="s">
        <v>497</v>
      </c>
      <c r="E275" s="5">
        <v>541</v>
      </c>
    </row>
    <row r="276" spans="1:5">
      <c r="A276" s="5" t="s">
        <v>484</v>
      </c>
      <c r="B276" s="5" t="s">
        <v>485</v>
      </c>
      <c r="C276" s="5" t="s">
        <v>310</v>
      </c>
      <c r="D276" s="5" t="s">
        <v>311</v>
      </c>
      <c r="E276" s="5">
        <v>22</v>
      </c>
    </row>
    <row r="277" spans="1:5">
      <c r="A277" s="5" t="s">
        <v>484</v>
      </c>
      <c r="B277" s="5" t="s">
        <v>485</v>
      </c>
      <c r="C277" s="5" t="s">
        <v>498</v>
      </c>
      <c r="D277" s="5" t="s">
        <v>499</v>
      </c>
      <c r="E277" s="5">
        <v>6</v>
      </c>
    </row>
    <row r="278" spans="1:5">
      <c r="A278" s="5" t="s">
        <v>484</v>
      </c>
      <c r="B278" s="5" t="s">
        <v>485</v>
      </c>
      <c r="C278" s="5" t="s">
        <v>500</v>
      </c>
      <c r="D278" s="5" t="s">
        <v>501</v>
      </c>
      <c r="E278" s="5">
        <v>71</v>
      </c>
    </row>
    <row r="279" spans="1:5">
      <c r="A279" s="5" t="s">
        <v>484</v>
      </c>
      <c r="B279" s="5" t="s">
        <v>485</v>
      </c>
      <c r="C279" s="5" t="s">
        <v>257</v>
      </c>
      <c r="D279" s="5" t="s">
        <v>258</v>
      </c>
      <c r="E279" s="5">
        <v>118</v>
      </c>
    </row>
    <row r="280" spans="1:5">
      <c r="A280" s="5" t="s">
        <v>484</v>
      </c>
      <c r="B280" s="5" t="s">
        <v>485</v>
      </c>
      <c r="C280" s="5" t="s">
        <v>247</v>
      </c>
      <c r="D280" s="5" t="s">
        <v>248</v>
      </c>
      <c r="E280" s="5">
        <v>6</v>
      </c>
    </row>
    <row r="281" spans="1:5">
      <c r="A281" s="5" t="s">
        <v>484</v>
      </c>
      <c r="B281" s="5" t="s">
        <v>485</v>
      </c>
      <c r="C281" s="5" t="s">
        <v>316</v>
      </c>
      <c r="D281" s="5" t="s">
        <v>317</v>
      </c>
      <c r="E281" s="5">
        <v>1</v>
      </c>
    </row>
    <row r="282" spans="1:5">
      <c r="A282" s="5" t="s">
        <v>484</v>
      </c>
      <c r="B282" s="5" t="s">
        <v>485</v>
      </c>
      <c r="C282" s="5" t="s">
        <v>502</v>
      </c>
      <c r="D282" s="5" t="s">
        <v>503</v>
      </c>
      <c r="E282" s="5">
        <v>2</v>
      </c>
    </row>
    <row r="283" spans="1:5">
      <c r="A283" s="5" t="s">
        <v>484</v>
      </c>
      <c r="B283" s="5" t="s">
        <v>485</v>
      </c>
      <c r="C283" s="5" t="s">
        <v>35</v>
      </c>
      <c r="D283" s="5" t="s">
        <v>36</v>
      </c>
      <c r="E283" s="5">
        <v>15</v>
      </c>
    </row>
    <row r="284" spans="1:5">
      <c r="A284" s="5" t="s">
        <v>484</v>
      </c>
      <c r="B284" s="5" t="s">
        <v>485</v>
      </c>
      <c r="C284" s="5" t="s">
        <v>504</v>
      </c>
      <c r="D284" s="5" t="s">
        <v>505</v>
      </c>
      <c r="E284" s="5">
        <v>23</v>
      </c>
    </row>
    <row r="285" spans="1:5">
      <c r="A285" s="5" t="s">
        <v>484</v>
      </c>
      <c r="B285" s="5" t="s">
        <v>485</v>
      </c>
      <c r="C285" s="5" t="s">
        <v>478</v>
      </c>
      <c r="D285" s="5" t="s">
        <v>479</v>
      </c>
      <c r="E285" s="5">
        <v>89</v>
      </c>
    </row>
    <row r="286" spans="1:5">
      <c r="A286" s="5" t="s">
        <v>484</v>
      </c>
      <c r="B286" s="5" t="s">
        <v>485</v>
      </c>
      <c r="C286" s="5" t="s">
        <v>322</v>
      </c>
      <c r="D286" s="5" t="s">
        <v>323</v>
      </c>
      <c r="E286" s="5">
        <v>3</v>
      </c>
    </row>
    <row r="287" spans="1:5">
      <c r="A287" s="5" t="s">
        <v>484</v>
      </c>
      <c r="B287" s="5" t="s">
        <v>485</v>
      </c>
      <c r="C287" s="5" t="s">
        <v>324</v>
      </c>
      <c r="D287" s="5" t="s">
        <v>325</v>
      </c>
      <c r="E287" s="5">
        <v>155</v>
      </c>
    </row>
    <row r="288" spans="1:5">
      <c r="A288" s="5" t="s">
        <v>484</v>
      </c>
      <c r="B288" s="5" t="s">
        <v>485</v>
      </c>
      <c r="C288" s="5" t="s">
        <v>326</v>
      </c>
      <c r="D288" s="5" t="s">
        <v>327</v>
      </c>
      <c r="E288" s="5">
        <v>2</v>
      </c>
    </row>
    <row r="289" spans="1:5">
      <c r="A289" s="5" t="s">
        <v>484</v>
      </c>
      <c r="B289" s="5" t="s">
        <v>485</v>
      </c>
      <c r="C289" s="5" t="s">
        <v>506</v>
      </c>
      <c r="D289" s="5" t="s">
        <v>507</v>
      </c>
      <c r="E289" s="5">
        <v>11</v>
      </c>
    </row>
    <row r="290" spans="1:5">
      <c r="A290" s="5" t="s">
        <v>484</v>
      </c>
      <c r="B290" s="5" t="s">
        <v>485</v>
      </c>
      <c r="C290" s="5" t="s">
        <v>508</v>
      </c>
      <c r="D290" s="5" t="s">
        <v>509</v>
      </c>
      <c r="E290" s="5">
        <v>41</v>
      </c>
    </row>
    <row r="291" spans="1:5">
      <c r="A291" s="5" t="s">
        <v>484</v>
      </c>
      <c r="B291" s="5" t="s">
        <v>485</v>
      </c>
      <c r="C291" s="5" t="s">
        <v>510</v>
      </c>
      <c r="D291" s="5" t="s">
        <v>511</v>
      </c>
      <c r="E291" s="5">
        <v>5</v>
      </c>
    </row>
    <row r="292" spans="1:5">
      <c r="A292" s="5" t="s">
        <v>484</v>
      </c>
      <c r="B292" s="5" t="s">
        <v>485</v>
      </c>
      <c r="C292" s="5" t="s">
        <v>69</v>
      </c>
      <c r="D292" s="5" t="s">
        <v>70</v>
      </c>
      <c r="E292" s="5">
        <v>25</v>
      </c>
    </row>
    <row r="293" spans="1:5">
      <c r="A293" s="5" t="s">
        <v>484</v>
      </c>
      <c r="B293" s="5" t="s">
        <v>485</v>
      </c>
      <c r="C293" s="5" t="s">
        <v>330</v>
      </c>
      <c r="D293" s="5" t="s">
        <v>331</v>
      </c>
      <c r="E293" s="5">
        <v>79</v>
      </c>
    </row>
    <row r="294" spans="1:5">
      <c r="A294" s="5" t="s">
        <v>484</v>
      </c>
      <c r="B294" s="5" t="s">
        <v>485</v>
      </c>
      <c r="C294" s="5" t="s">
        <v>512</v>
      </c>
      <c r="D294" s="5" t="s">
        <v>513</v>
      </c>
      <c r="E294" s="5">
        <v>29</v>
      </c>
    </row>
    <row r="295" spans="1:5">
      <c r="A295" s="5" t="s">
        <v>484</v>
      </c>
      <c r="B295" s="5" t="s">
        <v>485</v>
      </c>
      <c r="C295" s="5" t="s">
        <v>514</v>
      </c>
      <c r="D295" s="5" t="s">
        <v>515</v>
      </c>
      <c r="E295" s="5">
        <v>2</v>
      </c>
    </row>
    <row r="296" spans="1:5">
      <c r="A296" s="5" t="s">
        <v>484</v>
      </c>
      <c r="B296" s="5" t="s">
        <v>485</v>
      </c>
      <c r="C296" s="5" t="s">
        <v>332</v>
      </c>
      <c r="D296" s="5" t="s">
        <v>333</v>
      </c>
      <c r="E296" s="5">
        <v>45</v>
      </c>
    </row>
    <row r="297" spans="1:5">
      <c r="A297" s="5" t="s">
        <v>484</v>
      </c>
      <c r="B297" s="5" t="s">
        <v>485</v>
      </c>
      <c r="C297" s="5" t="s">
        <v>516</v>
      </c>
      <c r="D297" s="5" t="s">
        <v>517</v>
      </c>
      <c r="E297" s="5">
        <v>12</v>
      </c>
    </row>
    <row r="298" spans="1:5">
      <c r="A298" s="5" t="s">
        <v>484</v>
      </c>
      <c r="B298" s="5" t="s">
        <v>485</v>
      </c>
      <c r="C298" s="5" t="s">
        <v>518</v>
      </c>
      <c r="D298" s="5" t="s">
        <v>519</v>
      </c>
      <c r="E298" s="5">
        <v>8</v>
      </c>
    </row>
    <row r="299" spans="1:5">
      <c r="A299" s="5" t="s">
        <v>484</v>
      </c>
      <c r="B299" s="5" t="s">
        <v>485</v>
      </c>
      <c r="C299" s="5" t="s">
        <v>520</v>
      </c>
      <c r="D299" s="5" t="s">
        <v>521</v>
      </c>
      <c r="E299" s="5">
        <v>15</v>
      </c>
    </row>
    <row r="300" spans="1:5">
      <c r="A300" s="5" t="s">
        <v>484</v>
      </c>
      <c r="B300" s="5" t="s">
        <v>485</v>
      </c>
      <c r="C300" s="5" t="s">
        <v>352</v>
      </c>
      <c r="D300" s="5" t="s">
        <v>353</v>
      </c>
      <c r="E300" s="5">
        <v>11</v>
      </c>
    </row>
    <row r="301" spans="1:5">
      <c r="A301" s="5" t="s">
        <v>484</v>
      </c>
      <c r="B301" s="5" t="s">
        <v>485</v>
      </c>
      <c r="C301" s="5" t="s">
        <v>522</v>
      </c>
      <c r="D301" s="5" t="s">
        <v>523</v>
      </c>
      <c r="E301" s="5">
        <v>23</v>
      </c>
    </row>
    <row r="302" spans="1:5">
      <c r="A302" s="5" t="s">
        <v>484</v>
      </c>
      <c r="B302" s="5" t="s">
        <v>485</v>
      </c>
      <c r="C302" s="5" t="s">
        <v>524</v>
      </c>
      <c r="D302" s="5" t="s">
        <v>525</v>
      </c>
      <c r="E302" s="5">
        <v>15</v>
      </c>
    </row>
    <row r="303" spans="1:5">
      <c r="A303" s="5" t="s">
        <v>484</v>
      </c>
      <c r="B303" s="5" t="s">
        <v>485</v>
      </c>
      <c r="C303" s="5" t="s">
        <v>526</v>
      </c>
      <c r="D303" s="5" t="s">
        <v>527</v>
      </c>
      <c r="E303" s="5">
        <v>27</v>
      </c>
    </row>
    <row r="304" spans="1:5">
      <c r="A304" s="5" t="s">
        <v>484</v>
      </c>
      <c r="B304" s="5" t="s">
        <v>485</v>
      </c>
      <c r="C304" s="5" t="s">
        <v>360</v>
      </c>
      <c r="D304" s="5" t="s">
        <v>361</v>
      </c>
      <c r="E304" s="5">
        <v>35</v>
      </c>
    </row>
    <row r="305" spans="1:5">
      <c r="A305" s="5" t="s">
        <v>484</v>
      </c>
      <c r="B305" s="5" t="s">
        <v>485</v>
      </c>
      <c r="C305" s="5" t="s">
        <v>528</v>
      </c>
      <c r="D305" s="5" t="s">
        <v>529</v>
      </c>
      <c r="E305" s="5">
        <v>52</v>
      </c>
    </row>
    <row r="306" spans="1:5">
      <c r="A306" s="5" t="s">
        <v>484</v>
      </c>
      <c r="B306" s="5" t="s">
        <v>485</v>
      </c>
      <c r="C306" s="5" t="s">
        <v>530</v>
      </c>
      <c r="D306" s="5" t="s">
        <v>531</v>
      </c>
      <c r="E306" s="5">
        <v>3</v>
      </c>
    </row>
    <row r="307" spans="1:5">
      <c r="A307" s="5" t="s">
        <v>484</v>
      </c>
      <c r="B307" s="5" t="s">
        <v>485</v>
      </c>
      <c r="C307" s="5" t="s">
        <v>532</v>
      </c>
      <c r="D307" s="5" t="s">
        <v>533</v>
      </c>
      <c r="E307" s="5">
        <v>2</v>
      </c>
    </row>
    <row r="308" spans="1:5">
      <c r="A308" s="5" t="s">
        <v>484</v>
      </c>
      <c r="B308" s="5" t="s">
        <v>485</v>
      </c>
      <c r="C308" s="5" t="s">
        <v>534</v>
      </c>
      <c r="D308" s="5" t="s">
        <v>535</v>
      </c>
      <c r="E308" s="5">
        <v>1</v>
      </c>
    </row>
    <row r="309" spans="1:5">
      <c r="A309" s="5" t="s">
        <v>484</v>
      </c>
      <c r="B309" s="5" t="s">
        <v>485</v>
      </c>
      <c r="C309" s="5" t="s">
        <v>536</v>
      </c>
      <c r="D309" s="5" t="s">
        <v>537</v>
      </c>
      <c r="E309" s="5">
        <v>15</v>
      </c>
    </row>
    <row r="310" spans="1:5">
      <c r="A310" s="5" t="s">
        <v>484</v>
      </c>
      <c r="B310" s="5" t="s">
        <v>485</v>
      </c>
      <c r="C310" s="5" t="s">
        <v>538</v>
      </c>
      <c r="D310" s="5" t="s">
        <v>539</v>
      </c>
      <c r="E310" s="5">
        <v>14</v>
      </c>
    </row>
    <row r="311" spans="1:5">
      <c r="A311" s="5" t="s">
        <v>484</v>
      </c>
      <c r="B311" s="5" t="s">
        <v>485</v>
      </c>
      <c r="C311" s="5" t="s">
        <v>281</v>
      </c>
      <c r="D311" s="5" t="s">
        <v>282</v>
      </c>
      <c r="E311" s="5">
        <v>5</v>
      </c>
    </row>
    <row r="312" spans="1:5">
      <c r="A312" s="5" t="s">
        <v>484</v>
      </c>
      <c r="B312" s="5" t="s">
        <v>485</v>
      </c>
      <c r="C312" s="5" t="s">
        <v>388</v>
      </c>
      <c r="D312" s="5" t="s">
        <v>389</v>
      </c>
      <c r="E312" s="5">
        <v>27</v>
      </c>
    </row>
    <row r="313" spans="1:5">
      <c r="A313" s="5" t="s">
        <v>484</v>
      </c>
      <c r="B313" s="5" t="s">
        <v>485</v>
      </c>
      <c r="C313" s="5" t="s">
        <v>540</v>
      </c>
      <c r="D313" s="5" t="s">
        <v>541</v>
      </c>
      <c r="E313" s="5">
        <v>60</v>
      </c>
    </row>
    <row r="314" spans="1:5">
      <c r="A314" s="5" t="s">
        <v>484</v>
      </c>
      <c r="B314" s="5" t="s">
        <v>485</v>
      </c>
      <c r="C314" s="5" t="s">
        <v>542</v>
      </c>
      <c r="D314" s="5" t="s">
        <v>543</v>
      </c>
      <c r="E314" s="5">
        <v>53</v>
      </c>
    </row>
    <row r="315" spans="1:5">
      <c r="A315" s="5" t="s">
        <v>544</v>
      </c>
      <c r="B315" s="5" t="s">
        <v>545</v>
      </c>
      <c r="C315" s="5" t="s">
        <v>486</v>
      </c>
      <c r="D315" s="5" t="s">
        <v>487</v>
      </c>
      <c r="E315" s="5">
        <v>1</v>
      </c>
    </row>
    <row r="316" spans="1:5">
      <c r="A316" s="5" t="s">
        <v>544</v>
      </c>
      <c r="B316" s="5" t="s">
        <v>545</v>
      </c>
      <c r="C316" s="5" t="s">
        <v>546</v>
      </c>
      <c r="D316" s="5" t="s">
        <v>547</v>
      </c>
      <c r="E316" s="5">
        <v>10</v>
      </c>
    </row>
    <row r="317" spans="1:5">
      <c r="A317" s="5" t="s">
        <v>548</v>
      </c>
      <c r="B317" s="5" t="s">
        <v>549</v>
      </c>
      <c r="C317" s="5" t="s">
        <v>456</v>
      </c>
      <c r="D317" s="5" t="s">
        <v>457</v>
      </c>
      <c r="E317" s="5">
        <v>3</v>
      </c>
    </row>
    <row r="318" spans="1:5">
      <c r="A318" s="5" t="s">
        <v>548</v>
      </c>
      <c r="B318" s="5" t="s">
        <v>549</v>
      </c>
      <c r="C318" s="5" t="s">
        <v>233</v>
      </c>
      <c r="D318" s="5" t="s">
        <v>234</v>
      </c>
      <c r="E318" s="5">
        <v>184</v>
      </c>
    </row>
    <row r="319" spans="1:5">
      <c r="A319" s="5" t="s">
        <v>548</v>
      </c>
      <c r="B319" s="5" t="s">
        <v>549</v>
      </c>
      <c r="C319" s="5" t="s">
        <v>550</v>
      </c>
      <c r="D319" s="5" t="s">
        <v>551</v>
      </c>
      <c r="E319" s="5">
        <v>55</v>
      </c>
    </row>
    <row r="320" spans="1:5">
      <c r="A320" s="5" t="s">
        <v>548</v>
      </c>
      <c r="B320" s="5" t="s">
        <v>549</v>
      </c>
      <c r="C320" s="5" t="s">
        <v>310</v>
      </c>
      <c r="D320" s="5" t="s">
        <v>311</v>
      </c>
      <c r="E320" s="5">
        <v>115</v>
      </c>
    </row>
    <row r="321" spans="1:5">
      <c r="A321" s="5" t="s">
        <v>548</v>
      </c>
      <c r="B321" s="5" t="s">
        <v>549</v>
      </c>
      <c r="C321" s="5" t="s">
        <v>552</v>
      </c>
      <c r="D321" s="5" t="s">
        <v>553</v>
      </c>
      <c r="E321" s="5">
        <v>1</v>
      </c>
    </row>
    <row r="322" spans="1:5">
      <c r="A322" s="5" t="s">
        <v>548</v>
      </c>
      <c r="B322" s="5" t="s">
        <v>549</v>
      </c>
      <c r="C322" s="5" t="s">
        <v>462</v>
      </c>
      <c r="D322" s="5" t="s">
        <v>463</v>
      </c>
      <c r="E322" s="5">
        <v>153</v>
      </c>
    </row>
    <row r="323" spans="1:5">
      <c r="A323" s="5" t="s">
        <v>548</v>
      </c>
      <c r="B323" s="5" t="s">
        <v>549</v>
      </c>
      <c r="C323" s="5" t="s">
        <v>314</v>
      </c>
      <c r="D323" s="5" t="s">
        <v>315</v>
      </c>
      <c r="E323" s="5">
        <v>129</v>
      </c>
    </row>
    <row r="324" spans="1:5">
      <c r="A324" s="5" t="s">
        <v>548</v>
      </c>
      <c r="B324" s="5" t="s">
        <v>549</v>
      </c>
      <c r="C324" s="5" t="s">
        <v>554</v>
      </c>
      <c r="D324" s="5" t="s">
        <v>555</v>
      </c>
      <c r="E324" s="5">
        <v>85</v>
      </c>
    </row>
    <row r="325" spans="1:5">
      <c r="A325" s="5" t="s">
        <v>548</v>
      </c>
      <c r="B325" s="5" t="s">
        <v>549</v>
      </c>
      <c r="C325" s="5" t="s">
        <v>328</v>
      </c>
      <c r="D325" s="5" t="s">
        <v>329</v>
      </c>
      <c r="E325" s="5">
        <v>67</v>
      </c>
    </row>
    <row r="326" spans="1:5">
      <c r="A326" s="5" t="s">
        <v>548</v>
      </c>
      <c r="B326" s="5" t="s">
        <v>549</v>
      </c>
      <c r="C326" s="5" t="s">
        <v>510</v>
      </c>
      <c r="D326" s="5" t="s">
        <v>511</v>
      </c>
      <c r="E326" s="5">
        <v>15</v>
      </c>
    </row>
    <row r="327" spans="1:5">
      <c r="A327" s="5" t="s">
        <v>548</v>
      </c>
      <c r="B327" s="5" t="s">
        <v>549</v>
      </c>
      <c r="C327" s="5" t="s">
        <v>556</v>
      </c>
      <c r="D327" s="5" t="s">
        <v>557</v>
      </c>
      <c r="E327" s="5">
        <v>8</v>
      </c>
    </row>
    <row r="328" spans="1:5">
      <c r="A328" s="5" t="s">
        <v>548</v>
      </c>
      <c r="B328" s="5" t="s">
        <v>549</v>
      </c>
      <c r="C328" s="5" t="s">
        <v>558</v>
      </c>
      <c r="D328" s="5" t="s">
        <v>559</v>
      </c>
      <c r="E328" s="5">
        <v>5</v>
      </c>
    </row>
    <row r="329" spans="1:5">
      <c r="A329" s="5" t="s">
        <v>548</v>
      </c>
      <c r="B329" s="5" t="s">
        <v>549</v>
      </c>
      <c r="C329" s="5" t="s">
        <v>71</v>
      </c>
      <c r="D329" s="5" t="s">
        <v>72</v>
      </c>
      <c r="E329" s="5">
        <v>12</v>
      </c>
    </row>
    <row r="330" spans="1:5">
      <c r="A330" s="5" t="s">
        <v>548</v>
      </c>
      <c r="B330" s="5" t="s">
        <v>549</v>
      </c>
      <c r="C330" s="5" t="s">
        <v>348</v>
      </c>
      <c r="D330" s="5" t="s">
        <v>349</v>
      </c>
      <c r="E330" s="5">
        <v>436</v>
      </c>
    </row>
    <row r="331" spans="1:5">
      <c r="A331" s="5" t="s">
        <v>548</v>
      </c>
      <c r="B331" s="5" t="s">
        <v>549</v>
      </c>
      <c r="C331" s="5" t="s">
        <v>560</v>
      </c>
      <c r="D331" s="5" t="s">
        <v>561</v>
      </c>
      <c r="E331" s="5">
        <v>4</v>
      </c>
    </row>
    <row r="332" spans="1:5">
      <c r="A332" s="5" t="s">
        <v>548</v>
      </c>
      <c r="B332" s="5" t="s">
        <v>549</v>
      </c>
      <c r="C332" s="5" t="s">
        <v>356</v>
      </c>
      <c r="D332" s="5" t="s">
        <v>357</v>
      </c>
      <c r="E332" s="5">
        <v>6</v>
      </c>
    </row>
    <row r="333" spans="1:5">
      <c r="A333" s="5" t="s">
        <v>548</v>
      </c>
      <c r="B333" s="5" t="s">
        <v>549</v>
      </c>
      <c r="C333" s="5" t="s">
        <v>482</v>
      </c>
      <c r="D333" s="5" t="s">
        <v>483</v>
      </c>
      <c r="E333" s="5">
        <v>17</v>
      </c>
    </row>
    <row r="334" spans="1:5">
      <c r="A334" s="5" t="s">
        <v>548</v>
      </c>
      <c r="B334" s="5" t="s">
        <v>549</v>
      </c>
      <c r="C334" s="5" t="s">
        <v>562</v>
      </c>
      <c r="D334" s="5" t="s">
        <v>563</v>
      </c>
      <c r="E334" s="5">
        <v>6</v>
      </c>
    </row>
    <row r="335" spans="1:5">
      <c r="A335" s="5" t="s">
        <v>548</v>
      </c>
      <c r="B335" s="5" t="s">
        <v>549</v>
      </c>
      <c r="C335" s="5" t="s">
        <v>564</v>
      </c>
      <c r="D335" s="5" t="s">
        <v>565</v>
      </c>
      <c r="E335" s="5">
        <v>15</v>
      </c>
    </row>
    <row r="336" spans="1:5">
      <c r="A336" s="5" t="s">
        <v>548</v>
      </c>
      <c r="B336" s="5" t="s">
        <v>549</v>
      </c>
      <c r="C336" s="5" t="s">
        <v>370</v>
      </c>
      <c r="D336" s="5" t="s">
        <v>371</v>
      </c>
      <c r="E336" s="5">
        <v>56</v>
      </c>
    </row>
    <row r="337" spans="1:5">
      <c r="A337" s="5" t="s">
        <v>548</v>
      </c>
      <c r="B337" s="5" t="s">
        <v>549</v>
      </c>
      <c r="C337" s="5" t="s">
        <v>566</v>
      </c>
      <c r="D337" s="5" t="s">
        <v>567</v>
      </c>
      <c r="E337" s="5">
        <v>4</v>
      </c>
    </row>
    <row r="338" spans="1:5">
      <c r="A338" s="5" t="s">
        <v>548</v>
      </c>
      <c r="B338" s="5" t="s">
        <v>549</v>
      </c>
      <c r="C338" s="5" t="s">
        <v>376</v>
      </c>
      <c r="D338" s="5" t="s">
        <v>377</v>
      </c>
      <c r="E338" s="5">
        <v>131</v>
      </c>
    </row>
    <row r="339" spans="1:5">
      <c r="A339" s="5" t="s">
        <v>548</v>
      </c>
      <c r="B339" s="5" t="s">
        <v>549</v>
      </c>
      <c r="C339" s="5" t="s">
        <v>378</v>
      </c>
      <c r="D339" s="5" t="s">
        <v>379</v>
      </c>
      <c r="E339" s="5">
        <v>265</v>
      </c>
    </row>
    <row r="340" spans="1:5">
      <c r="A340" s="5" t="s">
        <v>548</v>
      </c>
      <c r="B340" s="5" t="s">
        <v>549</v>
      </c>
      <c r="C340" s="5" t="s">
        <v>568</v>
      </c>
      <c r="D340" s="5" t="s">
        <v>569</v>
      </c>
      <c r="E340" s="5">
        <v>21</v>
      </c>
    </row>
    <row r="341" spans="1:5">
      <c r="A341" s="5" t="s">
        <v>548</v>
      </c>
      <c r="B341" s="5" t="s">
        <v>549</v>
      </c>
      <c r="C341" s="5" t="s">
        <v>570</v>
      </c>
      <c r="D341" s="5" t="s">
        <v>571</v>
      </c>
      <c r="E341" s="5">
        <v>37</v>
      </c>
    </row>
    <row r="342" spans="1:5">
      <c r="A342" s="5" t="s">
        <v>548</v>
      </c>
      <c r="B342" s="5" t="s">
        <v>549</v>
      </c>
      <c r="C342" s="5" t="s">
        <v>380</v>
      </c>
      <c r="D342" s="5" t="s">
        <v>381</v>
      </c>
      <c r="E342" s="5">
        <v>13</v>
      </c>
    </row>
    <row r="343" spans="1:5">
      <c r="A343" s="5" t="s">
        <v>548</v>
      </c>
      <c r="B343" s="5" t="s">
        <v>549</v>
      </c>
      <c r="C343" s="5" t="s">
        <v>532</v>
      </c>
      <c r="D343" s="5" t="s">
        <v>533</v>
      </c>
      <c r="E343" s="5">
        <v>4</v>
      </c>
    </row>
    <row r="344" spans="1:5">
      <c r="A344" s="5" t="s">
        <v>548</v>
      </c>
      <c r="B344" s="5" t="s">
        <v>549</v>
      </c>
      <c r="C344" s="5" t="s">
        <v>572</v>
      </c>
      <c r="D344" s="5" t="s">
        <v>573</v>
      </c>
      <c r="E344" s="5">
        <v>82</v>
      </c>
    </row>
    <row r="345" spans="1:5">
      <c r="A345" s="5" t="s">
        <v>548</v>
      </c>
      <c r="B345" s="5" t="s">
        <v>549</v>
      </c>
      <c r="C345" s="5" t="s">
        <v>574</v>
      </c>
      <c r="D345" s="5" t="s">
        <v>575</v>
      </c>
      <c r="E345" s="5">
        <v>3</v>
      </c>
    </row>
    <row r="346" spans="1:5">
      <c r="A346" s="5" t="s">
        <v>548</v>
      </c>
      <c r="B346" s="5" t="s">
        <v>549</v>
      </c>
      <c r="C346" s="5" t="s">
        <v>576</v>
      </c>
      <c r="D346" s="5" t="s">
        <v>577</v>
      </c>
      <c r="E346" s="5">
        <v>904</v>
      </c>
    </row>
    <row r="347" spans="1:5">
      <c r="A347" s="5" t="s">
        <v>548</v>
      </c>
      <c r="B347" s="5" t="s">
        <v>549</v>
      </c>
      <c r="C347" s="5" t="s">
        <v>578</v>
      </c>
      <c r="D347" s="5" t="s">
        <v>579</v>
      </c>
      <c r="E347" s="5">
        <v>12</v>
      </c>
    </row>
    <row r="348" spans="1:5">
      <c r="A348" s="5" t="s">
        <v>548</v>
      </c>
      <c r="B348" s="5" t="s">
        <v>549</v>
      </c>
      <c r="C348" s="5" t="s">
        <v>580</v>
      </c>
      <c r="D348" s="5" t="s">
        <v>581</v>
      </c>
      <c r="E348" s="5">
        <v>131</v>
      </c>
    </row>
    <row r="349" spans="1:5">
      <c r="A349" s="5" t="s">
        <v>548</v>
      </c>
      <c r="B349" s="5" t="s">
        <v>549</v>
      </c>
      <c r="C349" s="5" t="s">
        <v>77</v>
      </c>
      <c r="D349" s="5" t="s">
        <v>78</v>
      </c>
      <c r="E349" s="5">
        <v>373</v>
      </c>
    </row>
    <row r="350" spans="1:5">
      <c r="A350" s="5" t="s">
        <v>548</v>
      </c>
      <c r="B350" s="5" t="s">
        <v>549</v>
      </c>
      <c r="C350" s="5" t="s">
        <v>582</v>
      </c>
      <c r="D350" s="5" t="s">
        <v>583</v>
      </c>
      <c r="E350" s="5">
        <v>3</v>
      </c>
    </row>
    <row r="351" spans="1:5">
      <c r="A351" s="5" t="s">
        <v>584</v>
      </c>
      <c r="B351" s="5" t="s">
        <v>585</v>
      </c>
      <c r="C351" s="5" t="s">
        <v>586</v>
      </c>
      <c r="D351" s="5" t="s">
        <v>587</v>
      </c>
      <c r="E351" s="5">
        <v>66</v>
      </c>
    </row>
    <row r="352" spans="1:5">
      <c r="A352" s="5" t="s">
        <v>588</v>
      </c>
      <c r="B352" s="5" t="s">
        <v>589</v>
      </c>
      <c r="C352" s="5" t="s">
        <v>233</v>
      </c>
      <c r="D352" s="5" t="s">
        <v>234</v>
      </c>
      <c r="E352" s="5">
        <v>15</v>
      </c>
    </row>
    <row r="353" spans="1:5">
      <c r="A353" s="5" t="s">
        <v>588</v>
      </c>
      <c r="B353" s="5" t="s">
        <v>589</v>
      </c>
      <c r="C353" s="5" t="s">
        <v>448</v>
      </c>
      <c r="D353" s="5" t="s">
        <v>449</v>
      </c>
      <c r="E353" s="5">
        <v>27</v>
      </c>
    </row>
    <row r="354" spans="1:5">
      <c r="A354" s="5" t="s">
        <v>588</v>
      </c>
      <c r="B354" s="5" t="s">
        <v>589</v>
      </c>
      <c r="C354" s="5" t="s">
        <v>508</v>
      </c>
      <c r="D354" s="5" t="s">
        <v>509</v>
      </c>
      <c r="E354" s="5">
        <v>7</v>
      </c>
    </row>
    <row r="355" spans="1:5">
      <c r="A355" s="5" t="s">
        <v>588</v>
      </c>
      <c r="B355" s="5" t="s">
        <v>589</v>
      </c>
      <c r="C355" s="5" t="s">
        <v>97</v>
      </c>
      <c r="D355" s="5" t="s">
        <v>98</v>
      </c>
      <c r="E355" s="5">
        <v>5</v>
      </c>
    </row>
    <row r="356" spans="1:5">
      <c r="A356" s="5" t="s">
        <v>588</v>
      </c>
      <c r="B356" s="5" t="s">
        <v>589</v>
      </c>
      <c r="C356" s="5" t="s">
        <v>378</v>
      </c>
      <c r="D356" s="5" t="s">
        <v>379</v>
      </c>
      <c r="E356" s="5">
        <v>19</v>
      </c>
    </row>
    <row r="357" spans="1:5">
      <c r="A357" s="5" t="s">
        <v>588</v>
      </c>
      <c r="B357" s="5" t="s">
        <v>589</v>
      </c>
      <c r="C357" s="5" t="s">
        <v>572</v>
      </c>
      <c r="D357" s="5" t="s">
        <v>573</v>
      </c>
      <c r="E357" s="5">
        <v>3</v>
      </c>
    </row>
    <row r="358" spans="1:5">
      <c r="A358" s="5" t="s">
        <v>588</v>
      </c>
      <c r="B358" s="5" t="s">
        <v>589</v>
      </c>
      <c r="C358" s="5" t="s">
        <v>590</v>
      </c>
      <c r="D358" s="5" t="s">
        <v>591</v>
      </c>
      <c r="E358" s="5">
        <v>116</v>
      </c>
    </row>
    <row r="359" spans="1:5">
      <c r="A359" s="5" t="s">
        <v>588</v>
      </c>
      <c r="B359" s="5" t="s">
        <v>589</v>
      </c>
      <c r="C359" s="5" t="s">
        <v>388</v>
      </c>
      <c r="D359" s="5" t="s">
        <v>389</v>
      </c>
      <c r="E359" s="5">
        <v>107</v>
      </c>
    </row>
    <row r="360" spans="1:5">
      <c r="A360" s="5" t="s">
        <v>588</v>
      </c>
      <c r="B360" s="5" t="s">
        <v>589</v>
      </c>
      <c r="C360" s="5" t="s">
        <v>592</v>
      </c>
      <c r="D360" s="5" t="s">
        <v>593</v>
      </c>
      <c r="E360" s="5">
        <v>238</v>
      </c>
    </row>
    <row r="361" spans="1:5">
      <c r="A361" s="5" t="s">
        <v>594</v>
      </c>
      <c r="B361" s="5" t="s">
        <v>595</v>
      </c>
      <c r="C361" s="5" t="s">
        <v>596</v>
      </c>
      <c r="D361" s="5" t="s">
        <v>595</v>
      </c>
      <c r="E361" s="5">
        <v>174</v>
      </c>
    </row>
    <row r="362" spans="1:5">
      <c r="A362" s="5" t="s">
        <v>597</v>
      </c>
      <c r="B362" s="5" t="s">
        <v>598</v>
      </c>
      <c r="C362" s="5" t="s">
        <v>456</v>
      </c>
      <c r="D362" s="5" t="s">
        <v>457</v>
      </c>
      <c r="E362" s="5">
        <v>2</v>
      </c>
    </row>
    <row r="363" spans="1:5">
      <c r="A363" s="5" t="s">
        <v>599</v>
      </c>
      <c r="B363" s="5" t="s">
        <v>600</v>
      </c>
      <c r="C363" s="5" t="s">
        <v>514</v>
      </c>
      <c r="D363" s="5" t="s">
        <v>515</v>
      </c>
      <c r="E363" s="5">
        <v>7</v>
      </c>
    </row>
    <row r="364" spans="1:5">
      <c r="A364" s="5" t="s">
        <v>599</v>
      </c>
      <c r="B364" s="5" t="s">
        <v>600</v>
      </c>
      <c r="C364" s="5" t="s">
        <v>362</v>
      </c>
      <c r="D364" s="5" t="s">
        <v>363</v>
      </c>
      <c r="E364" s="5">
        <v>56</v>
      </c>
    </row>
    <row r="365" spans="1:5">
      <c r="A365" s="5" t="s">
        <v>599</v>
      </c>
      <c r="B365" s="5" t="s">
        <v>600</v>
      </c>
      <c r="C365" s="5" t="s">
        <v>77</v>
      </c>
      <c r="D365" s="5" t="s">
        <v>78</v>
      </c>
      <c r="E365" s="5">
        <v>57</v>
      </c>
    </row>
    <row r="366" spans="1:5">
      <c r="A366" s="5" t="s">
        <v>599</v>
      </c>
      <c r="B366" s="5" t="s">
        <v>600</v>
      </c>
      <c r="C366" s="5" t="s">
        <v>601</v>
      </c>
      <c r="D366" s="5" t="s">
        <v>602</v>
      </c>
      <c r="E366" s="5">
        <v>37</v>
      </c>
    </row>
    <row r="367" spans="1:5">
      <c r="A367" s="5" t="s">
        <v>599</v>
      </c>
      <c r="B367" s="5" t="s">
        <v>600</v>
      </c>
      <c r="C367" s="5" t="s">
        <v>603</v>
      </c>
      <c r="D367" s="5" t="s">
        <v>604</v>
      </c>
      <c r="E367" s="5">
        <v>39</v>
      </c>
    </row>
    <row r="368" spans="1:5">
      <c r="A368" s="5" t="s">
        <v>599</v>
      </c>
      <c r="B368" s="5" t="s">
        <v>600</v>
      </c>
      <c r="C368" s="5" t="s">
        <v>605</v>
      </c>
      <c r="D368" s="5" t="s">
        <v>606</v>
      </c>
      <c r="E368" s="5">
        <v>3</v>
      </c>
    </row>
    <row r="369" spans="1:5">
      <c r="A369" s="5" t="s">
        <v>607</v>
      </c>
      <c r="B369" s="5" t="s">
        <v>608</v>
      </c>
      <c r="C369" s="5" t="s">
        <v>609</v>
      </c>
      <c r="D369" s="5" t="s">
        <v>610</v>
      </c>
      <c r="E369" s="5">
        <v>15</v>
      </c>
    </row>
    <row r="370" spans="1:5">
      <c r="A370" s="5" t="s">
        <v>607</v>
      </c>
      <c r="B370" s="5" t="s">
        <v>608</v>
      </c>
      <c r="C370" s="5" t="s">
        <v>611</v>
      </c>
      <c r="D370" s="5" t="s">
        <v>612</v>
      </c>
      <c r="E370" s="5">
        <v>1</v>
      </c>
    </row>
    <row r="371" spans="1:5">
      <c r="A371" s="5" t="s">
        <v>613</v>
      </c>
      <c r="B371" s="5" t="s">
        <v>614</v>
      </c>
      <c r="C371" s="5" t="s">
        <v>77</v>
      </c>
      <c r="D371" s="5" t="s">
        <v>78</v>
      </c>
      <c r="E371" s="5">
        <v>4</v>
      </c>
    </row>
    <row r="372" spans="1:5">
      <c r="A372" s="5" t="s">
        <v>613</v>
      </c>
      <c r="B372" s="5" t="s">
        <v>614</v>
      </c>
      <c r="C372" s="5" t="s">
        <v>615</v>
      </c>
      <c r="D372" s="5" t="s">
        <v>616</v>
      </c>
      <c r="E372" s="5">
        <v>7</v>
      </c>
    </row>
    <row r="373" spans="1:5">
      <c r="A373" s="5" t="s">
        <v>617</v>
      </c>
      <c r="B373" s="5" t="s">
        <v>618</v>
      </c>
      <c r="C373" s="5" t="s">
        <v>619</v>
      </c>
      <c r="D373" s="5" t="s">
        <v>620</v>
      </c>
      <c r="E373" s="5">
        <v>51</v>
      </c>
    </row>
    <row r="374" spans="1:5">
      <c r="A374" s="65" t="s">
        <v>621</v>
      </c>
      <c r="B374" s="65"/>
      <c r="C374" s="65"/>
      <c r="D374" s="65"/>
      <c r="E374" s="6">
        <f>SUM(E2:E373)</f>
        <v>32730</v>
      </c>
    </row>
  </sheetData>
  <mergeCells count="1">
    <mergeCell ref="A374:D374"/>
  </mergeCells>
  <pageMargins left="0.7" right="0.7" top="0.75" bottom="0.64"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dimension ref="A1:E13"/>
  <sheetViews>
    <sheetView workbookViewId="0"/>
  </sheetViews>
  <sheetFormatPr defaultRowHeight="15"/>
  <cols>
    <col min="1" max="1" width="11.140625" style="11" bestFit="1" customWidth="1"/>
    <col min="2" max="2" width="60.42578125" style="11" bestFit="1" customWidth="1"/>
    <col min="3" max="3" width="8.85546875" style="11" bestFit="1" customWidth="1"/>
    <col min="4" max="4" width="39.85546875" style="11" bestFit="1" customWidth="1"/>
    <col min="5" max="5" width="20.42578125" bestFit="1" customWidth="1"/>
  </cols>
  <sheetData>
    <row r="1" spans="1:5">
      <c r="A1" s="1" t="s">
        <v>0</v>
      </c>
      <c r="B1" s="2" t="s">
        <v>1</v>
      </c>
      <c r="C1" s="1" t="s">
        <v>2</v>
      </c>
      <c r="D1" s="2" t="s">
        <v>3</v>
      </c>
      <c r="E1" s="3" t="s">
        <v>4</v>
      </c>
    </row>
    <row r="2" spans="1:5">
      <c r="A2" s="5" t="s">
        <v>207</v>
      </c>
      <c r="B2" s="9" t="s">
        <v>208</v>
      </c>
      <c r="C2" s="5" t="s">
        <v>209</v>
      </c>
      <c r="D2" s="9" t="s">
        <v>210</v>
      </c>
      <c r="E2" s="5">
        <v>31</v>
      </c>
    </row>
    <row r="3" spans="1:5">
      <c r="A3" s="5" t="s">
        <v>291</v>
      </c>
      <c r="B3" s="9" t="s">
        <v>292</v>
      </c>
      <c r="C3" s="5" t="s">
        <v>293</v>
      </c>
      <c r="D3" s="9" t="s">
        <v>292</v>
      </c>
      <c r="E3" s="5">
        <v>9</v>
      </c>
    </row>
    <row r="4" spans="1:5">
      <c r="A4" s="5" t="s">
        <v>291</v>
      </c>
      <c r="B4" s="9" t="s">
        <v>292</v>
      </c>
      <c r="C4" s="5" t="s">
        <v>281</v>
      </c>
      <c r="D4" s="9" t="s">
        <v>282</v>
      </c>
      <c r="E4" s="5">
        <v>1</v>
      </c>
    </row>
    <row r="5" spans="1:5">
      <c r="A5" s="5" t="s">
        <v>291</v>
      </c>
      <c r="B5" s="9" t="s">
        <v>292</v>
      </c>
      <c r="C5" s="5" t="s">
        <v>408</v>
      </c>
      <c r="D5" s="9" t="s">
        <v>409</v>
      </c>
      <c r="E5" s="5">
        <v>39</v>
      </c>
    </row>
    <row r="6" spans="1:5">
      <c r="A6" s="5" t="s">
        <v>291</v>
      </c>
      <c r="B6" s="9" t="s">
        <v>292</v>
      </c>
      <c r="C6" s="5" t="s">
        <v>410</v>
      </c>
      <c r="D6" s="9" t="s">
        <v>411</v>
      </c>
      <c r="E6" s="5">
        <v>13</v>
      </c>
    </row>
    <row r="7" spans="1:5">
      <c r="A7" s="5" t="s">
        <v>484</v>
      </c>
      <c r="B7" s="9" t="s">
        <v>485</v>
      </c>
      <c r="C7" s="5" t="s">
        <v>494</v>
      </c>
      <c r="D7" s="9" t="s">
        <v>495</v>
      </c>
      <c r="E7" s="5">
        <v>1</v>
      </c>
    </row>
    <row r="8" spans="1:5">
      <c r="A8" s="5" t="s">
        <v>548</v>
      </c>
      <c r="B8" s="9" t="s">
        <v>549</v>
      </c>
      <c r="C8" s="5" t="s">
        <v>564</v>
      </c>
      <c r="D8" s="9" t="s">
        <v>565</v>
      </c>
      <c r="E8" s="5">
        <v>2</v>
      </c>
    </row>
    <row r="9" spans="1:5">
      <c r="A9" s="5" t="s">
        <v>548</v>
      </c>
      <c r="B9" s="9" t="s">
        <v>549</v>
      </c>
      <c r="C9" s="5" t="s">
        <v>376</v>
      </c>
      <c r="D9" s="9" t="s">
        <v>377</v>
      </c>
      <c r="E9" s="5">
        <v>2</v>
      </c>
    </row>
    <row r="10" spans="1:5">
      <c r="A10" s="5" t="s">
        <v>588</v>
      </c>
      <c r="B10" s="9" t="s">
        <v>589</v>
      </c>
      <c r="C10" s="5" t="s">
        <v>592</v>
      </c>
      <c r="D10" s="9" t="s">
        <v>593</v>
      </c>
      <c r="E10" s="5">
        <v>1</v>
      </c>
    </row>
    <row r="11" spans="1:5">
      <c r="A11" s="5" t="s">
        <v>607</v>
      </c>
      <c r="B11" s="9" t="s">
        <v>608</v>
      </c>
      <c r="C11" s="5" t="s">
        <v>609</v>
      </c>
      <c r="D11" s="9" t="s">
        <v>610</v>
      </c>
      <c r="E11" s="5">
        <v>15</v>
      </c>
    </row>
    <row r="12" spans="1:5">
      <c r="A12" s="5" t="s">
        <v>607</v>
      </c>
      <c r="B12" s="9" t="s">
        <v>608</v>
      </c>
      <c r="C12" s="5" t="s">
        <v>611</v>
      </c>
      <c r="D12" s="9" t="s">
        <v>612</v>
      </c>
      <c r="E12" s="5">
        <v>1</v>
      </c>
    </row>
    <row r="13" spans="1:5">
      <c r="A13" s="66" t="s">
        <v>621</v>
      </c>
      <c r="B13" s="66"/>
      <c r="C13" s="66"/>
      <c r="D13" s="66"/>
      <c r="E13" s="10">
        <v>115</v>
      </c>
    </row>
  </sheetData>
  <mergeCells count="1">
    <mergeCell ref="A13:D13"/>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dimension ref="A1:E491"/>
  <sheetViews>
    <sheetView showGridLines="0" workbookViewId="0"/>
  </sheetViews>
  <sheetFormatPr defaultRowHeight="15"/>
  <cols>
    <col min="1" max="1" width="11.140625" style="7" bestFit="1" customWidth="1"/>
    <col min="2" max="2" width="63.28515625" bestFit="1" customWidth="1"/>
    <col min="3" max="3" width="8.85546875" style="7" bestFit="1" customWidth="1"/>
    <col min="4" max="4" width="64.85546875" bestFit="1" customWidth="1"/>
    <col min="5" max="5" width="19.85546875" style="14" bestFit="1" customWidth="1"/>
    <col min="6" max="16384" width="9.140625" style="4"/>
  </cols>
  <sheetData>
    <row r="1" spans="1:5">
      <c r="A1" s="1" t="s">
        <v>0</v>
      </c>
      <c r="B1" s="12" t="s">
        <v>1</v>
      </c>
      <c r="C1" s="1" t="s">
        <v>2</v>
      </c>
      <c r="D1" s="12" t="s">
        <v>3</v>
      </c>
      <c r="E1" s="13" t="s">
        <v>622</v>
      </c>
    </row>
    <row r="2" spans="1:5">
      <c r="A2" s="5" t="s">
        <v>5</v>
      </c>
      <c r="B2" s="5" t="s">
        <v>6</v>
      </c>
      <c r="C2" s="5" t="s">
        <v>7</v>
      </c>
      <c r="D2" s="5" t="s">
        <v>8</v>
      </c>
      <c r="E2" s="5">
        <v>953</v>
      </c>
    </row>
    <row r="3" spans="1:5">
      <c r="A3" s="5" t="s">
        <v>9</v>
      </c>
      <c r="B3" s="5" t="s">
        <v>10</v>
      </c>
      <c r="C3" s="5" t="s">
        <v>11</v>
      </c>
      <c r="D3" s="5" t="s">
        <v>12</v>
      </c>
      <c r="E3" s="5">
        <v>5646</v>
      </c>
    </row>
    <row r="4" spans="1:5">
      <c r="A4" s="5" t="s">
        <v>13</v>
      </c>
      <c r="B4" s="5" t="s">
        <v>14</v>
      </c>
      <c r="C4" s="5" t="s">
        <v>15</v>
      </c>
      <c r="D4" s="5" t="s">
        <v>16</v>
      </c>
      <c r="E4" s="5">
        <v>4</v>
      </c>
    </row>
    <row r="5" spans="1:5">
      <c r="A5" s="5" t="s">
        <v>13</v>
      </c>
      <c r="B5" s="5" t="s">
        <v>14</v>
      </c>
      <c r="C5" s="5" t="s">
        <v>17</v>
      </c>
      <c r="D5" s="5" t="s">
        <v>18</v>
      </c>
      <c r="E5" s="5">
        <v>322</v>
      </c>
    </row>
    <row r="6" spans="1:5">
      <c r="A6" s="5" t="s">
        <v>13</v>
      </c>
      <c r="B6" s="5" t="s">
        <v>14</v>
      </c>
      <c r="C6" s="5" t="s">
        <v>19</v>
      </c>
      <c r="D6" s="5" t="s">
        <v>20</v>
      </c>
      <c r="E6" s="5">
        <v>558</v>
      </c>
    </row>
    <row r="7" spans="1:5">
      <c r="A7" s="5" t="s">
        <v>13</v>
      </c>
      <c r="B7" s="5" t="s">
        <v>14</v>
      </c>
      <c r="C7" s="5" t="s">
        <v>623</v>
      </c>
      <c r="D7" s="5" t="s">
        <v>624</v>
      </c>
      <c r="E7" s="5">
        <v>45</v>
      </c>
    </row>
    <row r="8" spans="1:5">
      <c r="A8" s="5" t="s">
        <v>13</v>
      </c>
      <c r="B8" s="5" t="s">
        <v>14</v>
      </c>
      <c r="C8" s="5" t="s">
        <v>23</v>
      </c>
      <c r="D8" s="5" t="s">
        <v>24</v>
      </c>
      <c r="E8" s="5">
        <v>492</v>
      </c>
    </row>
    <row r="9" spans="1:5">
      <c r="A9" s="5" t="s">
        <v>13</v>
      </c>
      <c r="B9" s="5" t="s">
        <v>14</v>
      </c>
      <c r="C9" s="5" t="s">
        <v>625</v>
      </c>
      <c r="D9" s="5" t="s">
        <v>626</v>
      </c>
      <c r="E9" s="5">
        <v>123</v>
      </c>
    </row>
    <row r="10" spans="1:5">
      <c r="A10" s="5" t="s">
        <v>13</v>
      </c>
      <c r="B10" s="5" t="s">
        <v>14</v>
      </c>
      <c r="C10" s="5" t="s">
        <v>627</v>
      </c>
      <c r="D10" s="5" t="s">
        <v>628</v>
      </c>
      <c r="E10" s="5">
        <v>413</v>
      </c>
    </row>
    <row r="11" spans="1:5">
      <c r="A11" s="5" t="s">
        <v>13</v>
      </c>
      <c r="B11" s="5" t="s">
        <v>14</v>
      </c>
      <c r="C11" s="5" t="s">
        <v>629</v>
      </c>
      <c r="D11" s="5" t="s">
        <v>630</v>
      </c>
      <c r="E11" s="5">
        <v>242</v>
      </c>
    </row>
    <row r="12" spans="1:5">
      <c r="A12" s="5" t="s">
        <v>13</v>
      </c>
      <c r="B12" s="5" t="s">
        <v>14</v>
      </c>
      <c r="C12" s="5" t="s">
        <v>631</v>
      </c>
      <c r="D12" s="5" t="s">
        <v>632</v>
      </c>
      <c r="E12" s="5">
        <v>1303</v>
      </c>
    </row>
    <row r="13" spans="1:5">
      <c r="A13" s="5" t="s">
        <v>29</v>
      </c>
      <c r="B13" s="5" t="s">
        <v>30</v>
      </c>
      <c r="C13" s="5" t="s">
        <v>31</v>
      </c>
      <c r="D13" s="5" t="s">
        <v>32</v>
      </c>
      <c r="E13" s="5">
        <v>2530</v>
      </c>
    </row>
    <row r="14" spans="1:5">
      <c r="A14" s="5" t="s">
        <v>33</v>
      </c>
      <c r="B14" s="5" t="s">
        <v>34</v>
      </c>
      <c r="C14" s="5" t="s">
        <v>35</v>
      </c>
      <c r="D14" s="5" t="s">
        <v>36</v>
      </c>
      <c r="E14" s="5">
        <v>43</v>
      </c>
    </row>
    <row r="15" spans="1:5">
      <c r="A15" s="5" t="s">
        <v>33</v>
      </c>
      <c r="B15" s="5" t="s">
        <v>34</v>
      </c>
      <c r="C15" s="5" t="s">
        <v>633</v>
      </c>
      <c r="D15" s="5" t="s">
        <v>634</v>
      </c>
      <c r="E15" s="5">
        <v>1194</v>
      </c>
    </row>
    <row r="16" spans="1:5">
      <c r="A16" s="5" t="s">
        <v>33</v>
      </c>
      <c r="B16" s="5" t="s">
        <v>34</v>
      </c>
      <c r="C16" s="5" t="s">
        <v>37</v>
      </c>
      <c r="D16" s="5" t="s">
        <v>38</v>
      </c>
      <c r="E16" s="5">
        <v>1126</v>
      </c>
    </row>
    <row r="17" spans="1:5">
      <c r="A17" s="5" t="s">
        <v>33</v>
      </c>
      <c r="B17" s="5" t="s">
        <v>34</v>
      </c>
      <c r="C17" s="5" t="s">
        <v>39</v>
      </c>
      <c r="D17" s="5" t="s">
        <v>40</v>
      </c>
      <c r="E17" s="5">
        <v>2149</v>
      </c>
    </row>
    <row r="18" spans="1:5">
      <c r="A18" s="5" t="s">
        <v>33</v>
      </c>
      <c r="B18" s="5" t="s">
        <v>34</v>
      </c>
      <c r="C18" s="5" t="s">
        <v>635</v>
      </c>
      <c r="D18" s="5" t="s">
        <v>636</v>
      </c>
      <c r="E18" s="5">
        <v>773</v>
      </c>
    </row>
    <row r="19" spans="1:5">
      <c r="A19" s="5" t="s">
        <v>33</v>
      </c>
      <c r="B19" s="5" t="s">
        <v>34</v>
      </c>
      <c r="C19" s="5" t="s">
        <v>41</v>
      </c>
      <c r="D19" s="5" t="s">
        <v>42</v>
      </c>
      <c r="E19" s="5">
        <v>2057</v>
      </c>
    </row>
    <row r="20" spans="1:5">
      <c r="A20" s="5" t="s">
        <v>33</v>
      </c>
      <c r="B20" s="5" t="s">
        <v>34</v>
      </c>
      <c r="C20" s="5" t="s">
        <v>43</v>
      </c>
      <c r="D20" s="5" t="s">
        <v>44</v>
      </c>
      <c r="E20" s="5">
        <v>1434</v>
      </c>
    </row>
    <row r="21" spans="1:5">
      <c r="A21" s="5" t="s">
        <v>33</v>
      </c>
      <c r="B21" s="5" t="s">
        <v>34</v>
      </c>
      <c r="C21" s="5" t="s">
        <v>45</v>
      </c>
      <c r="D21" s="5" t="s">
        <v>46</v>
      </c>
      <c r="E21" s="5">
        <v>310</v>
      </c>
    </row>
    <row r="22" spans="1:5">
      <c r="A22" s="5" t="s">
        <v>33</v>
      </c>
      <c r="B22" s="5" t="s">
        <v>34</v>
      </c>
      <c r="C22" s="5" t="s">
        <v>637</v>
      </c>
      <c r="D22" s="5" t="s">
        <v>638</v>
      </c>
      <c r="E22" s="5">
        <v>378</v>
      </c>
    </row>
    <row r="23" spans="1:5">
      <c r="A23" s="5" t="s">
        <v>33</v>
      </c>
      <c r="B23" s="5" t="s">
        <v>34</v>
      </c>
      <c r="C23" s="5" t="s">
        <v>47</v>
      </c>
      <c r="D23" s="5" t="s">
        <v>48</v>
      </c>
      <c r="E23" s="5">
        <v>1293</v>
      </c>
    </row>
    <row r="24" spans="1:5">
      <c r="A24" s="5" t="s">
        <v>33</v>
      </c>
      <c r="B24" s="5" t="s">
        <v>34</v>
      </c>
      <c r="C24" s="5" t="s">
        <v>639</v>
      </c>
      <c r="D24" s="5" t="s">
        <v>640</v>
      </c>
      <c r="E24" s="5">
        <v>476</v>
      </c>
    </row>
    <row r="25" spans="1:5">
      <c r="A25" s="5" t="s">
        <v>33</v>
      </c>
      <c r="B25" s="5" t="s">
        <v>34</v>
      </c>
      <c r="C25" s="5" t="s">
        <v>49</v>
      </c>
      <c r="D25" s="5" t="s">
        <v>50</v>
      </c>
      <c r="E25" s="5">
        <v>1309</v>
      </c>
    </row>
    <row r="26" spans="1:5">
      <c r="A26" s="5" t="s">
        <v>33</v>
      </c>
      <c r="B26" s="5" t="s">
        <v>34</v>
      </c>
      <c r="C26" s="5" t="s">
        <v>51</v>
      </c>
      <c r="D26" s="5" t="s">
        <v>52</v>
      </c>
      <c r="E26" s="5">
        <v>1505</v>
      </c>
    </row>
    <row r="27" spans="1:5">
      <c r="A27" s="5" t="s">
        <v>33</v>
      </c>
      <c r="B27" s="5" t="s">
        <v>34</v>
      </c>
      <c r="C27" s="5" t="s">
        <v>53</v>
      </c>
      <c r="D27" s="5" t="s">
        <v>54</v>
      </c>
      <c r="E27" s="5">
        <v>615</v>
      </c>
    </row>
    <row r="28" spans="1:5">
      <c r="A28" s="5" t="s">
        <v>33</v>
      </c>
      <c r="B28" s="5" t="s">
        <v>34</v>
      </c>
      <c r="C28" s="5" t="s">
        <v>55</v>
      </c>
      <c r="D28" s="5" t="s">
        <v>56</v>
      </c>
      <c r="E28" s="5">
        <v>661</v>
      </c>
    </row>
    <row r="29" spans="1:5">
      <c r="A29" s="5" t="s">
        <v>33</v>
      </c>
      <c r="B29" s="5" t="s">
        <v>34</v>
      </c>
      <c r="C29" s="5" t="s">
        <v>641</v>
      </c>
      <c r="D29" s="5" t="s">
        <v>642</v>
      </c>
      <c r="E29" s="5">
        <v>552</v>
      </c>
    </row>
    <row r="30" spans="1:5">
      <c r="A30" s="5" t="s">
        <v>33</v>
      </c>
      <c r="B30" s="5" t="s">
        <v>34</v>
      </c>
      <c r="C30" s="5" t="s">
        <v>57</v>
      </c>
      <c r="D30" s="5" t="s">
        <v>58</v>
      </c>
      <c r="E30" s="5">
        <v>350</v>
      </c>
    </row>
    <row r="31" spans="1:5">
      <c r="A31" s="5" t="s">
        <v>33</v>
      </c>
      <c r="B31" s="5" t="s">
        <v>34</v>
      </c>
      <c r="C31" s="5" t="s">
        <v>59</v>
      </c>
      <c r="D31" s="5" t="s">
        <v>60</v>
      </c>
      <c r="E31" s="5">
        <v>1213</v>
      </c>
    </row>
    <row r="32" spans="1:5">
      <c r="A32" s="5" t="s">
        <v>33</v>
      </c>
      <c r="B32" s="5" t="s">
        <v>34</v>
      </c>
      <c r="C32" s="5" t="s">
        <v>643</v>
      </c>
      <c r="D32" s="5" t="s">
        <v>644</v>
      </c>
      <c r="E32" s="5">
        <v>1148</v>
      </c>
    </row>
    <row r="33" spans="1:5">
      <c r="A33" s="5" t="s">
        <v>33</v>
      </c>
      <c r="B33" s="5" t="s">
        <v>34</v>
      </c>
      <c r="C33" s="5" t="s">
        <v>645</v>
      </c>
      <c r="D33" s="5" t="s">
        <v>646</v>
      </c>
      <c r="E33" s="5">
        <v>558</v>
      </c>
    </row>
    <row r="34" spans="1:5">
      <c r="A34" s="5" t="s">
        <v>33</v>
      </c>
      <c r="B34" s="5" t="s">
        <v>34</v>
      </c>
      <c r="C34" s="5" t="s">
        <v>647</v>
      </c>
      <c r="D34" s="5" t="s">
        <v>648</v>
      </c>
      <c r="E34" s="5">
        <v>495</v>
      </c>
    </row>
    <row r="35" spans="1:5">
      <c r="A35" s="5" t="s">
        <v>61</v>
      </c>
      <c r="B35" s="5" t="s">
        <v>62</v>
      </c>
      <c r="C35" s="5" t="s">
        <v>488</v>
      </c>
      <c r="D35" s="5" t="s">
        <v>489</v>
      </c>
      <c r="E35" s="5">
        <v>77</v>
      </c>
    </row>
    <row r="36" spans="1:5">
      <c r="A36" s="5" t="s">
        <v>61</v>
      </c>
      <c r="B36" s="5" t="s">
        <v>62</v>
      </c>
      <c r="C36" s="5" t="s">
        <v>63</v>
      </c>
      <c r="D36" s="5" t="s">
        <v>64</v>
      </c>
      <c r="E36" s="5">
        <v>4946</v>
      </c>
    </row>
    <row r="37" spans="1:5">
      <c r="A37" s="5" t="s">
        <v>61</v>
      </c>
      <c r="B37" s="5" t="s">
        <v>62</v>
      </c>
      <c r="C37" s="5" t="s">
        <v>448</v>
      </c>
      <c r="D37" s="5" t="s">
        <v>449</v>
      </c>
      <c r="E37" s="5">
        <v>1899</v>
      </c>
    </row>
    <row r="38" spans="1:5">
      <c r="A38" s="5" t="s">
        <v>61</v>
      </c>
      <c r="B38" s="5" t="s">
        <v>62</v>
      </c>
      <c r="C38" s="5" t="s">
        <v>308</v>
      </c>
      <c r="D38" s="5" t="s">
        <v>309</v>
      </c>
      <c r="E38" s="5">
        <v>13</v>
      </c>
    </row>
    <row r="39" spans="1:5">
      <c r="A39" s="5" t="s">
        <v>61</v>
      </c>
      <c r="B39" s="5" t="s">
        <v>62</v>
      </c>
      <c r="C39" s="5" t="s">
        <v>65</v>
      </c>
      <c r="D39" s="5" t="s">
        <v>66</v>
      </c>
      <c r="E39" s="5">
        <v>264</v>
      </c>
    </row>
    <row r="40" spans="1:5">
      <c r="A40" s="5" t="s">
        <v>61</v>
      </c>
      <c r="B40" s="5" t="s">
        <v>62</v>
      </c>
      <c r="C40" s="5" t="s">
        <v>310</v>
      </c>
      <c r="D40" s="5" t="s">
        <v>311</v>
      </c>
      <c r="E40" s="5">
        <v>448</v>
      </c>
    </row>
    <row r="41" spans="1:5">
      <c r="A41" s="5" t="s">
        <v>61</v>
      </c>
      <c r="B41" s="5" t="s">
        <v>62</v>
      </c>
      <c r="C41" s="5" t="s">
        <v>322</v>
      </c>
      <c r="D41" s="5" t="s">
        <v>323</v>
      </c>
      <c r="E41" s="5">
        <v>194</v>
      </c>
    </row>
    <row r="42" spans="1:5">
      <c r="A42" s="5" t="s">
        <v>61</v>
      </c>
      <c r="B42" s="5" t="s">
        <v>62</v>
      </c>
      <c r="C42" s="5" t="s">
        <v>67</v>
      </c>
      <c r="D42" s="5" t="s">
        <v>68</v>
      </c>
      <c r="E42" s="5">
        <v>1084</v>
      </c>
    </row>
    <row r="43" spans="1:5">
      <c r="A43" s="5" t="s">
        <v>61</v>
      </c>
      <c r="B43" s="5" t="s">
        <v>62</v>
      </c>
      <c r="C43" s="5" t="s">
        <v>69</v>
      </c>
      <c r="D43" s="5" t="s">
        <v>70</v>
      </c>
      <c r="E43" s="5">
        <v>2525</v>
      </c>
    </row>
    <row r="44" spans="1:5">
      <c r="A44" s="5" t="s">
        <v>61</v>
      </c>
      <c r="B44" s="5" t="s">
        <v>62</v>
      </c>
      <c r="C44" s="5" t="s">
        <v>71</v>
      </c>
      <c r="D44" s="5" t="s">
        <v>72</v>
      </c>
      <c r="E44" s="5">
        <v>1</v>
      </c>
    </row>
    <row r="45" spans="1:5">
      <c r="A45" s="5" t="s">
        <v>61</v>
      </c>
      <c r="B45" s="5" t="s">
        <v>62</v>
      </c>
      <c r="C45" s="5" t="s">
        <v>73</v>
      </c>
      <c r="D45" s="5" t="s">
        <v>74</v>
      </c>
      <c r="E45" s="5">
        <v>30</v>
      </c>
    </row>
    <row r="46" spans="1:5">
      <c r="A46" s="5" t="s">
        <v>61</v>
      </c>
      <c r="B46" s="5" t="s">
        <v>62</v>
      </c>
      <c r="C46" s="5" t="s">
        <v>649</v>
      </c>
      <c r="D46" s="5" t="s">
        <v>650</v>
      </c>
      <c r="E46" s="5">
        <v>242</v>
      </c>
    </row>
    <row r="47" spans="1:5">
      <c r="A47" s="5" t="s">
        <v>61</v>
      </c>
      <c r="B47" s="5" t="s">
        <v>62</v>
      </c>
      <c r="C47" s="5" t="s">
        <v>75</v>
      </c>
      <c r="D47" s="5" t="s">
        <v>76</v>
      </c>
      <c r="E47" s="5">
        <v>1958</v>
      </c>
    </row>
    <row r="48" spans="1:5">
      <c r="A48" s="5" t="s">
        <v>61</v>
      </c>
      <c r="B48" s="5" t="s">
        <v>62</v>
      </c>
      <c r="C48" s="5" t="s">
        <v>79</v>
      </c>
      <c r="D48" s="5" t="s">
        <v>80</v>
      </c>
      <c r="E48" s="5">
        <v>5403</v>
      </c>
    </row>
    <row r="49" spans="1:5">
      <c r="A49" s="5" t="s">
        <v>61</v>
      </c>
      <c r="B49" s="5" t="s">
        <v>62</v>
      </c>
      <c r="C49" s="5" t="s">
        <v>392</v>
      </c>
      <c r="D49" s="5" t="s">
        <v>393</v>
      </c>
      <c r="E49" s="5">
        <v>22459</v>
      </c>
    </row>
    <row r="50" spans="1:5">
      <c r="A50" s="5" t="s">
        <v>61</v>
      </c>
      <c r="B50" s="5" t="s">
        <v>62</v>
      </c>
      <c r="C50" s="5" t="s">
        <v>81</v>
      </c>
      <c r="D50" s="5" t="s">
        <v>82</v>
      </c>
      <c r="E50" s="5">
        <v>89522</v>
      </c>
    </row>
    <row r="51" spans="1:5">
      <c r="A51" s="5" t="s">
        <v>83</v>
      </c>
      <c r="B51" s="5" t="s">
        <v>84</v>
      </c>
      <c r="C51" s="5" t="s">
        <v>85</v>
      </c>
      <c r="D51" s="5" t="s">
        <v>86</v>
      </c>
      <c r="E51" s="5">
        <v>1819</v>
      </c>
    </row>
    <row r="52" spans="1:5">
      <c r="A52" s="5" t="s">
        <v>83</v>
      </c>
      <c r="B52" s="5" t="s">
        <v>84</v>
      </c>
      <c r="C52" s="5" t="s">
        <v>87</v>
      </c>
      <c r="D52" s="5" t="s">
        <v>88</v>
      </c>
      <c r="E52" s="5">
        <v>122</v>
      </c>
    </row>
    <row r="53" spans="1:5">
      <c r="A53" s="5" t="s">
        <v>83</v>
      </c>
      <c r="B53" s="5" t="s">
        <v>84</v>
      </c>
      <c r="C53" s="5" t="s">
        <v>91</v>
      </c>
      <c r="D53" s="5" t="s">
        <v>92</v>
      </c>
      <c r="E53" s="5">
        <v>9</v>
      </c>
    </row>
    <row r="54" spans="1:5">
      <c r="A54" s="5" t="s">
        <v>83</v>
      </c>
      <c r="B54" s="5" t="s">
        <v>84</v>
      </c>
      <c r="C54" s="5" t="s">
        <v>93</v>
      </c>
      <c r="D54" s="5" t="s">
        <v>94</v>
      </c>
      <c r="E54" s="5">
        <v>35</v>
      </c>
    </row>
    <row r="55" spans="1:5">
      <c r="A55" s="5" t="s">
        <v>83</v>
      </c>
      <c r="B55" s="5" t="s">
        <v>84</v>
      </c>
      <c r="C55" s="5" t="s">
        <v>95</v>
      </c>
      <c r="D55" s="5" t="s">
        <v>96</v>
      </c>
      <c r="E55" s="5">
        <v>7660</v>
      </c>
    </row>
    <row r="56" spans="1:5">
      <c r="A56" s="5" t="s">
        <v>83</v>
      </c>
      <c r="B56" s="5" t="s">
        <v>84</v>
      </c>
      <c r="C56" s="5" t="s">
        <v>97</v>
      </c>
      <c r="D56" s="5" t="s">
        <v>98</v>
      </c>
      <c r="E56" s="5">
        <v>1172</v>
      </c>
    </row>
    <row r="57" spans="1:5">
      <c r="A57" s="5" t="s">
        <v>83</v>
      </c>
      <c r="B57" s="5" t="s">
        <v>84</v>
      </c>
      <c r="C57" s="5" t="s">
        <v>99</v>
      </c>
      <c r="D57" s="5" t="s">
        <v>100</v>
      </c>
      <c r="E57" s="5">
        <v>945</v>
      </c>
    </row>
    <row r="58" spans="1:5">
      <c r="A58" s="5" t="s">
        <v>83</v>
      </c>
      <c r="B58" s="5" t="s">
        <v>84</v>
      </c>
      <c r="C58" s="5" t="s">
        <v>31</v>
      </c>
      <c r="D58" s="5" t="s">
        <v>32</v>
      </c>
      <c r="E58" s="5">
        <v>8916</v>
      </c>
    </row>
    <row r="59" spans="1:5">
      <c r="A59" s="5" t="s">
        <v>83</v>
      </c>
      <c r="B59" s="5" t="s">
        <v>84</v>
      </c>
      <c r="C59" s="5" t="s">
        <v>101</v>
      </c>
      <c r="D59" s="5" t="s">
        <v>102</v>
      </c>
      <c r="E59" s="5">
        <v>43668</v>
      </c>
    </row>
    <row r="60" spans="1:5">
      <c r="A60" s="5" t="s">
        <v>103</v>
      </c>
      <c r="B60" s="5" t="s">
        <v>104</v>
      </c>
      <c r="C60" s="5" t="s">
        <v>105</v>
      </c>
      <c r="D60" s="5" t="s">
        <v>106</v>
      </c>
      <c r="E60" s="5">
        <v>1008</v>
      </c>
    </row>
    <row r="61" spans="1:5">
      <c r="A61" s="5" t="s">
        <v>107</v>
      </c>
      <c r="B61" s="5" t="s">
        <v>108</v>
      </c>
      <c r="C61" s="5" t="s">
        <v>651</v>
      </c>
      <c r="D61" s="5" t="s">
        <v>110</v>
      </c>
      <c r="E61" s="5">
        <v>1871</v>
      </c>
    </row>
    <row r="62" spans="1:5">
      <c r="A62" s="5" t="s">
        <v>107</v>
      </c>
      <c r="B62" s="5" t="s">
        <v>108</v>
      </c>
      <c r="C62" s="5" t="s">
        <v>109</v>
      </c>
      <c r="D62" s="5" t="s">
        <v>110</v>
      </c>
      <c r="E62" s="5">
        <v>1046</v>
      </c>
    </row>
    <row r="63" spans="1:5">
      <c r="A63" s="5" t="s">
        <v>107</v>
      </c>
      <c r="B63" s="5" t="s">
        <v>108</v>
      </c>
      <c r="C63" s="5" t="s">
        <v>111</v>
      </c>
      <c r="D63" s="5" t="s">
        <v>110</v>
      </c>
      <c r="E63" s="5">
        <v>345</v>
      </c>
    </row>
    <row r="64" spans="1:5">
      <c r="A64" s="5" t="s">
        <v>107</v>
      </c>
      <c r="B64" s="5" t="s">
        <v>108</v>
      </c>
      <c r="C64" s="5" t="s">
        <v>112</v>
      </c>
      <c r="D64" s="5" t="s">
        <v>110</v>
      </c>
      <c r="E64" s="5">
        <v>433</v>
      </c>
    </row>
    <row r="65" spans="1:5">
      <c r="A65" s="5" t="s">
        <v>107</v>
      </c>
      <c r="B65" s="5" t="s">
        <v>108</v>
      </c>
      <c r="C65" s="5" t="s">
        <v>113</v>
      </c>
      <c r="D65" s="5" t="s">
        <v>110</v>
      </c>
      <c r="E65" s="5">
        <v>475</v>
      </c>
    </row>
    <row r="66" spans="1:5">
      <c r="A66" s="5" t="s">
        <v>107</v>
      </c>
      <c r="B66" s="5" t="s">
        <v>108</v>
      </c>
      <c r="C66" s="5" t="s">
        <v>114</v>
      </c>
      <c r="D66" s="5" t="s">
        <v>110</v>
      </c>
      <c r="E66" s="5">
        <v>648</v>
      </c>
    </row>
    <row r="67" spans="1:5">
      <c r="A67" s="5" t="s">
        <v>107</v>
      </c>
      <c r="B67" s="5" t="s">
        <v>108</v>
      </c>
      <c r="C67" s="5" t="s">
        <v>652</v>
      </c>
      <c r="D67" s="5" t="s">
        <v>110</v>
      </c>
      <c r="E67" s="5">
        <v>1390</v>
      </c>
    </row>
    <row r="68" spans="1:5">
      <c r="A68" s="5" t="s">
        <v>107</v>
      </c>
      <c r="B68" s="5" t="s">
        <v>108</v>
      </c>
      <c r="C68" s="5" t="s">
        <v>115</v>
      </c>
      <c r="D68" s="5" t="s">
        <v>116</v>
      </c>
      <c r="E68" s="5">
        <v>710</v>
      </c>
    </row>
    <row r="69" spans="1:5">
      <c r="A69" s="5" t="s">
        <v>117</v>
      </c>
      <c r="B69" s="5" t="s">
        <v>118</v>
      </c>
      <c r="C69" s="5" t="s">
        <v>121</v>
      </c>
      <c r="D69" s="5" t="s">
        <v>122</v>
      </c>
      <c r="E69" s="5">
        <v>6904</v>
      </c>
    </row>
    <row r="70" spans="1:5">
      <c r="A70" s="5" t="s">
        <v>117</v>
      </c>
      <c r="B70" s="5" t="s">
        <v>118</v>
      </c>
      <c r="C70" s="5" t="s">
        <v>123</v>
      </c>
      <c r="D70" s="5" t="s">
        <v>124</v>
      </c>
      <c r="E70" s="5">
        <v>5263</v>
      </c>
    </row>
    <row r="71" spans="1:5">
      <c r="A71" s="5" t="s">
        <v>117</v>
      </c>
      <c r="B71" s="5" t="s">
        <v>118</v>
      </c>
      <c r="C71" s="5" t="s">
        <v>125</v>
      </c>
      <c r="D71" s="5" t="s">
        <v>126</v>
      </c>
      <c r="E71" s="5">
        <v>7639</v>
      </c>
    </row>
    <row r="72" spans="1:5">
      <c r="A72" s="5" t="s">
        <v>117</v>
      </c>
      <c r="B72" s="5" t="s">
        <v>118</v>
      </c>
      <c r="C72" s="5" t="s">
        <v>127</v>
      </c>
      <c r="D72" s="5" t="s">
        <v>128</v>
      </c>
      <c r="E72" s="5">
        <v>3598</v>
      </c>
    </row>
    <row r="73" spans="1:5">
      <c r="A73" s="5" t="s">
        <v>117</v>
      </c>
      <c r="B73" s="5" t="s">
        <v>118</v>
      </c>
      <c r="C73" s="5" t="s">
        <v>129</v>
      </c>
      <c r="D73" s="5" t="s">
        <v>130</v>
      </c>
      <c r="E73" s="5">
        <v>11984</v>
      </c>
    </row>
    <row r="74" spans="1:5">
      <c r="A74" s="5" t="s">
        <v>117</v>
      </c>
      <c r="B74" s="5" t="s">
        <v>118</v>
      </c>
      <c r="C74" s="5" t="s">
        <v>131</v>
      </c>
      <c r="D74" s="5" t="s">
        <v>132</v>
      </c>
      <c r="E74" s="5">
        <v>3103</v>
      </c>
    </row>
    <row r="75" spans="1:5">
      <c r="A75" s="5" t="s">
        <v>117</v>
      </c>
      <c r="B75" s="5" t="s">
        <v>118</v>
      </c>
      <c r="C75" s="5" t="s">
        <v>133</v>
      </c>
      <c r="D75" s="5" t="s">
        <v>134</v>
      </c>
      <c r="E75" s="5">
        <v>5930</v>
      </c>
    </row>
    <row r="76" spans="1:5">
      <c r="A76" s="5" t="s">
        <v>117</v>
      </c>
      <c r="B76" s="5" t="s">
        <v>118</v>
      </c>
      <c r="C76" s="5" t="s">
        <v>135</v>
      </c>
      <c r="D76" s="5" t="s">
        <v>136</v>
      </c>
      <c r="E76" s="5">
        <v>2864</v>
      </c>
    </row>
    <row r="77" spans="1:5">
      <c r="A77" s="5" t="s">
        <v>117</v>
      </c>
      <c r="B77" s="5" t="s">
        <v>118</v>
      </c>
      <c r="C77" s="5" t="s">
        <v>137</v>
      </c>
      <c r="D77" s="5" t="s">
        <v>124</v>
      </c>
      <c r="E77" s="5">
        <v>2489</v>
      </c>
    </row>
    <row r="78" spans="1:5">
      <c r="A78" s="5" t="s">
        <v>117</v>
      </c>
      <c r="B78" s="5" t="s">
        <v>118</v>
      </c>
      <c r="C78" s="5" t="s">
        <v>138</v>
      </c>
      <c r="D78" s="5" t="s">
        <v>139</v>
      </c>
      <c r="E78" s="5">
        <v>6220</v>
      </c>
    </row>
    <row r="79" spans="1:5">
      <c r="A79" s="5" t="s">
        <v>117</v>
      </c>
      <c r="B79" s="5" t="s">
        <v>118</v>
      </c>
      <c r="C79" s="5" t="s">
        <v>140</v>
      </c>
      <c r="D79" s="5" t="s">
        <v>141</v>
      </c>
      <c r="E79" s="5">
        <v>3674</v>
      </c>
    </row>
    <row r="80" spans="1:5">
      <c r="A80" s="5" t="s">
        <v>117</v>
      </c>
      <c r="B80" s="5" t="s">
        <v>118</v>
      </c>
      <c r="C80" s="5" t="s">
        <v>142</v>
      </c>
      <c r="D80" s="5" t="s">
        <v>143</v>
      </c>
      <c r="E80" s="5">
        <v>4369</v>
      </c>
    </row>
    <row r="81" spans="1:5">
      <c r="A81" s="5" t="s">
        <v>117</v>
      </c>
      <c r="B81" s="5" t="s">
        <v>118</v>
      </c>
      <c r="C81" s="5" t="s">
        <v>144</v>
      </c>
      <c r="D81" s="5" t="s">
        <v>145</v>
      </c>
      <c r="E81" s="5">
        <v>2788</v>
      </c>
    </row>
    <row r="82" spans="1:5">
      <c r="A82" s="5" t="s">
        <v>117</v>
      </c>
      <c r="B82" s="5" t="s">
        <v>118</v>
      </c>
      <c r="C82" s="5" t="s">
        <v>146</v>
      </c>
      <c r="D82" s="5" t="s">
        <v>147</v>
      </c>
      <c r="E82" s="5">
        <v>14679</v>
      </c>
    </row>
    <row r="83" spans="1:5">
      <c r="A83" s="5" t="s">
        <v>117</v>
      </c>
      <c r="B83" s="5" t="s">
        <v>118</v>
      </c>
      <c r="C83" s="5" t="s">
        <v>148</v>
      </c>
      <c r="D83" s="5" t="s">
        <v>149</v>
      </c>
      <c r="E83" s="5">
        <v>11870</v>
      </c>
    </row>
    <row r="84" spans="1:5">
      <c r="A84" s="5" t="s">
        <v>117</v>
      </c>
      <c r="B84" s="5" t="s">
        <v>118</v>
      </c>
      <c r="C84" s="5" t="s">
        <v>150</v>
      </c>
      <c r="D84" s="5" t="s">
        <v>151</v>
      </c>
      <c r="E84" s="5">
        <v>5417</v>
      </c>
    </row>
    <row r="85" spans="1:5">
      <c r="A85" s="5" t="s">
        <v>117</v>
      </c>
      <c r="B85" s="5" t="s">
        <v>118</v>
      </c>
      <c r="C85" s="5" t="s">
        <v>152</v>
      </c>
      <c r="D85" s="5" t="s">
        <v>136</v>
      </c>
      <c r="E85" s="5">
        <v>3883</v>
      </c>
    </row>
    <row r="86" spans="1:5">
      <c r="A86" s="5" t="s">
        <v>117</v>
      </c>
      <c r="B86" s="5" t="s">
        <v>118</v>
      </c>
      <c r="C86" s="5" t="s">
        <v>153</v>
      </c>
      <c r="D86" s="5" t="s">
        <v>136</v>
      </c>
      <c r="E86" s="5">
        <v>5247</v>
      </c>
    </row>
    <row r="87" spans="1:5">
      <c r="A87" s="5" t="s">
        <v>117</v>
      </c>
      <c r="B87" s="5" t="s">
        <v>118</v>
      </c>
      <c r="C87" s="5" t="s">
        <v>154</v>
      </c>
      <c r="D87" s="5" t="s">
        <v>155</v>
      </c>
      <c r="E87" s="5">
        <v>4755</v>
      </c>
    </row>
    <row r="88" spans="1:5">
      <c r="A88" s="5" t="s">
        <v>117</v>
      </c>
      <c r="B88" s="5" t="s">
        <v>118</v>
      </c>
      <c r="C88" s="5" t="s">
        <v>156</v>
      </c>
      <c r="D88" s="5" t="s">
        <v>130</v>
      </c>
      <c r="E88" s="5">
        <v>5384</v>
      </c>
    </row>
    <row r="89" spans="1:5">
      <c r="A89" s="5" t="s">
        <v>117</v>
      </c>
      <c r="B89" s="5" t="s">
        <v>118</v>
      </c>
      <c r="C89" s="5" t="s">
        <v>157</v>
      </c>
      <c r="D89" s="5" t="s">
        <v>130</v>
      </c>
      <c r="E89" s="5">
        <v>8578</v>
      </c>
    </row>
    <row r="90" spans="1:5">
      <c r="A90" s="5" t="s">
        <v>117</v>
      </c>
      <c r="B90" s="5" t="s">
        <v>118</v>
      </c>
      <c r="C90" s="5" t="s">
        <v>158</v>
      </c>
      <c r="D90" s="5" t="s">
        <v>136</v>
      </c>
      <c r="E90" s="5">
        <v>1719</v>
      </c>
    </row>
    <row r="91" spans="1:5">
      <c r="A91" s="5" t="s">
        <v>117</v>
      </c>
      <c r="B91" s="5" t="s">
        <v>118</v>
      </c>
      <c r="C91" s="5" t="s">
        <v>159</v>
      </c>
      <c r="D91" s="5" t="s">
        <v>124</v>
      </c>
      <c r="E91" s="5">
        <v>6489</v>
      </c>
    </row>
    <row r="92" spans="1:5">
      <c r="A92" s="5" t="s">
        <v>117</v>
      </c>
      <c r="B92" s="5" t="s">
        <v>118</v>
      </c>
      <c r="C92" s="5" t="s">
        <v>160</v>
      </c>
      <c r="D92" s="5" t="s">
        <v>161</v>
      </c>
      <c r="E92" s="5">
        <v>1627</v>
      </c>
    </row>
    <row r="93" spans="1:5">
      <c r="A93" s="5" t="s">
        <v>117</v>
      </c>
      <c r="B93" s="5" t="s">
        <v>118</v>
      </c>
      <c r="C93" s="5" t="s">
        <v>162</v>
      </c>
      <c r="D93" s="5" t="s">
        <v>124</v>
      </c>
      <c r="E93" s="5">
        <v>1255</v>
      </c>
    </row>
    <row r="94" spans="1:5">
      <c r="A94" s="5" t="s">
        <v>117</v>
      </c>
      <c r="B94" s="5" t="s">
        <v>118</v>
      </c>
      <c r="C94" s="5" t="s">
        <v>163</v>
      </c>
      <c r="D94" s="5" t="s">
        <v>130</v>
      </c>
      <c r="E94" s="5">
        <v>2940</v>
      </c>
    </row>
    <row r="95" spans="1:5">
      <c r="A95" s="5" t="s">
        <v>117</v>
      </c>
      <c r="B95" s="5" t="s">
        <v>118</v>
      </c>
      <c r="C95" s="5" t="s">
        <v>164</v>
      </c>
      <c r="D95" s="5" t="s">
        <v>165</v>
      </c>
      <c r="E95" s="5">
        <v>14791</v>
      </c>
    </row>
    <row r="96" spans="1:5">
      <c r="A96" s="5" t="s">
        <v>117</v>
      </c>
      <c r="B96" s="5" t="s">
        <v>118</v>
      </c>
      <c r="C96" s="5" t="s">
        <v>166</v>
      </c>
      <c r="D96" s="5" t="s">
        <v>167</v>
      </c>
      <c r="E96" s="5">
        <v>2409</v>
      </c>
    </row>
    <row r="97" spans="1:5">
      <c r="A97" s="5" t="s">
        <v>117</v>
      </c>
      <c r="B97" s="5" t="s">
        <v>118</v>
      </c>
      <c r="C97" s="5" t="s">
        <v>168</v>
      </c>
      <c r="D97" s="5" t="s">
        <v>169</v>
      </c>
      <c r="E97" s="5">
        <v>7729</v>
      </c>
    </row>
    <row r="98" spans="1:5">
      <c r="A98" s="5" t="s">
        <v>117</v>
      </c>
      <c r="B98" s="5" t="s">
        <v>118</v>
      </c>
      <c r="C98" s="5" t="s">
        <v>170</v>
      </c>
      <c r="D98" s="5" t="s">
        <v>171</v>
      </c>
      <c r="E98" s="5">
        <v>6485</v>
      </c>
    </row>
    <row r="99" spans="1:5">
      <c r="A99" s="5" t="s">
        <v>117</v>
      </c>
      <c r="B99" s="5" t="s">
        <v>118</v>
      </c>
      <c r="C99" s="5" t="s">
        <v>172</v>
      </c>
      <c r="D99" s="5" t="s">
        <v>173</v>
      </c>
      <c r="E99" s="5">
        <v>8860</v>
      </c>
    </row>
    <row r="100" spans="1:5">
      <c r="A100" s="5" t="s">
        <v>117</v>
      </c>
      <c r="B100" s="5" t="s">
        <v>118</v>
      </c>
      <c r="C100" s="5" t="s">
        <v>174</v>
      </c>
      <c r="D100" s="5" t="s">
        <v>130</v>
      </c>
      <c r="E100" s="5">
        <v>3241</v>
      </c>
    </row>
    <row r="101" spans="1:5">
      <c r="A101" s="5" t="s">
        <v>117</v>
      </c>
      <c r="B101" s="5" t="s">
        <v>118</v>
      </c>
      <c r="C101" s="5" t="s">
        <v>175</v>
      </c>
      <c r="D101" s="5" t="s">
        <v>136</v>
      </c>
      <c r="E101" s="5">
        <v>4226</v>
      </c>
    </row>
    <row r="102" spans="1:5">
      <c r="A102" s="5" t="s">
        <v>117</v>
      </c>
      <c r="B102" s="5" t="s">
        <v>118</v>
      </c>
      <c r="C102" s="5" t="s">
        <v>176</v>
      </c>
      <c r="D102" s="5" t="s">
        <v>177</v>
      </c>
      <c r="E102" s="5">
        <v>7042</v>
      </c>
    </row>
    <row r="103" spans="1:5">
      <c r="A103" s="5" t="s">
        <v>117</v>
      </c>
      <c r="B103" s="5" t="s">
        <v>118</v>
      </c>
      <c r="C103" s="5" t="s">
        <v>178</v>
      </c>
      <c r="D103" s="5" t="s">
        <v>179</v>
      </c>
      <c r="E103" s="5">
        <v>3230</v>
      </c>
    </row>
    <row r="104" spans="1:5">
      <c r="A104" s="5" t="s">
        <v>117</v>
      </c>
      <c r="B104" s="5" t="s">
        <v>118</v>
      </c>
      <c r="C104" s="5" t="s">
        <v>180</v>
      </c>
      <c r="D104" s="5" t="s">
        <v>124</v>
      </c>
      <c r="E104" s="5">
        <v>2138</v>
      </c>
    </row>
    <row r="105" spans="1:5">
      <c r="A105" s="5" t="s">
        <v>117</v>
      </c>
      <c r="B105" s="5" t="s">
        <v>118</v>
      </c>
      <c r="C105" s="5" t="s">
        <v>181</v>
      </c>
      <c r="D105" s="5" t="s">
        <v>130</v>
      </c>
      <c r="E105" s="5">
        <v>1855</v>
      </c>
    </row>
    <row r="106" spans="1:5">
      <c r="A106" s="5" t="s">
        <v>117</v>
      </c>
      <c r="B106" s="5" t="s">
        <v>118</v>
      </c>
      <c r="C106" s="5" t="s">
        <v>182</v>
      </c>
      <c r="D106" s="5" t="s">
        <v>183</v>
      </c>
      <c r="E106" s="5">
        <v>1316</v>
      </c>
    </row>
    <row r="107" spans="1:5">
      <c r="A107" s="5" t="s">
        <v>117</v>
      </c>
      <c r="B107" s="5" t="s">
        <v>118</v>
      </c>
      <c r="C107" s="5" t="s">
        <v>184</v>
      </c>
      <c r="D107" s="5" t="s">
        <v>185</v>
      </c>
      <c r="E107" s="5">
        <v>5274</v>
      </c>
    </row>
    <row r="108" spans="1:5">
      <c r="A108" s="5" t="s">
        <v>117</v>
      </c>
      <c r="B108" s="5" t="s">
        <v>118</v>
      </c>
      <c r="C108" s="5" t="s">
        <v>186</v>
      </c>
      <c r="D108" s="5" t="s">
        <v>187</v>
      </c>
      <c r="E108" s="5">
        <v>1063</v>
      </c>
    </row>
    <row r="109" spans="1:5">
      <c r="A109" s="5" t="s">
        <v>117</v>
      </c>
      <c r="B109" s="5" t="s">
        <v>118</v>
      </c>
      <c r="C109" s="5" t="s">
        <v>188</v>
      </c>
      <c r="D109" s="5" t="s">
        <v>130</v>
      </c>
      <c r="E109" s="5">
        <v>2895</v>
      </c>
    </row>
    <row r="110" spans="1:5">
      <c r="A110" s="5" t="s">
        <v>189</v>
      </c>
      <c r="B110" s="5" t="s">
        <v>190</v>
      </c>
      <c r="C110" s="5" t="s">
        <v>191</v>
      </c>
      <c r="D110" s="5" t="s">
        <v>192</v>
      </c>
      <c r="E110" s="5">
        <v>601</v>
      </c>
    </row>
    <row r="111" spans="1:5">
      <c r="A111" s="5" t="s">
        <v>193</v>
      </c>
      <c r="B111" s="5" t="s">
        <v>194</v>
      </c>
      <c r="C111" s="5" t="s">
        <v>195</v>
      </c>
      <c r="D111" s="5" t="s">
        <v>196</v>
      </c>
      <c r="E111" s="5">
        <v>609</v>
      </c>
    </row>
    <row r="112" spans="1:5">
      <c r="A112" s="5" t="s">
        <v>197</v>
      </c>
      <c r="B112" s="5" t="s">
        <v>198</v>
      </c>
      <c r="C112" s="5" t="s">
        <v>653</v>
      </c>
      <c r="D112" s="5" t="s">
        <v>654</v>
      </c>
      <c r="E112" s="5">
        <v>1</v>
      </c>
    </row>
    <row r="113" spans="1:5">
      <c r="A113" s="5" t="s">
        <v>197</v>
      </c>
      <c r="B113" s="5" t="s">
        <v>198</v>
      </c>
      <c r="C113" s="5" t="s">
        <v>199</v>
      </c>
      <c r="D113" s="5" t="s">
        <v>200</v>
      </c>
      <c r="E113" s="5">
        <v>314</v>
      </c>
    </row>
    <row r="114" spans="1:5">
      <c r="A114" s="5" t="s">
        <v>197</v>
      </c>
      <c r="B114" s="5" t="s">
        <v>198</v>
      </c>
      <c r="C114" s="5" t="s">
        <v>201</v>
      </c>
      <c r="D114" s="5" t="s">
        <v>202</v>
      </c>
      <c r="E114" s="5">
        <v>932</v>
      </c>
    </row>
    <row r="115" spans="1:5">
      <c r="A115" s="5" t="s">
        <v>197</v>
      </c>
      <c r="B115" s="5" t="s">
        <v>198</v>
      </c>
      <c r="C115" s="5" t="s">
        <v>203</v>
      </c>
      <c r="D115" s="5" t="s">
        <v>204</v>
      </c>
      <c r="E115" s="5">
        <v>1449</v>
      </c>
    </row>
    <row r="116" spans="1:5">
      <c r="A116" s="5" t="s">
        <v>197</v>
      </c>
      <c r="B116" s="5" t="s">
        <v>198</v>
      </c>
      <c r="C116" s="5" t="s">
        <v>205</v>
      </c>
      <c r="D116" s="5" t="s">
        <v>206</v>
      </c>
      <c r="E116" s="5">
        <v>451</v>
      </c>
    </row>
    <row r="117" spans="1:5">
      <c r="A117" s="5" t="s">
        <v>207</v>
      </c>
      <c r="B117" s="5" t="s">
        <v>208</v>
      </c>
      <c r="C117" s="5" t="s">
        <v>209</v>
      </c>
      <c r="D117" s="5" t="s">
        <v>210</v>
      </c>
      <c r="E117" s="5">
        <v>90563</v>
      </c>
    </row>
    <row r="118" spans="1:5">
      <c r="A118" s="5" t="s">
        <v>207</v>
      </c>
      <c r="B118" s="5" t="s">
        <v>208</v>
      </c>
      <c r="C118" s="5" t="s">
        <v>538</v>
      </c>
      <c r="D118" s="5" t="s">
        <v>539</v>
      </c>
      <c r="E118" s="5">
        <v>47</v>
      </c>
    </row>
    <row r="119" spans="1:5">
      <c r="A119" s="5" t="s">
        <v>207</v>
      </c>
      <c r="B119" s="5" t="s">
        <v>208</v>
      </c>
      <c r="C119" s="5" t="s">
        <v>211</v>
      </c>
      <c r="D119" s="5" t="s">
        <v>212</v>
      </c>
      <c r="E119" s="5">
        <v>18863</v>
      </c>
    </row>
    <row r="120" spans="1:5">
      <c r="A120" s="5" t="s">
        <v>213</v>
      </c>
      <c r="B120" s="5" t="s">
        <v>214</v>
      </c>
      <c r="C120" s="5" t="s">
        <v>655</v>
      </c>
      <c r="D120" s="5" t="s">
        <v>656</v>
      </c>
      <c r="E120" s="5">
        <v>166</v>
      </c>
    </row>
    <row r="121" spans="1:5">
      <c r="A121" s="5" t="s">
        <v>213</v>
      </c>
      <c r="B121" s="5" t="s">
        <v>214</v>
      </c>
      <c r="C121" s="5" t="s">
        <v>215</v>
      </c>
      <c r="D121" s="5" t="s">
        <v>216</v>
      </c>
      <c r="E121" s="5">
        <v>2936</v>
      </c>
    </row>
    <row r="122" spans="1:5">
      <c r="A122" s="5" t="s">
        <v>217</v>
      </c>
      <c r="B122" s="5" t="s">
        <v>218</v>
      </c>
      <c r="C122" s="5" t="s">
        <v>219</v>
      </c>
      <c r="D122" s="5" t="s">
        <v>220</v>
      </c>
      <c r="E122" s="5">
        <v>127721</v>
      </c>
    </row>
    <row r="123" spans="1:5">
      <c r="A123" s="5" t="s">
        <v>657</v>
      </c>
      <c r="B123" s="5" t="s">
        <v>658</v>
      </c>
      <c r="C123" s="5" t="s">
        <v>659</v>
      </c>
      <c r="D123" s="5" t="s">
        <v>660</v>
      </c>
      <c r="E123" s="5">
        <v>1898</v>
      </c>
    </row>
    <row r="124" spans="1:5">
      <c r="A124" s="5" t="s">
        <v>221</v>
      </c>
      <c r="B124" s="5" t="s">
        <v>222</v>
      </c>
      <c r="C124" s="5" t="s">
        <v>223</v>
      </c>
      <c r="D124" s="5" t="s">
        <v>224</v>
      </c>
      <c r="E124" s="5">
        <v>12</v>
      </c>
    </row>
    <row r="125" spans="1:5">
      <c r="A125" s="5" t="s">
        <v>661</v>
      </c>
      <c r="B125" s="5" t="s">
        <v>662</v>
      </c>
      <c r="C125" s="5" t="s">
        <v>663</v>
      </c>
      <c r="D125" s="5" t="s">
        <v>12</v>
      </c>
      <c r="E125" s="5">
        <v>1034</v>
      </c>
    </row>
    <row r="126" spans="1:5">
      <c r="A126" s="5" t="s">
        <v>664</v>
      </c>
      <c r="B126" s="5" t="s">
        <v>665</v>
      </c>
      <c r="C126" s="5" t="s">
        <v>241</v>
      </c>
      <c r="D126" s="5" t="s">
        <v>242</v>
      </c>
      <c r="E126" s="5">
        <v>806</v>
      </c>
    </row>
    <row r="127" spans="1:5">
      <c r="A127" s="5" t="s">
        <v>664</v>
      </c>
      <c r="B127" s="5" t="s">
        <v>665</v>
      </c>
      <c r="C127" s="5" t="s">
        <v>245</v>
      </c>
      <c r="D127" s="5" t="s">
        <v>246</v>
      </c>
      <c r="E127" s="5">
        <v>54677</v>
      </c>
    </row>
    <row r="128" spans="1:5">
      <c r="A128" s="5" t="s">
        <v>666</v>
      </c>
      <c r="B128" s="5" t="s">
        <v>667</v>
      </c>
      <c r="C128" s="5" t="s">
        <v>85</v>
      </c>
      <c r="D128" s="5" t="s">
        <v>86</v>
      </c>
      <c r="E128" s="5">
        <v>31798</v>
      </c>
    </row>
    <row r="129" spans="1:5">
      <c r="A129" s="5" t="s">
        <v>666</v>
      </c>
      <c r="B129" s="5" t="s">
        <v>667</v>
      </c>
      <c r="C129" s="5" t="s">
        <v>223</v>
      </c>
      <c r="D129" s="5" t="s">
        <v>224</v>
      </c>
      <c r="E129" s="5">
        <v>13230</v>
      </c>
    </row>
    <row r="130" spans="1:5">
      <c r="A130" s="5" t="s">
        <v>666</v>
      </c>
      <c r="B130" s="5" t="s">
        <v>667</v>
      </c>
      <c r="C130" s="5" t="s">
        <v>235</v>
      </c>
      <c r="D130" s="5" t="s">
        <v>236</v>
      </c>
      <c r="E130" s="5">
        <v>30902</v>
      </c>
    </row>
    <row r="131" spans="1:5">
      <c r="A131" s="5" t="s">
        <v>666</v>
      </c>
      <c r="B131" s="5" t="s">
        <v>667</v>
      </c>
      <c r="C131" s="5" t="s">
        <v>247</v>
      </c>
      <c r="D131" s="5" t="s">
        <v>248</v>
      </c>
      <c r="E131" s="5">
        <v>19559</v>
      </c>
    </row>
    <row r="132" spans="1:5">
      <c r="A132" s="5" t="s">
        <v>668</v>
      </c>
      <c r="B132" s="5" t="s">
        <v>669</v>
      </c>
      <c r="C132" s="5" t="s">
        <v>670</v>
      </c>
      <c r="D132" s="5" t="s">
        <v>671</v>
      </c>
      <c r="E132" s="5">
        <v>235</v>
      </c>
    </row>
    <row r="133" spans="1:5">
      <c r="A133" s="5" t="s">
        <v>672</v>
      </c>
      <c r="B133" s="5" t="s">
        <v>673</v>
      </c>
      <c r="C133" s="5" t="s">
        <v>674</v>
      </c>
      <c r="D133" s="5" t="s">
        <v>675</v>
      </c>
      <c r="E133" s="5">
        <v>1548</v>
      </c>
    </row>
    <row r="134" spans="1:5">
      <c r="A134" s="5" t="s">
        <v>676</v>
      </c>
      <c r="B134" s="5" t="s">
        <v>677</v>
      </c>
      <c r="C134" s="5" t="s">
        <v>678</v>
      </c>
      <c r="D134" s="5" t="s">
        <v>679</v>
      </c>
      <c r="E134" s="5">
        <v>1526</v>
      </c>
    </row>
    <row r="135" spans="1:5">
      <c r="A135" s="5" t="s">
        <v>680</v>
      </c>
      <c r="B135" s="5" t="s">
        <v>681</v>
      </c>
      <c r="C135" s="5" t="s">
        <v>682</v>
      </c>
      <c r="D135" s="5" t="s">
        <v>683</v>
      </c>
      <c r="E135" s="5">
        <v>1190</v>
      </c>
    </row>
    <row r="136" spans="1:5">
      <c r="A136" s="5" t="s">
        <v>684</v>
      </c>
      <c r="B136" s="5" t="s">
        <v>685</v>
      </c>
      <c r="C136" s="5" t="s">
        <v>686</v>
      </c>
      <c r="D136" s="5" t="s">
        <v>687</v>
      </c>
      <c r="E136" s="5">
        <v>779</v>
      </c>
    </row>
    <row r="137" spans="1:5">
      <c r="A137" s="5" t="s">
        <v>684</v>
      </c>
      <c r="B137" s="5" t="s">
        <v>685</v>
      </c>
      <c r="C137" s="5" t="s">
        <v>688</v>
      </c>
      <c r="D137" s="5" t="s">
        <v>689</v>
      </c>
      <c r="E137" s="5">
        <v>547</v>
      </c>
    </row>
    <row r="138" spans="1:5">
      <c r="A138" s="5" t="s">
        <v>690</v>
      </c>
      <c r="B138" s="5" t="s">
        <v>691</v>
      </c>
      <c r="C138" s="5" t="s">
        <v>692</v>
      </c>
      <c r="D138" s="5" t="s">
        <v>693</v>
      </c>
      <c r="E138" s="5">
        <v>570</v>
      </c>
    </row>
    <row r="139" spans="1:5">
      <c r="A139" s="5" t="s">
        <v>694</v>
      </c>
      <c r="B139" s="5" t="s">
        <v>695</v>
      </c>
      <c r="C139" s="5" t="s">
        <v>696</v>
      </c>
      <c r="D139" s="5" t="s">
        <v>697</v>
      </c>
      <c r="E139" s="5">
        <v>4</v>
      </c>
    </row>
    <row r="140" spans="1:5">
      <c r="A140" s="5" t="s">
        <v>698</v>
      </c>
      <c r="B140" s="5" t="s">
        <v>699</v>
      </c>
      <c r="C140" s="5" t="s">
        <v>700</v>
      </c>
      <c r="D140" s="5" t="s">
        <v>701</v>
      </c>
      <c r="E140" s="5">
        <v>62</v>
      </c>
    </row>
    <row r="141" spans="1:5">
      <c r="A141" s="5" t="s">
        <v>702</v>
      </c>
      <c r="B141" s="5" t="s">
        <v>703</v>
      </c>
      <c r="C141" s="5" t="s">
        <v>704</v>
      </c>
      <c r="D141" s="5" t="s">
        <v>705</v>
      </c>
      <c r="E141" s="5">
        <v>653</v>
      </c>
    </row>
    <row r="142" spans="1:5">
      <c r="A142" s="5" t="s">
        <v>706</v>
      </c>
      <c r="B142" s="5" t="s">
        <v>707</v>
      </c>
      <c r="C142" s="5" t="s">
        <v>708</v>
      </c>
      <c r="D142" s="5" t="s">
        <v>709</v>
      </c>
      <c r="E142" s="5">
        <v>1940</v>
      </c>
    </row>
    <row r="143" spans="1:5">
      <c r="A143" s="5" t="s">
        <v>706</v>
      </c>
      <c r="B143" s="5" t="s">
        <v>707</v>
      </c>
      <c r="C143" s="5" t="s">
        <v>710</v>
      </c>
      <c r="D143" s="5" t="s">
        <v>711</v>
      </c>
      <c r="E143" s="5">
        <v>296</v>
      </c>
    </row>
    <row r="144" spans="1:5">
      <c r="A144" s="5" t="s">
        <v>706</v>
      </c>
      <c r="B144" s="5" t="s">
        <v>707</v>
      </c>
      <c r="C144" s="5" t="s">
        <v>712</v>
      </c>
      <c r="D144" s="5" t="s">
        <v>713</v>
      </c>
      <c r="E144" s="5">
        <v>192</v>
      </c>
    </row>
    <row r="145" spans="1:5">
      <c r="A145" s="5" t="s">
        <v>714</v>
      </c>
      <c r="B145" s="5" t="s">
        <v>715</v>
      </c>
      <c r="C145" s="5" t="s">
        <v>716</v>
      </c>
      <c r="D145" s="5" t="s">
        <v>717</v>
      </c>
      <c r="E145" s="5">
        <v>163</v>
      </c>
    </row>
    <row r="146" spans="1:5">
      <c r="A146" s="5" t="s">
        <v>714</v>
      </c>
      <c r="B146" s="5" t="s">
        <v>715</v>
      </c>
      <c r="C146" s="5" t="s">
        <v>718</v>
      </c>
      <c r="D146" s="5" t="s">
        <v>719</v>
      </c>
      <c r="E146" s="5">
        <v>223</v>
      </c>
    </row>
    <row r="147" spans="1:5">
      <c r="A147" s="5" t="s">
        <v>714</v>
      </c>
      <c r="B147" s="5" t="s">
        <v>715</v>
      </c>
      <c r="C147" s="5" t="s">
        <v>720</v>
      </c>
      <c r="D147" s="5" t="s">
        <v>721</v>
      </c>
      <c r="E147" s="5">
        <v>104</v>
      </c>
    </row>
    <row r="148" spans="1:5">
      <c r="A148" s="5" t="s">
        <v>714</v>
      </c>
      <c r="B148" s="5" t="s">
        <v>715</v>
      </c>
      <c r="C148" s="5" t="s">
        <v>722</v>
      </c>
      <c r="D148" s="5" t="s">
        <v>723</v>
      </c>
      <c r="E148" s="5">
        <v>332</v>
      </c>
    </row>
    <row r="149" spans="1:5">
      <c r="A149" s="5" t="s">
        <v>714</v>
      </c>
      <c r="B149" s="5" t="s">
        <v>715</v>
      </c>
      <c r="C149" s="5" t="s">
        <v>724</v>
      </c>
      <c r="D149" s="5" t="s">
        <v>725</v>
      </c>
      <c r="E149" s="5">
        <v>166</v>
      </c>
    </row>
    <row r="150" spans="1:5">
      <c r="A150" s="5" t="s">
        <v>714</v>
      </c>
      <c r="B150" s="5" t="s">
        <v>715</v>
      </c>
      <c r="C150" s="5" t="s">
        <v>726</v>
      </c>
      <c r="D150" s="5" t="s">
        <v>727</v>
      </c>
      <c r="E150" s="5">
        <v>48</v>
      </c>
    </row>
    <row r="151" spans="1:5">
      <c r="A151" s="5" t="s">
        <v>714</v>
      </c>
      <c r="B151" s="5" t="s">
        <v>715</v>
      </c>
      <c r="C151" s="5" t="s">
        <v>728</v>
      </c>
      <c r="D151" s="5" t="s">
        <v>729</v>
      </c>
      <c r="E151" s="5">
        <v>31</v>
      </c>
    </row>
    <row r="152" spans="1:5">
      <c r="A152" s="5" t="s">
        <v>730</v>
      </c>
      <c r="B152" s="5" t="s">
        <v>731</v>
      </c>
      <c r="C152" s="5" t="s">
        <v>732</v>
      </c>
      <c r="D152" s="5" t="s">
        <v>733</v>
      </c>
      <c r="E152" s="5">
        <v>1629</v>
      </c>
    </row>
    <row r="153" spans="1:5">
      <c r="A153" s="5" t="s">
        <v>734</v>
      </c>
      <c r="B153" s="5" t="s">
        <v>735</v>
      </c>
      <c r="C153" s="5" t="s">
        <v>736</v>
      </c>
      <c r="D153" s="5" t="s">
        <v>737</v>
      </c>
      <c r="E153" s="5">
        <v>385</v>
      </c>
    </row>
    <row r="154" spans="1:5">
      <c r="A154" s="5" t="s">
        <v>738</v>
      </c>
      <c r="B154" s="5" t="s">
        <v>739</v>
      </c>
      <c r="C154" s="5" t="s">
        <v>740</v>
      </c>
      <c r="D154" s="5" t="s">
        <v>741</v>
      </c>
      <c r="E154" s="5">
        <v>134</v>
      </c>
    </row>
    <row r="155" spans="1:5">
      <c r="A155" s="5" t="s">
        <v>742</v>
      </c>
      <c r="B155" s="5" t="s">
        <v>743</v>
      </c>
      <c r="C155" s="5" t="s">
        <v>744</v>
      </c>
      <c r="D155" s="5" t="s">
        <v>745</v>
      </c>
      <c r="E155" s="5">
        <v>1554</v>
      </c>
    </row>
    <row r="156" spans="1:5">
      <c r="A156" s="5" t="s">
        <v>746</v>
      </c>
      <c r="B156" s="5" t="s">
        <v>747</v>
      </c>
      <c r="C156" s="5" t="s">
        <v>748</v>
      </c>
      <c r="D156" s="5" t="s">
        <v>749</v>
      </c>
      <c r="E156" s="5">
        <v>510</v>
      </c>
    </row>
    <row r="157" spans="1:5">
      <c r="A157" s="5" t="s">
        <v>746</v>
      </c>
      <c r="B157" s="5" t="s">
        <v>747</v>
      </c>
      <c r="C157" s="5" t="s">
        <v>750</v>
      </c>
      <c r="D157" s="5" t="s">
        <v>751</v>
      </c>
      <c r="E157" s="5">
        <v>534</v>
      </c>
    </row>
    <row r="158" spans="1:5">
      <c r="A158" s="5" t="s">
        <v>746</v>
      </c>
      <c r="B158" s="5" t="s">
        <v>747</v>
      </c>
      <c r="C158" s="5" t="s">
        <v>752</v>
      </c>
      <c r="D158" s="5" t="s">
        <v>753</v>
      </c>
      <c r="E158" s="5">
        <v>292</v>
      </c>
    </row>
    <row r="159" spans="1:5">
      <c r="A159" s="5" t="s">
        <v>754</v>
      </c>
      <c r="B159" s="5" t="s">
        <v>437</v>
      </c>
      <c r="C159" s="5" t="s">
        <v>755</v>
      </c>
      <c r="D159" s="5" t="s">
        <v>756</v>
      </c>
      <c r="E159" s="5">
        <v>67</v>
      </c>
    </row>
    <row r="160" spans="1:5">
      <c r="A160" s="5" t="s">
        <v>757</v>
      </c>
      <c r="B160" s="5" t="s">
        <v>758</v>
      </c>
      <c r="C160" s="5" t="s">
        <v>759</v>
      </c>
      <c r="D160" s="5" t="s">
        <v>760</v>
      </c>
      <c r="E160" s="5">
        <v>277</v>
      </c>
    </row>
    <row r="161" spans="1:5">
      <c r="A161" s="5" t="s">
        <v>757</v>
      </c>
      <c r="B161" s="5" t="s">
        <v>758</v>
      </c>
      <c r="C161" s="5" t="s">
        <v>761</v>
      </c>
      <c r="D161" s="5" t="s">
        <v>762</v>
      </c>
      <c r="E161" s="5">
        <v>358</v>
      </c>
    </row>
    <row r="162" spans="1:5">
      <c r="A162" s="5" t="s">
        <v>757</v>
      </c>
      <c r="B162" s="5" t="s">
        <v>758</v>
      </c>
      <c r="C162" s="5" t="s">
        <v>763</v>
      </c>
      <c r="D162" s="5" t="s">
        <v>764</v>
      </c>
      <c r="E162" s="5">
        <v>161</v>
      </c>
    </row>
    <row r="163" spans="1:5">
      <c r="A163" s="5" t="s">
        <v>757</v>
      </c>
      <c r="B163" s="5" t="s">
        <v>758</v>
      </c>
      <c r="C163" s="5" t="s">
        <v>765</v>
      </c>
      <c r="D163" s="5" t="s">
        <v>766</v>
      </c>
      <c r="E163" s="5">
        <v>322</v>
      </c>
    </row>
    <row r="164" spans="1:5">
      <c r="A164" s="5" t="s">
        <v>767</v>
      </c>
      <c r="B164" s="5" t="s">
        <v>768</v>
      </c>
      <c r="C164" s="5" t="s">
        <v>769</v>
      </c>
      <c r="D164" s="5" t="s">
        <v>768</v>
      </c>
      <c r="E164" s="5">
        <v>2299</v>
      </c>
    </row>
    <row r="165" spans="1:5">
      <c r="A165" s="5" t="s">
        <v>767</v>
      </c>
      <c r="B165" s="5" t="s">
        <v>768</v>
      </c>
      <c r="C165" s="5" t="s">
        <v>770</v>
      </c>
      <c r="D165" s="5" t="s">
        <v>771</v>
      </c>
      <c r="E165" s="5">
        <v>72</v>
      </c>
    </row>
    <row r="166" spans="1:5">
      <c r="A166" s="5" t="s">
        <v>767</v>
      </c>
      <c r="B166" s="5" t="s">
        <v>768</v>
      </c>
      <c r="C166" s="5" t="s">
        <v>772</v>
      </c>
      <c r="D166" s="5" t="s">
        <v>773</v>
      </c>
      <c r="E166" s="5">
        <v>861</v>
      </c>
    </row>
    <row r="167" spans="1:5">
      <c r="A167" s="5" t="s">
        <v>767</v>
      </c>
      <c r="B167" s="5" t="s">
        <v>768</v>
      </c>
      <c r="C167" s="5" t="s">
        <v>774</v>
      </c>
      <c r="D167" s="5" t="s">
        <v>775</v>
      </c>
      <c r="E167" s="5">
        <v>244</v>
      </c>
    </row>
    <row r="168" spans="1:5">
      <c r="A168" s="5" t="s">
        <v>776</v>
      </c>
      <c r="B168" s="5" t="s">
        <v>777</v>
      </c>
      <c r="C168" s="5" t="s">
        <v>778</v>
      </c>
      <c r="D168" s="5" t="s">
        <v>779</v>
      </c>
      <c r="E168" s="5">
        <v>1481</v>
      </c>
    </row>
    <row r="169" spans="1:5">
      <c r="A169" s="5" t="s">
        <v>780</v>
      </c>
      <c r="B169" s="5" t="s">
        <v>781</v>
      </c>
      <c r="C169" s="5" t="s">
        <v>782</v>
      </c>
      <c r="D169" s="5" t="s">
        <v>437</v>
      </c>
      <c r="E169" s="5">
        <v>888</v>
      </c>
    </row>
    <row r="170" spans="1:5">
      <c r="A170" s="5" t="s">
        <v>783</v>
      </c>
      <c r="B170" s="5" t="s">
        <v>784</v>
      </c>
      <c r="C170" s="5" t="s">
        <v>87</v>
      </c>
      <c r="D170" s="5" t="s">
        <v>88</v>
      </c>
      <c r="E170" s="5">
        <v>31301</v>
      </c>
    </row>
    <row r="171" spans="1:5">
      <c r="A171" s="5" t="s">
        <v>783</v>
      </c>
      <c r="B171" s="5" t="s">
        <v>784</v>
      </c>
      <c r="C171" s="5" t="s">
        <v>93</v>
      </c>
      <c r="D171" s="5" t="s">
        <v>94</v>
      </c>
      <c r="E171" s="5">
        <v>14647</v>
      </c>
    </row>
    <row r="172" spans="1:5">
      <c r="A172" s="5" t="s">
        <v>783</v>
      </c>
      <c r="B172" s="5" t="s">
        <v>784</v>
      </c>
      <c r="C172" s="5" t="s">
        <v>273</v>
      </c>
      <c r="D172" s="5" t="s">
        <v>274</v>
      </c>
      <c r="E172" s="5">
        <v>13917</v>
      </c>
    </row>
    <row r="173" spans="1:5">
      <c r="A173" s="5" t="s">
        <v>783</v>
      </c>
      <c r="B173" s="5" t="s">
        <v>784</v>
      </c>
      <c r="C173" s="5" t="s">
        <v>245</v>
      </c>
      <c r="D173" s="5" t="s">
        <v>246</v>
      </c>
      <c r="E173" s="5">
        <v>11612</v>
      </c>
    </row>
    <row r="174" spans="1:5">
      <c r="A174" s="5" t="s">
        <v>225</v>
      </c>
      <c r="B174" s="5" t="s">
        <v>226</v>
      </c>
      <c r="C174" s="5" t="s">
        <v>227</v>
      </c>
      <c r="D174" s="5" t="s">
        <v>228</v>
      </c>
      <c r="E174" s="5">
        <v>1</v>
      </c>
    </row>
    <row r="175" spans="1:5">
      <c r="A175" s="5" t="s">
        <v>229</v>
      </c>
      <c r="B175" s="5" t="s">
        <v>230</v>
      </c>
      <c r="C175" s="5" t="s">
        <v>85</v>
      </c>
      <c r="D175" s="5" t="s">
        <v>86</v>
      </c>
      <c r="E175" s="5">
        <v>9</v>
      </c>
    </row>
    <row r="176" spans="1:5">
      <c r="A176" s="5" t="s">
        <v>229</v>
      </c>
      <c r="B176" s="5" t="s">
        <v>230</v>
      </c>
      <c r="C176" s="5" t="s">
        <v>223</v>
      </c>
      <c r="D176" s="5" t="s">
        <v>224</v>
      </c>
      <c r="E176" s="5">
        <v>4</v>
      </c>
    </row>
    <row r="177" spans="1:5">
      <c r="A177" s="5" t="s">
        <v>229</v>
      </c>
      <c r="B177" s="5" t="s">
        <v>230</v>
      </c>
      <c r="C177" s="5" t="s">
        <v>235</v>
      </c>
      <c r="D177" s="5" t="s">
        <v>236</v>
      </c>
      <c r="E177" s="5">
        <v>3</v>
      </c>
    </row>
    <row r="178" spans="1:5">
      <c r="A178" s="5" t="s">
        <v>229</v>
      </c>
      <c r="B178" s="5" t="s">
        <v>230</v>
      </c>
      <c r="C178" s="5" t="s">
        <v>241</v>
      </c>
      <c r="D178" s="5" t="s">
        <v>242</v>
      </c>
      <c r="E178" s="5">
        <v>63</v>
      </c>
    </row>
    <row r="179" spans="1:5">
      <c r="A179" s="5" t="s">
        <v>229</v>
      </c>
      <c r="B179" s="5" t="s">
        <v>230</v>
      </c>
      <c r="C179" s="5" t="s">
        <v>245</v>
      </c>
      <c r="D179" s="5" t="s">
        <v>246</v>
      </c>
      <c r="E179" s="5">
        <v>151</v>
      </c>
    </row>
    <row r="180" spans="1:5">
      <c r="A180" s="5" t="s">
        <v>229</v>
      </c>
      <c r="B180" s="5" t="s">
        <v>230</v>
      </c>
      <c r="C180" s="5" t="s">
        <v>251</v>
      </c>
      <c r="D180" s="5" t="s">
        <v>252</v>
      </c>
      <c r="E180" s="5">
        <v>12</v>
      </c>
    </row>
    <row r="181" spans="1:5">
      <c r="A181" s="5" t="s">
        <v>255</v>
      </c>
      <c r="B181" s="5" t="s">
        <v>256</v>
      </c>
      <c r="C181" s="5" t="s">
        <v>239</v>
      </c>
      <c r="D181" s="5" t="s">
        <v>240</v>
      </c>
      <c r="E181" s="5">
        <v>3</v>
      </c>
    </row>
    <row r="182" spans="1:5">
      <c r="A182" s="5" t="s">
        <v>255</v>
      </c>
      <c r="B182" s="5" t="s">
        <v>256</v>
      </c>
      <c r="C182" s="5" t="s">
        <v>251</v>
      </c>
      <c r="D182" s="5" t="s">
        <v>252</v>
      </c>
      <c r="E182" s="5">
        <v>4</v>
      </c>
    </row>
    <row r="183" spans="1:5">
      <c r="A183" s="5" t="s">
        <v>255</v>
      </c>
      <c r="B183" s="5" t="s">
        <v>256</v>
      </c>
      <c r="C183" s="5" t="s">
        <v>261</v>
      </c>
      <c r="D183" s="5" t="s">
        <v>262</v>
      </c>
      <c r="E183" s="5">
        <v>1</v>
      </c>
    </row>
    <row r="184" spans="1:5">
      <c r="A184" s="5" t="s">
        <v>263</v>
      </c>
      <c r="B184" s="5" t="s">
        <v>264</v>
      </c>
      <c r="C184" s="5" t="s">
        <v>85</v>
      </c>
      <c r="D184" s="5" t="s">
        <v>86</v>
      </c>
      <c r="E184" s="5">
        <v>1</v>
      </c>
    </row>
    <row r="185" spans="1:5">
      <c r="A185" s="5" t="s">
        <v>263</v>
      </c>
      <c r="B185" s="5" t="s">
        <v>264</v>
      </c>
      <c r="C185" s="5" t="s">
        <v>265</v>
      </c>
      <c r="D185" s="5" t="s">
        <v>266</v>
      </c>
      <c r="E185" s="5">
        <v>3</v>
      </c>
    </row>
    <row r="186" spans="1:5">
      <c r="A186" s="5" t="s">
        <v>263</v>
      </c>
      <c r="B186" s="5" t="s">
        <v>264</v>
      </c>
      <c r="C186" s="5" t="s">
        <v>251</v>
      </c>
      <c r="D186" s="5" t="s">
        <v>252</v>
      </c>
      <c r="E186" s="5">
        <v>2</v>
      </c>
    </row>
    <row r="187" spans="1:5">
      <c r="A187" s="5" t="s">
        <v>291</v>
      </c>
      <c r="B187" s="5" t="s">
        <v>292</v>
      </c>
      <c r="C187" s="5" t="s">
        <v>293</v>
      </c>
      <c r="D187" s="5" t="s">
        <v>292</v>
      </c>
      <c r="E187" s="5">
        <v>8638</v>
      </c>
    </row>
    <row r="188" spans="1:5">
      <c r="A188" s="5" t="s">
        <v>291</v>
      </c>
      <c r="B188" s="5" t="s">
        <v>292</v>
      </c>
      <c r="C188" s="5" t="s">
        <v>294</v>
      </c>
      <c r="D188" s="5" t="s">
        <v>295</v>
      </c>
      <c r="E188" s="5">
        <v>6727</v>
      </c>
    </row>
    <row r="189" spans="1:5">
      <c r="A189" s="5" t="s">
        <v>291</v>
      </c>
      <c r="B189" s="5" t="s">
        <v>292</v>
      </c>
      <c r="C189" s="5" t="s">
        <v>488</v>
      </c>
      <c r="D189" s="5" t="s">
        <v>489</v>
      </c>
      <c r="E189" s="5">
        <v>987</v>
      </c>
    </row>
    <row r="190" spans="1:5">
      <c r="A190" s="5" t="s">
        <v>291</v>
      </c>
      <c r="B190" s="5" t="s">
        <v>292</v>
      </c>
      <c r="C190" s="5" t="s">
        <v>296</v>
      </c>
      <c r="D190" s="5" t="s">
        <v>297</v>
      </c>
      <c r="E190" s="5">
        <v>1214</v>
      </c>
    </row>
    <row r="191" spans="1:5">
      <c r="A191" s="5" t="s">
        <v>291</v>
      </c>
      <c r="B191" s="5" t="s">
        <v>292</v>
      </c>
      <c r="C191" s="5" t="s">
        <v>298</v>
      </c>
      <c r="D191" s="5" t="s">
        <v>299</v>
      </c>
      <c r="E191" s="5">
        <v>4436</v>
      </c>
    </row>
    <row r="192" spans="1:5">
      <c r="A192" s="5" t="s">
        <v>291</v>
      </c>
      <c r="B192" s="5" t="s">
        <v>292</v>
      </c>
      <c r="C192" s="5" t="s">
        <v>300</v>
      </c>
      <c r="D192" s="5" t="s">
        <v>301</v>
      </c>
      <c r="E192" s="5">
        <v>17504</v>
      </c>
    </row>
    <row r="193" spans="1:5">
      <c r="A193" s="5" t="s">
        <v>291</v>
      </c>
      <c r="B193" s="5" t="s">
        <v>292</v>
      </c>
      <c r="C193" s="5" t="s">
        <v>302</v>
      </c>
      <c r="D193" s="5" t="s">
        <v>303</v>
      </c>
      <c r="E193" s="5">
        <v>109</v>
      </c>
    </row>
    <row r="194" spans="1:5">
      <c r="A194" s="5" t="s">
        <v>291</v>
      </c>
      <c r="B194" s="5" t="s">
        <v>292</v>
      </c>
      <c r="C194" s="5" t="s">
        <v>273</v>
      </c>
      <c r="D194" s="5" t="s">
        <v>274</v>
      </c>
      <c r="E194" s="5">
        <v>668</v>
      </c>
    </row>
    <row r="195" spans="1:5">
      <c r="A195" s="5" t="s">
        <v>291</v>
      </c>
      <c r="B195" s="5" t="s">
        <v>292</v>
      </c>
      <c r="C195" s="5" t="s">
        <v>235</v>
      </c>
      <c r="D195" s="5" t="s">
        <v>236</v>
      </c>
      <c r="E195" s="5">
        <v>148</v>
      </c>
    </row>
    <row r="196" spans="1:5">
      <c r="A196" s="5" t="s">
        <v>291</v>
      </c>
      <c r="B196" s="5" t="s">
        <v>292</v>
      </c>
      <c r="C196" s="5" t="s">
        <v>119</v>
      </c>
      <c r="D196" s="5" t="s">
        <v>120</v>
      </c>
      <c r="E196" s="5">
        <v>34</v>
      </c>
    </row>
    <row r="197" spans="1:5">
      <c r="A197" s="5" t="s">
        <v>291</v>
      </c>
      <c r="B197" s="5" t="s">
        <v>292</v>
      </c>
      <c r="C197" s="5" t="s">
        <v>306</v>
      </c>
      <c r="D197" s="5" t="s">
        <v>307</v>
      </c>
      <c r="E197" s="5">
        <v>515</v>
      </c>
    </row>
    <row r="198" spans="1:5">
      <c r="A198" s="5" t="s">
        <v>291</v>
      </c>
      <c r="B198" s="5" t="s">
        <v>292</v>
      </c>
      <c r="C198" s="5" t="s">
        <v>308</v>
      </c>
      <c r="D198" s="5" t="s">
        <v>309</v>
      </c>
      <c r="E198" s="5">
        <v>2151</v>
      </c>
    </row>
    <row r="199" spans="1:5">
      <c r="A199" s="5" t="s">
        <v>291</v>
      </c>
      <c r="B199" s="5" t="s">
        <v>292</v>
      </c>
      <c r="C199" s="5" t="s">
        <v>239</v>
      </c>
      <c r="D199" s="5" t="s">
        <v>240</v>
      </c>
      <c r="E199" s="5">
        <v>4421</v>
      </c>
    </row>
    <row r="200" spans="1:5">
      <c r="A200" s="5" t="s">
        <v>291</v>
      </c>
      <c r="B200" s="5" t="s">
        <v>292</v>
      </c>
      <c r="C200" s="5" t="s">
        <v>310</v>
      </c>
      <c r="D200" s="5" t="s">
        <v>311</v>
      </c>
      <c r="E200" s="5">
        <v>205</v>
      </c>
    </row>
    <row r="201" spans="1:5">
      <c r="A201" s="5" t="s">
        <v>291</v>
      </c>
      <c r="B201" s="5" t="s">
        <v>292</v>
      </c>
      <c r="C201" s="5" t="s">
        <v>312</v>
      </c>
      <c r="D201" s="5" t="s">
        <v>313</v>
      </c>
      <c r="E201" s="5">
        <v>11403</v>
      </c>
    </row>
    <row r="202" spans="1:5">
      <c r="A202" s="5" t="s">
        <v>291</v>
      </c>
      <c r="B202" s="5" t="s">
        <v>292</v>
      </c>
      <c r="C202" s="5" t="s">
        <v>552</v>
      </c>
      <c r="D202" s="5" t="s">
        <v>553</v>
      </c>
      <c r="E202" s="5">
        <v>548</v>
      </c>
    </row>
    <row r="203" spans="1:5">
      <c r="A203" s="5" t="s">
        <v>291</v>
      </c>
      <c r="B203" s="5" t="s">
        <v>292</v>
      </c>
      <c r="C203" s="5" t="s">
        <v>257</v>
      </c>
      <c r="D203" s="5" t="s">
        <v>258</v>
      </c>
      <c r="E203" s="5">
        <v>5235</v>
      </c>
    </row>
    <row r="204" spans="1:5">
      <c r="A204" s="5" t="s">
        <v>291</v>
      </c>
      <c r="B204" s="5" t="s">
        <v>292</v>
      </c>
      <c r="C204" s="5" t="s">
        <v>247</v>
      </c>
      <c r="D204" s="5" t="s">
        <v>248</v>
      </c>
      <c r="E204" s="5">
        <v>628</v>
      </c>
    </row>
    <row r="205" spans="1:5">
      <c r="A205" s="5" t="s">
        <v>291</v>
      </c>
      <c r="B205" s="5" t="s">
        <v>292</v>
      </c>
      <c r="C205" s="5" t="s">
        <v>316</v>
      </c>
      <c r="D205" s="5" t="s">
        <v>317</v>
      </c>
      <c r="E205" s="5">
        <v>106</v>
      </c>
    </row>
    <row r="206" spans="1:5">
      <c r="A206" s="5" t="s">
        <v>291</v>
      </c>
      <c r="B206" s="5" t="s">
        <v>292</v>
      </c>
      <c r="C206" s="5" t="s">
        <v>318</v>
      </c>
      <c r="D206" s="5" t="s">
        <v>319</v>
      </c>
      <c r="E206" s="5">
        <v>69</v>
      </c>
    </row>
    <row r="207" spans="1:5">
      <c r="A207" s="5" t="s">
        <v>291</v>
      </c>
      <c r="B207" s="5" t="s">
        <v>292</v>
      </c>
      <c r="C207" s="5" t="s">
        <v>478</v>
      </c>
      <c r="D207" s="5" t="s">
        <v>479</v>
      </c>
      <c r="E207" s="5">
        <v>6</v>
      </c>
    </row>
    <row r="208" spans="1:5">
      <c r="A208" s="5" t="s">
        <v>291</v>
      </c>
      <c r="B208" s="5" t="s">
        <v>292</v>
      </c>
      <c r="C208" s="5" t="s">
        <v>320</v>
      </c>
      <c r="D208" s="5" t="s">
        <v>321</v>
      </c>
      <c r="E208" s="5">
        <v>463</v>
      </c>
    </row>
    <row r="209" spans="1:5">
      <c r="A209" s="5" t="s">
        <v>291</v>
      </c>
      <c r="B209" s="5" t="s">
        <v>292</v>
      </c>
      <c r="C209" s="5" t="s">
        <v>322</v>
      </c>
      <c r="D209" s="5" t="s">
        <v>323</v>
      </c>
      <c r="E209" s="5">
        <v>8</v>
      </c>
    </row>
    <row r="210" spans="1:5">
      <c r="A210" s="5" t="s">
        <v>291</v>
      </c>
      <c r="B210" s="5" t="s">
        <v>292</v>
      </c>
      <c r="C210" s="5" t="s">
        <v>324</v>
      </c>
      <c r="D210" s="5" t="s">
        <v>325</v>
      </c>
      <c r="E210" s="5">
        <v>6636</v>
      </c>
    </row>
    <row r="211" spans="1:5">
      <c r="A211" s="5" t="s">
        <v>291</v>
      </c>
      <c r="B211" s="5" t="s">
        <v>292</v>
      </c>
      <c r="C211" s="5" t="s">
        <v>326</v>
      </c>
      <c r="D211" s="5" t="s">
        <v>327</v>
      </c>
      <c r="E211" s="5">
        <v>26505</v>
      </c>
    </row>
    <row r="212" spans="1:5">
      <c r="A212" s="5" t="s">
        <v>291</v>
      </c>
      <c r="B212" s="5" t="s">
        <v>292</v>
      </c>
      <c r="C212" s="5" t="s">
        <v>506</v>
      </c>
      <c r="D212" s="5" t="s">
        <v>507</v>
      </c>
      <c r="E212" s="5">
        <v>220</v>
      </c>
    </row>
    <row r="213" spans="1:5">
      <c r="A213" s="5" t="s">
        <v>291</v>
      </c>
      <c r="B213" s="5" t="s">
        <v>292</v>
      </c>
      <c r="C213" s="5" t="s">
        <v>328</v>
      </c>
      <c r="D213" s="5" t="s">
        <v>329</v>
      </c>
      <c r="E213" s="5">
        <v>261</v>
      </c>
    </row>
    <row r="214" spans="1:5">
      <c r="A214" s="5" t="s">
        <v>291</v>
      </c>
      <c r="B214" s="5" t="s">
        <v>292</v>
      </c>
      <c r="C214" s="5" t="s">
        <v>69</v>
      </c>
      <c r="D214" s="5" t="s">
        <v>70</v>
      </c>
      <c r="E214" s="5">
        <v>774</v>
      </c>
    </row>
    <row r="215" spans="1:5">
      <c r="A215" s="5" t="s">
        <v>291</v>
      </c>
      <c r="B215" s="5" t="s">
        <v>292</v>
      </c>
      <c r="C215" s="5" t="s">
        <v>330</v>
      </c>
      <c r="D215" s="5" t="s">
        <v>331</v>
      </c>
      <c r="E215" s="5">
        <v>864</v>
      </c>
    </row>
    <row r="216" spans="1:5">
      <c r="A216" s="5" t="s">
        <v>291</v>
      </c>
      <c r="B216" s="5" t="s">
        <v>292</v>
      </c>
      <c r="C216" s="5" t="s">
        <v>332</v>
      </c>
      <c r="D216" s="5" t="s">
        <v>333</v>
      </c>
      <c r="E216" s="5">
        <v>2034</v>
      </c>
    </row>
    <row r="217" spans="1:5">
      <c r="A217" s="5" t="s">
        <v>291</v>
      </c>
      <c r="B217" s="5" t="s">
        <v>292</v>
      </c>
      <c r="C217" s="5" t="s">
        <v>334</v>
      </c>
      <c r="D217" s="5" t="s">
        <v>335</v>
      </c>
      <c r="E217" s="5">
        <v>1486</v>
      </c>
    </row>
    <row r="218" spans="1:5">
      <c r="A218" s="5" t="s">
        <v>291</v>
      </c>
      <c r="B218" s="5" t="s">
        <v>292</v>
      </c>
      <c r="C218" s="5" t="s">
        <v>336</v>
      </c>
      <c r="D218" s="5" t="s">
        <v>337</v>
      </c>
      <c r="E218" s="5">
        <v>6993</v>
      </c>
    </row>
    <row r="219" spans="1:5">
      <c r="A219" s="5" t="s">
        <v>291</v>
      </c>
      <c r="B219" s="5" t="s">
        <v>292</v>
      </c>
      <c r="C219" s="5" t="s">
        <v>338</v>
      </c>
      <c r="D219" s="5" t="s">
        <v>339</v>
      </c>
      <c r="E219" s="5">
        <v>3</v>
      </c>
    </row>
    <row r="220" spans="1:5">
      <c r="A220" s="5" t="s">
        <v>291</v>
      </c>
      <c r="B220" s="5" t="s">
        <v>292</v>
      </c>
      <c r="C220" s="5" t="s">
        <v>340</v>
      </c>
      <c r="D220" s="5" t="s">
        <v>341</v>
      </c>
      <c r="E220" s="5">
        <v>11270</v>
      </c>
    </row>
    <row r="221" spans="1:5">
      <c r="A221" s="5" t="s">
        <v>291</v>
      </c>
      <c r="B221" s="5" t="s">
        <v>292</v>
      </c>
      <c r="C221" s="5" t="s">
        <v>342</v>
      </c>
      <c r="D221" s="5" t="s">
        <v>343</v>
      </c>
      <c r="E221" s="5">
        <v>11365</v>
      </c>
    </row>
    <row r="222" spans="1:5">
      <c r="A222" s="5" t="s">
        <v>291</v>
      </c>
      <c r="B222" s="5" t="s">
        <v>292</v>
      </c>
      <c r="C222" s="5" t="s">
        <v>344</v>
      </c>
      <c r="D222" s="5" t="s">
        <v>345</v>
      </c>
      <c r="E222" s="5">
        <v>343</v>
      </c>
    </row>
    <row r="223" spans="1:5">
      <c r="A223" s="5" t="s">
        <v>291</v>
      </c>
      <c r="B223" s="5" t="s">
        <v>292</v>
      </c>
      <c r="C223" s="5" t="s">
        <v>346</v>
      </c>
      <c r="D223" s="5" t="s">
        <v>347</v>
      </c>
      <c r="E223" s="5">
        <v>11043</v>
      </c>
    </row>
    <row r="224" spans="1:5">
      <c r="A224" s="5" t="s">
        <v>291</v>
      </c>
      <c r="B224" s="5" t="s">
        <v>292</v>
      </c>
      <c r="C224" s="5" t="s">
        <v>348</v>
      </c>
      <c r="D224" s="5" t="s">
        <v>349</v>
      </c>
      <c r="E224" s="5">
        <v>12262</v>
      </c>
    </row>
    <row r="225" spans="1:5">
      <c r="A225" s="5" t="s">
        <v>291</v>
      </c>
      <c r="B225" s="5" t="s">
        <v>292</v>
      </c>
      <c r="C225" s="5" t="s">
        <v>350</v>
      </c>
      <c r="D225" s="5" t="s">
        <v>351</v>
      </c>
      <c r="E225" s="5">
        <v>20</v>
      </c>
    </row>
    <row r="226" spans="1:5">
      <c r="A226" s="5" t="s">
        <v>291</v>
      </c>
      <c r="B226" s="5" t="s">
        <v>292</v>
      </c>
      <c r="C226" s="5" t="s">
        <v>352</v>
      </c>
      <c r="D226" s="5" t="s">
        <v>353</v>
      </c>
      <c r="E226" s="5">
        <v>6912</v>
      </c>
    </row>
    <row r="227" spans="1:5">
      <c r="A227" s="5" t="s">
        <v>291</v>
      </c>
      <c r="B227" s="5" t="s">
        <v>292</v>
      </c>
      <c r="C227" s="5" t="s">
        <v>356</v>
      </c>
      <c r="D227" s="5" t="s">
        <v>357</v>
      </c>
      <c r="E227" s="5">
        <v>915</v>
      </c>
    </row>
    <row r="228" spans="1:5">
      <c r="A228" s="5" t="s">
        <v>291</v>
      </c>
      <c r="B228" s="5" t="s">
        <v>292</v>
      </c>
      <c r="C228" s="5" t="s">
        <v>358</v>
      </c>
      <c r="D228" s="5" t="s">
        <v>359</v>
      </c>
      <c r="E228" s="5">
        <v>14663</v>
      </c>
    </row>
    <row r="229" spans="1:5">
      <c r="A229" s="5" t="s">
        <v>291</v>
      </c>
      <c r="B229" s="5" t="s">
        <v>292</v>
      </c>
      <c r="C229" s="5" t="s">
        <v>360</v>
      </c>
      <c r="D229" s="5" t="s">
        <v>361</v>
      </c>
      <c r="E229" s="5">
        <v>2767</v>
      </c>
    </row>
    <row r="230" spans="1:5">
      <c r="A230" s="5" t="s">
        <v>291</v>
      </c>
      <c r="B230" s="5" t="s">
        <v>292</v>
      </c>
      <c r="C230" s="5" t="s">
        <v>362</v>
      </c>
      <c r="D230" s="5" t="s">
        <v>363</v>
      </c>
      <c r="E230" s="5">
        <v>13783</v>
      </c>
    </row>
    <row r="231" spans="1:5">
      <c r="A231" s="5" t="s">
        <v>291</v>
      </c>
      <c r="B231" s="5" t="s">
        <v>292</v>
      </c>
      <c r="C231" s="5" t="s">
        <v>364</v>
      </c>
      <c r="D231" s="5" t="s">
        <v>365</v>
      </c>
      <c r="E231" s="5">
        <v>8216</v>
      </c>
    </row>
    <row r="232" spans="1:5">
      <c r="A232" s="5" t="s">
        <v>291</v>
      </c>
      <c r="B232" s="5" t="s">
        <v>292</v>
      </c>
      <c r="C232" s="5" t="s">
        <v>366</v>
      </c>
      <c r="D232" s="5" t="s">
        <v>367</v>
      </c>
      <c r="E232" s="5">
        <v>38484</v>
      </c>
    </row>
    <row r="233" spans="1:5">
      <c r="A233" s="5" t="s">
        <v>291</v>
      </c>
      <c r="B233" s="5" t="s">
        <v>292</v>
      </c>
      <c r="C233" s="5" t="s">
        <v>370</v>
      </c>
      <c r="D233" s="5" t="s">
        <v>371</v>
      </c>
      <c r="E233" s="5">
        <v>167</v>
      </c>
    </row>
    <row r="234" spans="1:5">
      <c r="A234" s="5" t="s">
        <v>291</v>
      </c>
      <c r="B234" s="5" t="s">
        <v>292</v>
      </c>
      <c r="C234" s="5" t="s">
        <v>372</v>
      </c>
      <c r="D234" s="5" t="s">
        <v>373</v>
      </c>
      <c r="E234" s="5">
        <v>950</v>
      </c>
    </row>
    <row r="235" spans="1:5">
      <c r="A235" s="5" t="s">
        <v>291</v>
      </c>
      <c r="B235" s="5" t="s">
        <v>292</v>
      </c>
      <c r="C235" s="5" t="s">
        <v>249</v>
      </c>
      <c r="D235" s="5" t="s">
        <v>250</v>
      </c>
      <c r="E235" s="5">
        <v>1928</v>
      </c>
    </row>
    <row r="236" spans="1:5">
      <c r="A236" s="5" t="s">
        <v>291</v>
      </c>
      <c r="B236" s="5" t="s">
        <v>292</v>
      </c>
      <c r="C236" s="5" t="s">
        <v>376</v>
      </c>
      <c r="D236" s="5" t="s">
        <v>377</v>
      </c>
      <c r="E236" s="5">
        <v>701</v>
      </c>
    </row>
    <row r="237" spans="1:5">
      <c r="A237" s="5" t="s">
        <v>291</v>
      </c>
      <c r="B237" s="5" t="s">
        <v>292</v>
      </c>
      <c r="C237" s="5" t="s">
        <v>378</v>
      </c>
      <c r="D237" s="5" t="s">
        <v>379</v>
      </c>
      <c r="E237" s="5">
        <v>31</v>
      </c>
    </row>
    <row r="238" spans="1:5">
      <c r="A238" s="5" t="s">
        <v>291</v>
      </c>
      <c r="B238" s="5" t="s">
        <v>292</v>
      </c>
      <c r="C238" s="5" t="s">
        <v>380</v>
      </c>
      <c r="D238" s="5" t="s">
        <v>381</v>
      </c>
      <c r="E238" s="5">
        <v>4205</v>
      </c>
    </row>
    <row r="239" spans="1:5">
      <c r="A239" s="5" t="s">
        <v>291</v>
      </c>
      <c r="B239" s="5" t="s">
        <v>292</v>
      </c>
      <c r="C239" s="5" t="s">
        <v>382</v>
      </c>
      <c r="D239" s="5" t="s">
        <v>383</v>
      </c>
      <c r="E239" s="5">
        <v>1104</v>
      </c>
    </row>
    <row r="240" spans="1:5">
      <c r="A240" s="5" t="s">
        <v>291</v>
      </c>
      <c r="B240" s="5" t="s">
        <v>292</v>
      </c>
      <c r="C240" s="5" t="s">
        <v>384</v>
      </c>
      <c r="D240" s="5" t="s">
        <v>385</v>
      </c>
      <c r="E240" s="5">
        <v>963</v>
      </c>
    </row>
    <row r="241" spans="1:5">
      <c r="A241" s="5" t="s">
        <v>291</v>
      </c>
      <c r="B241" s="5" t="s">
        <v>292</v>
      </c>
      <c r="C241" s="5" t="s">
        <v>785</v>
      </c>
      <c r="D241" s="5" t="s">
        <v>786</v>
      </c>
      <c r="E241" s="5">
        <v>2299</v>
      </c>
    </row>
    <row r="242" spans="1:5">
      <c r="A242" s="5" t="s">
        <v>291</v>
      </c>
      <c r="B242" s="5" t="s">
        <v>292</v>
      </c>
      <c r="C242" s="5" t="s">
        <v>386</v>
      </c>
      <c r="D242" s="5" t="s">
        <v>387</v>
      </c>
      <c r="E242" s="5">
        <v>4403</v>
      </c>
    </row>
    <row r="243" spans="1:5">
      <c r="A243" s="5" t="s">
        <v>291</v>
      </c>
      <c r="B243" s="5" t="s">
        <v>292</v>
      </c>
      <c r="C243" s="5" t="s">
        <v>787</v>
      </c>
      <c r="D243" s="5" t="s">
        <v>788</v>
      </c>
      <c r="E243" s="5">
        <v>17842</v>
      </c>
    </row>
    <row r="244" spans="1:5">
      <c r="A244" s="5" t="s">
        <v>291</v>
      </c>
      <c r="B244" s="5" t="s">
        <v>292</v>
      </c>
      <c r="C244" s="5" t="s">
        <v>789</v>
      </c>
      <c r="D244" s="5" t="s">
        <v>790</v>
      </c>
      <c r="E244" s="5">
        <v>3177</v>
      </c>
    </row>
    <row r="245" spans="1:5">
      <c r="A245" s="5" t="s">
        <v>291</v>
      </c>
      <c r="B245" s="5" t="s">
        <v>292</v>
      </c>
      <c r="C245" s="5" t="s">
        <v>199</v>
      </c>
      <c r="D245" s="5" t="s">
        <v>200</v>
      </c>
      <c r="E245" s="5">
        <v>6700</v>
      </c>
    </row>
    <row r="246" spans="1:5">
      <c r="A246" s="5" t="s">
        <v>291</v>
      </c>
      <c r="B246" s="5" t="s">
        <v>292</v>
      </c>
      <c r="C246" s="5" t="s">
        <v>281</v>
      </c>
      <c r="D246" s="5" t="s">
        <v>282</v>
      </c>
      <c r="E246" s="5">
        <v>40393</v>
      </c>
    </row>
    <row r="247" spans="1:5">
      <c r="A247" s="5" t="s">
        <v>291</v>
      </c>
      <c r="B247" s="5" t="s">
        <v>292</v>
      </c>
      <c r="C247" s="5" t="s">
        <v>388</v>
      </c>
      <c r="D247" s="5" t="s">
        <v>389</v>
      </c>
      <c r="E247" s="5">
        <v>14066</v>
      </c>
    </row>
    <row r="248" spans="1:5">
      <c r="A248" s="5" t="s">
        <v>291</v>
      </c>
      <c r="B248" s="5" t="s">
        <v>292</v>
      </c>
      <c r="C248" s="5" t="s">
        <v>390</v>
      </c>
      <c r="D248" s="5" t="s">
        <v>391</v>
      </c>
      <c r="E248" s="5">
        <v>19514</v>
      </c>
    </row>
    <row r="249" spans="1:5">
      <c r="A249" s="5" t="s">
        <v>291</v>
      </c>
      <c r="B249" s="5" t="s">
        <v>292</v>
      </c>
      <c r="C249" s="5" t="s">
        <v>79</v>
      </c>
      <c r="D249" s="5" t="s">
        <v>80</v>
      </c>
      <c r="E249" s="5">
        <v>37525</v>
      </c>
    </row>
    <row r="250" spans="1:5">
      <c r="A250" s="5" t="s">
        <v>291</v>
      </c>
      <c r="B250" s="5" t="s">
        <v>292</v>
      </c>
      <c r="C250" s="5" t="s">
        <v>392</v>
      </c>
      <c r="D250" s="5" t="s">
        <v>393</v>
      </c>
      <c r="E250" s="5">
        <v>51302</v>
      </c>
    </row>
    <row r="251" spans="1:5">
      <c r="A251" s="5" t="s">
        <v>291</v>
      </c>
      <c r="B251" s="5" t="s">
        <v>292</v>
      </c>
      <c r="C251" s="5" t="s">
        <v>394</v>
      </c>
      <c r="D251" s="5" t="s">
        <v>395</v>
      </c>
      <c r="E251" s="5">
        <v>51</v>
      </c>
    </row>
    <row r="252" spans="1:5">
      <c r="A252" s="5" t="s">
        <v>291</v>
      </c>
      <c r="B252" s="5" t="s">
        <v>292</v>
      </c>
      <c r="C252" s="5" t="s">
        <v>396</v>
      </c>
      <c r="D252" s="5" t="s">
        <v>397</v>
      </c>
      <c r="E252" s="5">
        <v>8323</v>
      </c>
    </row>
    <row r="253" spans="1:5">
      <c r="A253" s="5" t="s">
        <v>291</v>
      </c>
      <c r="B253" s="5" t="s">
        <v>292</v>
      </c>
      <c r="C253" s="5" t="s">
        <v>398</v>
      </c>
      <c r="D253" s="5" t="s">
        <v>399</v>
      </c>
      <c r="E253" s="5">
        <v>811</v>
      </c>
    </row>
    <row r="254" spans="1:5">
      <c r="A254" s="5" t="s">
        <v>291</v>
      </c>
      <c r="B254" s="5" t="s">
        <v>292</v>
      </c>
      <c r="C254" s="5" t="s">
        <v>400</v>
      </c>
      <c r="D254" s="5" t="s">
        <v>401</v>
      </c>
      <c r="E254" s="5">
        <v>3082</v>
      </c>
    </row>
    <row r="255" spans="1:5">
      <c r="A255" s="5" t="s">
        <v>291</v>
      </c>
      <c r="B255" s="5" t="s">
        <v>292</v>
      </c>
      <c r="C255" s="5" t="s">
        <v>402</v>
      </c>
      <c r="D255" s="5" t="s">
        <v>403</v>
      </c>
      <c r="E255" s="5">
        <v>32857</v>
      </c>
    </row>
    <row r="256" spans="1:5">
      <c r="A256" s="5" t="s">
        <v>291</v>
      </c>
      <c r="B256" s="5" t="s">
        <v>292</v>
      </c>
      <c r="C256" s="5" t="s">
        <v>404</v>
      </c>
      <c r="D256" s="5" t="s">
        <v>405</v>
      </c>
      <c r="E256" s="5">
        <v>10284</v>
      </c>
    </row>
    <row r="257" spans="1:5">
      <c r="A257" s="5" t="s">
        <v>291</v>
      </c>
      <c r="B257" s="5" t="s">
        <v>292</v>
      </c>
      <c r="C257" s="5" t="s">
        <v>406</v>
      </c>
      <c r="D257" s="5" t="s">
        <v>407</v>
      </c>
      <c r="E257" s="5">
        <v>411</v>
      </c>
    </row>
    <row r="258" spans="1:5">
      <c r="A258" s="5" t="s">
        <v>291</v>
      </c>
      <c r="B258" s="5" t="s">
        <v>292</v>
      </c>
      <c r="C258" s="5" t="s">
        <v>408</v>
      </c>
      <c r="D258" s="5" t="s">
        <v>409</v>
      </c>
      <c r="E258" s="5">
        <v>8343</v>
      </c>
    </row>
    <row r="259" spans="1:5">
      <c r="A259" s="5" t="s">
        <v>291</v>
      </c>
      <c r="B259" s="5" t="s">
        <v>292</v>
      </c>
      <c r="C259" s="5" t="s">
        <v>410</v>
      </c>
      <c r="D259" s="5" t="s">
        <v>411</v>
      </c>
      <c r="E259" s="5">
        <v>2643898</v>
      </c>
    </row>
    <row r="260" spans="1:5">
      <c r="A260" s="5" t="s">
        <v>412</v>
      </c>
      <c r="B260" s="5" t="s">
        <v>413</v>
      </c>
      <c r="C260" s="5" t="s">
        <v>414</v>
      </c>
      <c r="D260" s="5" t="s">
        <v>415</v>
      </c>
      <c r="E260" s="5">
        <v>466</v>
      </c>
    </row>
    <row r="261" spans="1:5">
      <c r="A261" s="5" t="s">
        <v>412</v>
      </c>
      <c r="B261" s="5" t="s">
        <v>413</v>
      </c>
      <c r="C261" s="5" t="s">
        <v>334</v>
      </c>
      <c r="D261" s="5" t="s">
        <v>335</v>
      </c>
      <c r="E261" s="5">
        <v>11161</v>
      </c>
    </row>
    <row r="262" spans="1:5">
      <c r="A262" s="5" t="s">
        <v>412</v>
      </c>
      <c r="B262" s="5" t="s">
        <v>413</v>
      </c>
      <c r="C262" s="5" t="s">
        <v>340</v>
      </c>
      <c r="D262" s="5" t="s">
        <v>341</v>
      </c>
      <c r="E262" s="5">
        <v>15463</v>
      </c>
    </row>
    <row r="263" spans="1:5">
      <c r="A263" s="5" t="s">
        <v>412</v>
      </c>
      <c r="B263" s="5" t="s">
        <v>413</v>
      </c>
      <c r="C263" s="5" t="s">
        <v>31</v>
      </c>
      <c r="D263" s="5" t="s">
        <v>32</v>
      </c>
      <c r="E263" s="5">
        <v>26618</v>
      </c>
    </row>
    <row r="264" spans="1:5">
      <c r="A264" s="5" t="s">
        <v>412</v>
      </c>
      <c r="B264" s="5" t="s">
        <v>413</v>
      </c>
      <c r="C264" s="5" t="s">
        <v>366</v>
      </c>
      <c r="D264" s="5" t="s">
        <v>367</v>
      </c>
      <c r="E264" s="5">
        <v>27384</v>
      </c>
    </row>
    <row r="265" spans="1:5">
      <c r="A265" s="5" t="s">
        <v>412</v>
      </c>
      <c r="B265" s="5" t="s">
        <v>413</v>
      </c>
      <c r="C265" s="5" t="s">
        <v>416</v>
      </c>
      <c r="D265" s="5" t="s">
        <v>417</v>
      </c>
      <c r="E265" s="5">
        <v>4473</v>
      </c>
    </row>
    <row r="266" spans="1:5">
      <c r="A266" s="5" t="s">
        <v>412</v>
      </c>
      <c r="B266" s="5" t="s">
        <v>413</v>
      </c>
      <c r="C266" s="5" t="s">
        <v>418</v>
      </c>
      <c r="D266" s="5" t="s">
        <v>419</v>
      </c>
      <c r="E266" s="5">
        <v>4103</v>
      </c>
    </row>
    <row r="267" spans="1:5">
      <c r="A267" s="5" t="s">
        <v>412</v>
      </c>
      <c r="B267" s="5" t="s">
        <v>413</v>
      </c>
      <c r="C267" s="5" t="s">
        <v>420</v>
      </c>
      <c r="D267" s="5" t="s">
        <v>421</v>
      </c>
      <c r="E267" s="5">
        <v>1</v>
      </c>
    </row>
    <row r="268" spans="1:5">
      <c r="A268" s="5" t="s">
        <v>412</v>
      </c>
      <c r="B268" s="5" t="s">
        <v>413</v>
      </c>
      <c r="C268" s="5" t="s">
        <v>791</v>
      </c>
      <c r="D268" s="5" t="s">
        <v>792</v>
      </c>
      <c r="E268" s="5">
        <v>1226</v>
      </c>
    </row>
    <row r="269" spans="1:5">
      <c r="A269" s="5" t="s">
        <v>422</v>
      </c>
      <c r="B269" s="5" t="s">
        <v>423</v>
      </c>
      <c r="C269" s="5" t="s">
        <v>89</v>
      </c>
      <c r="D269" s="5" t="s">
        <v>90</v>
      </c>
      <c r="E269" s="5">
        <v>21083</v>
      </c>
    </row>
    <row r="270" spans="1:5">
      <c r="A270" s="5" t="s">
        <v>422</v>
      </c>
      <c r="B270" s="5" t="s">
        <v>423</v>
      </c>
      <c r="C270" s="5" t="s">
        <v>223</v>
      </c>
      <c r="D270" s="5" t="s">
        <v>224</v>
      </c>
      <c r="E270" s="5">
        <v>29597</v>
      </c>
    </row>
    <row r="271" spans="1:5">
      <c r="A271" s="5" t="s">
        <v>422</v>
      </c>
      <c r="B271" s="5" t="s">
        <v>423</v>
      </c>
      <c r="C271" s="5" t="s">
        <v>277</v>
      </c>
      <c r="D271" s="5" t="s">
        <v>278</v>
      </c>
      <c r="E271" s="5">
        <v>8751</v>
      </c>
    </row>
    <row r="272" spans="1:5">
      <c r="A272" s="5" t="s">
        <v>422</v>
      </c>
      <c r="B272" s="5" t="s">
        <v>423</v>
      </c>
      <c r="C272" s="5" t="s">
        <v>424</v>
      </c>
      <c r="D272" s="5" t="s">
        <v>425</v>
      </c>
      <c r="E272" s="5">
        <v>49571</v>
      </c>
    </row>
    <row r="273" spans="1:5">
      <c r="A273" s="5" t="s">
        <v>422</v>
      </c>
      <c r="B273" s="5" t="s">
        <v>423</v>
      </c>
      <c r="C273" s="5" t="s">
        <v>426</v>
      </c>
      <c r="D273" s="5" t="s">
        <v>427</v>
      </c>
      <c r="E273" s="5">
        <v>92388</v>
      </c>
    </row>
    <row r="274" spans="1:5">
      <c r="A274" s="5" t="s">
        <v>793</v>
      </c>
      <c r="B274" s="5" t="s">
        <v>794</v>
      </c>
      <c r="C274" s="5" t="s">
        <v>795</v>
      </c>
      <c r="D274" s="5" t="s">
        <v>796</v>
      </c>
      <c r="E274" s="5">
        <v>1526</v>
      </c>
    </row>
    <row r="275" spans="1:5">
      <c r="A275" s="5" t="s">
        <v>793</v>
      </c>
      <c r="B275" s="5" t="s">
        <v>794</v>
      </c>
      <c r="C275" s="5" t="s">
        <v>797</v>
      </c>
      <c r="D275" s="5" t="s">
        <v>798</v>
      </c>
      <c r="E275" s="5">
        <v>63</v>
      </c>
    </row>
    <row r="276" spans="1:5">
      <c r="A276" s="5" t="s">
        <v>793</v>
      </c>
      <c r="B276" s="5" t="s">
        <v>794</v>
      </c>
      <c r="C276" s="5" t="s">
        <v>799</v>
      </c>
      <c r="D276" s="5" t="s">
        <v>800</v>
      </c>
      <c r="E276" s="5">
        <v>273</v>
      </c>
    </row>
    <row r="277" spans="1:5">
      <c r="A277" s="5" t="s">
        <v>793</v>
      </c>
      <c r="B277" s="5" t="s">
        <v>794</v>
      </c>
      <c r="C277" s="5" t="s">
        <v>801</v>
      </c>
      <c r="D277" s="5" t="s">
        <v>802</v>
      </c>
      <c r="E277" s="5">
        <v>676</v>
      </c>
    </row>
    <row r="278" spans="1:5">
      <c r="A278" s="5" t="s">
        <v>793</v>
      </c>
      <c r="B278" s="5" t="s">
        <v>794</v>
      </c>
      <c r="C278" s="5" t="s">
        <v>803</v>
      </c>
      <c r="D278" s="5" t="s">
        <v>804</v>
      </c>
      <c r="E278" s="5">
        <v>1479</v>
      </c>
    </row>
    <row r="279" spans="1:5">
      <c r="A279" s="5" t="s">
        <v>793</v>
      </c>
      <c r="B279" s="5" t="s">
        <v>794</v>
      </c>
      <c r="C279" s="5" t="s">
        <v>805</v>
      </c>
      <c r="D279" s="5" t="s">
        <v>806</v>
      </c>
      <c r="E279" s="5">
        <v>1612</v>
      </c>
    </row>
    <row r="280" spans="1:5">
      <c r="A280" s="5" t="s">
        <v>793</v>
      </c>
      <c r="B280" s="5" t="s">
        <v>794</v>
      </c>
      <c r="C280" s="5" t="s">
        <v>807</v>
      </c>
      <c r="D280" s="5" t="s">
        <v>808</v>
      </c>
      <c r="E280" s="5">
        <v>29</v>
      </c>
    </row>
    <row r="281" spans="1:5">
      <c r="A281" s="5" t="s">
        <v>793</v>
      </c>
      <c r="B281" s="5" t="s">
        <v>794</v>
      </c>
      <c r="C281" s="5" t="s">
        <v>809</v>
      </c>
      <c r="D281" s="5" t="s">
        <v>810</v>
      </c>
      <c r="E281" s="5">
        <v>56</v>
      </c>
    </row>
    <row r="282" spans="1:5">
      <c r="A282" s="5" t="s">
        <v>793</v>
      </c>
      <c r="B282" s="5" t="s">
        <v>794</v>
      </c>
      <c r="C282" s="5" t="s">
        <v>811</v>
      </c>
      <c r="D282" s="5" t="s">
        <v>812</v>
      </c>
      <c r="E282" s="5">
        <v>208</v>
      </c>
    </row>
    <row r="283" spans="1:5">
      <c r="A283" s="5" t="s">
        <v>793</v>
      </c>
      <c r="B283" s="5" t="s">
        <v>794</v>
      </c>
      <c r="C283" s="5" t="s">
        <v>813</v>
      </c>
      <c r="D283" s="5" t="s">
        <v>814</v>
      </c>
      <c r="E283" s="5">
        <v>293</v>
      </c>
    </row>
    <row r="284" spans="1:5">
      <c r="A284" s="5" t="s">
        <v>815</v>
      </c>
      <c r="B284" s="5" t="s">
        <v>816</v>
      </c>
      <c r="C284" s="5" t="s">
        <v>279</v>
      </c>
      <c r="D284" s="5" t="s">
        <v>280</v>
      </c>
      <c r="E284" s="5">
        <v>11089</v>
      </c>
    </row>
    <row r="285" spans="1:5">
      <c r="A285" s="5" t="s">
        <v>815</v>
      </c>
      <c r="B285" s="5" t="s">
        <v>816</v>
      </c>
      <c r="C285" s="5" t="s">
        <v>251</v>
      </c>
      <c r="D285" s="5" t="s">
        <v>252</v>
      </c>
      <c r="E285" s="5">
        <v>5650</v>
      </c>
    </row>
    <row r="286" spans="1:5">
      <c r="A286" s="5" t="s">
        <v>428</v>
      </c>
      <c r="B286" s="5" t="s">
        <v>429</v>
      </c>
      <c r="C286" s="5" t="s">
        <v>817</v>
      </c>
      <c r="D286" s="5" t="s">
        <v>437</v>
      </c>
      <c r="E286" s="5">
        <v>4058</v>
      </c>
    </row>
    <row r="287" spans="1:5">
      <c r="A287" s="5" t="s">
        <v>428</v>
      </c>
      <c r="B287" s="5" t="s">
        <v>429</v>
      </c>
      <c r="C287" s="5" t="s">
        <v>430</v>
      </c>
      <c r="D287" s="5" t="s">
        <v>431</v>
      </c>
      <c r="E287" s="5">
        <v>570</v>
      </c>
    </row>
    <row r="288" spans="1:5">
      <c r="A288" s="5" t="s">
        <v>428</v>
      </c>
      <c r="B288" s="5" t="s">
        <v>429</v>
      </c>
      <c r="C288" s="5" t="s">
        <v>818</v>
      </c>
      <c r="D288" s="5" t="s">
        <v>819</v>
      </c>
      <c r="E288" s="5">
        <v>14</v>
      </c>
    </row>
    <row r="289" spans="1:5">
      <c r="A289" s="5" t="s">
        <v>428</v>
      </c>
      <c r="B289" s="5" t="s">
        <v>429</v>
      </c>
      <c r="C289" s="5" t="s">
        <v>432</v>
      </c>
      <c r="D289" s="5" t="s">
        <v>433</v>
      </c>
      <c r="E289" s="5">
        <v>19</v>
      </c>
    </row>
    <row r="290" spans="1:5">
      <c r="A290" s="5" t="s">
        <v>428</v>
      </c>
      <c r="B290" s="5" t="s">
        <v>429</v>
      </c>
      <c r="C290" s="5" t="s">
        <v>820</v>
      </c>
      <c r="D290" s="5" t="s">
        <v>437</v>
      </c>
      <c r="E290" s="5">
        <v>76</v>
      </c>
    </row>
    <row r="291" spans="1:5">
      <c r="A291" s="5" t="s">
        <v>428</v>
      </c>
      <c r="B291" s="5" t="s">
        <v>429</v>
      </c>
      <c r="C291" s="5" t="s">
        <v>434</v>
      </c>
      <c r="D291" s="5" t="s">
        <v>435</v>
      </c>
      <c r="E291" s="5">
        <v>474</v>
      </c>
    </row>
    <row r="292" spans="1:5">
      <c r="A292" s="5" t="s">
        <v>428</v>
      </c>
      <c r="B292" s="5" t="s">
        <v>429</v>
      </c>
      <c r="C292" s="5" t="s">
        <v>436</v>
      </c>
      <c r="D292" s="5" t="s">
        <v>437</v>
      </c>
      <c r="E292" s="5">
        <v>814</v>
      </c>
    </row>
    <row r="293" spans="1:5">
      <c r="A293" s="5" t="s">
        <v>428</v>
      </c>
      <c r="B293" s="5" t="s">
        <v>429</v>
      </c>
      <c r="C293" s="5" t="s">
        <v>438</v>
      </c>
      <c r="D293" s="5" t="s">
        <v>439</v>
      </c>
      <c r="E293" s="5">
        <v>23</v>
      </c>
    </row>
    <row r="294" spans="1:5">
      <c r="A294" s="5" t="s">
        <v>821</v>
      </c>
      <c r="B294" s="5" t="s">
        <v>822</v>
      </c>
      <c r="C294" s="5" t="s">
        <v>823</v>
      </c>
      <c r="D294" s="5" t="s">
        <v>822</v>
      </c>
      <c r="E294" s="5">
        <v>5</v>
      </c>
    </row>
    <row r="295" spans="1:5">
      <c r="A295" s="5" t="s">
        <v>824</v>
      </c>
      <c r="B295" s="5" t="s">
        <v>825</v>
      </c>
      <c r="C295" s="5" t="s">
        <v>488</v>
      </c>
      <c r="D295" s="5" t="s">
        <v>489</v>
      </c>
      <c r="E295" s="5">
        <v>10580</v>
      </c>
    </row>
    <row r="296" spans="1:5">
      <c r="A296" s="5" t="s">
        <v>440</v>
      </c>
      <c r="B296" s="5" t="s">
        <v>441</v>
      </c>
      <c r="C296" s="5" t="s">
        <v>442</v>
      </c>
      <c r="D296" s="5" t="s">
        <v>443</v>
      </c>
      <c r="E296" s="5">
        <v>2598</v>
      </c>
    </row>
    <row r="297" spans="1:5">
      <c r="A297" s="5" t="s">
        <v>440</v>
      </c>
      <c r="B297" s="5" t="s">
        <v>441</v>
      </c>
      <c r="C297" s="5" t="s">
        <v>362</v>
      </c>
      <c r="D297" s="5" t="s">
        <v>363</v>
      </c>
      <c r="E297" s="5">
        <v>39943</v>
      </c>
    </row>
    <row r="298" spans="1:5">
      <c r="A298" s="5" t="s">
        <v>440</v>
      </c>
      <c r="B298" s="5" t="s">
        <v>441</v>
      </c>
      <c r="C298" s="5" t="s">
        <v>388</v>
      </c>
      <c r="D298" s="5" t="s">
        <v>389</v>
      </c>
      <c r="E298" s="5">
        <v>11320</v>
      </c>
    </row>
    <row r="299" spans="1:5">
      <c r="A299" s="5" t="s">
        <v>444</v>
      </c>
      <c r="B299" s="5" t="s">
        <v>445</v>
      </c>
      <c r="C299" s="5" t="s">
        <v>446</v>
      </c>
      <c r="D299" s="5" t="s">
        <v>447</v>
      </c>
      <c r="E299" s="5">
        <v>6</v>
      </c>
    </row>
    <row r="300" spans="1:5">
      <c r="A300" s="5" t="s">
        <v>444</v>
      </c>
      <c r="B300" s="5" t="s">
        <v>445</v>
      </c>
      <c r="C300" s="5" t="s">
        <v>298</v>
      </c>
      <c r="D300" s="5" t="s">
        <v>299</v>
      </c>
      <c r="E300" s="5">
        <v>7533</v>
      </c>
    </row>
    <row r="301" spans="1:5">
      <c r="A301" s="5" t="s">
        <v>444</v>
      </c>
      <c r="B301" s="5" t="s">
        <v>445</v>
      </c>
      <c r="C301" s="5" t="s">
        <v>91</v>
      </c>
      <c r="D301" s="5" t="s">
        <v>92</v>
      </c>
      <c r="E301" s="5">
        <v>8251</v>
      </c>
    </row>
    <row r="302" spans="1:5">
      <c r="A302" s="5" t="s">
        <v>444</v>
      </c>
      <c r="B302" s="5" t="s">
        <v>445</v>
      </c>
      <c r="C302" s="5" t="s">
        <v>448</v>
      </c>
      <c r="D302" s="5" t="s">
        <v>449</v>
      </c>
      <c r="E302" s="5">
        <v>7791</v>
      </c>
    </row>
    <row r="303" spans="1:5">
      <c r="A303" s="5" t="s">
        <v>444</v>
      </c>
      <c r="B303" s="5" t="s">
        <v>445</v>
      </c>
      <c r="C303" s="5" t="s">
        <v>450</v>
      </c>
      <c r="D303" s="5" t="s">
        <v>451</v>
      </c>
      <c r="E303" s="5">
        <v>2554</v>
      </c>
    </row>
    <row r="304" spans="1:5">
      <c r="A304" s="5" t="s">
        <v>444</v>
      </c>
      <c r="B304" s="5" t="s">
        <v>445</v>
      </c>
      <c r="C304" s="5" t="s">
        <v>235</v>
      </c>
      <c r="D304" s="5" t="s">
        <v>236</v>
      </c>
      <c r="E304" s="5">
        <v>878</v>
      </c>
    </row>
    <row r="305" spans="1:5">
      <c r="A305" s="5" t="s">
        <v>444</v>
      </c>
      <c r="B305" s="5" t="s">
        <v>445</v>
      </c>
      <c r="C305" s="5" t="s">
        <v>442</v>
      </c>
      <c r="D305" s="5" t="s">
        <v>443</v>
      </c>
      <c r="E305" s="5">
        <v>328869</v>
      </c>
    </row>
    <row r="306" spans="1:5">
      <c r="A306" s="5" t="s">
        <v>444</v>
      </c>
      <c r="B306" s="5" t="s">
        <v>445</v>
      </c>
      <c r="C306" s="5" t="s">
        <v>275</v>
      </c>
      <c r="D306" s="5" t="s">
        <v>276</v>
      </c>
      <c r="E306" s="5">
        <v>27242</v>
      </c>
    </row>
    <row r="307" spans="1:5">
      <c r="A307" s="5" t="s">
        <v>454</v>
      </c>
      <c r="B307" s="5" t="s">
        <v>455</v>
      </c>
      <c r="C307" s="5" t="s">
        <v>265</v>
      </c>
      <c r="D307" s="5" t="s">
        <v>266</v>
      </c>
      <c r="E307" s="5">
        <v>46275</v>
      </c>
    </row>
    <row r="308" spans="1:5">
      <c r="A308" s="5" t="s">
        <v>454</v>
      </c>
      <c r="B308" s="5" t="s">
        <v>455</v>
      </c>
      <c r="C308" s="5" t="s">
        <v>442</v>
      </c>
      <c r="D308" s="5" t="s">
        <v>443</v>
      </c>
      <c r="E308" s="5">
        <v>14</v>
      </c>
    </row>
    <row r="309" spans="1:5">
      <c r="A309" s="5" t="s">
        <v>454</v>
      </c>
      <c r="B309" s="5" t="s">
        <v>455</v>
      </c>
      <c r="C309" s="5" t="s">
        <v>19</v>
      </c>
      <c r="D309" s="5" t="s">
        <v>20</v>
      </c>
      <c r="E309" s="5">
        <v>18117</v>
      </c>
    </row>
    <row r="310" spans="1:5">
      <c r="A310" s="5" t="s">
        <v>460</v>
      </c>
      <c r="B310" s="5" t="s">
        <v>461</v>
      </c>
      <c r="C310" s="5" t="s">
        <v>89</v>
      </c>
      <c r="D310" s="5" t="s">
        <v>90</v>
      </c>
      <c r="E310" s="5">
        <v>10939</v>
      </c>
    </row>
    <row r="311" spans="1:5">
      <c r="A311" s="5" t="s">
        <v>460</v>
      </c>
      <c r="B311" s="5" t="s">
        <v>461</v>
      </c>
      <c r="C311" s="5" t="s">
        <v>462</v>
      </c>
      <c r="D311" s="5" t="s">
        <v>463</v>
      </c>
      <c r="E311" s="5">
        <v>379</v>
      </c>
    </row>
    <row r="312" spans="1:5">
      <c r="A312" s="5" t="s">
        <v>460</v>
      </c>
      <c r="B312" s="5" t="s">
        <v>461</v>
      </c>
      <c r="C312" s="5" t="s">
        <v>328</v>
      </c>
      <c r="D312" s="5" t="s">
        <v>329</v>
      </c>
      <c r="E312" s="5">
        <v>42685</v>
      </c>
    </row>
    <row r="313" spans="1:5">
      <c r="A313" s="5" t="s">
        <v>464</v>
      </c>
      <c r="B313" s="5" t="s">
        <v>465</v>
      </c>
      <c r="C313" s="5" t="s">
        <v>89</v>
      </c>
      <c r="D313" s="5" t="s">
        <v>90</v>
      </c>
      <c r="E313" s="5">
        <v>9276</v>
      </c>
    </row>
    <row r="314" spans="1:5">
      <c r="A314" s="5" t="s">
        <v>464</v>
      </c>
      <c r="B314" s="5" t="s">
        <v>465</v>
      </c>
      <c r="C314" s="5" t="s">
        <v>826</v>
      </c>
      <c r="D314" s="5" t="s">
        <v>827</v>
      </c>
      <c r="E314" s="5">
        <v>185</v>
      </c>
    </row>
    <row r="315" spans="1:5">
      <c r="A315" s="5" t="s">
        <v>464</v>
      </c>
      <c r="B315" s="5" t="s">
        <v>465</v>
      </c>
      <c r="C315" s="5" t="s">
        <v>466</v>
      </c>
      <c r="D315" s="5" t="s">
        <v>467</v>
      </c>
      <c r="E315" s="5">
        <v>73156</v>
      </c>
    </row>
    <row r="316" spans="1:5">
      <c r="A316" s="5" t="s">
        <v>468</v>
      </c>
      <c r="B316" s="5" t="s">
        <v>469</v>
      </c>
      <c r="C316" s="5" t="s">
        <v>89</v>
      </c>
      <c r="D316" s="5" t="s">
        <v>90</v>
      </c>
      <c r="E316" s="5">
        <v>37</v>
      </c>
    </row>
    <row r="317" spans="1:5">
      <c r="A317" s="5" t="s">
        <v>468</v>
      </c>
      <c r="B317" s="5" t="s">
        <v>469</v>
      </c>
      <c r="C317" s="5" t="s">
        <v>470</v>
      </c>
      <c r="D317" s="5" t="s">
        <v>471</v>
      </c>
      <c r="E317" s="5">
        <v>4028</v>
      </c>
    </row>
    <row r="318" spans="1:5">
      <c r="A318" s="5" t="s">
        <v>468</v>
      </c>
      <c r="B318" s="5" t="s">
        <v>469</v>
      </c>
      <c r="C318" s="5" t="s">
        <v>332</v>
      </c>
      <c r="D318" s="5" t="s">
        <v>333</v>
      </c>
      <c r="E318" s="5">
        <v>22</v>
      </c>
    </row>
    <row r="319" spans="1:5">
      <c r="A319" s="5" t="s">
        <v>468</v>
      </c>
      <c r="B319" s="5" t="s">
        <v>469</v>
      </c>
      <c r="C319" s="5" t="s">
        <v>334</v>
      </c>
      <c r="D319" s="5" t="s">
        <v>335</v>
      </c>
      <c r="E319" s="5">
        <v>560</v>
      </c>
    </row>
    <row r="320" spans="1:5">
      <c r="A320" s="5" t="s">
        <v>468</v>
      </c>
      <c r="B320" s="5" t="s">
        <v>469</v>
      </c>
      <c r="C320" s="5" t="s">
        <v>77</v>
      </c>
      <c r="D320" s="5" t="s">
        <v>78</v>
      </c>
      <c r="E320" s="5">
        <v>14930</v>
      </c>
    </row>
    <row r="321" spans="1:5">
      <c r="A321" s="5" t="s">
        <v>472</v>
      </c>
      <c r="B321" s="5" t="s">
        <v>473</v>
      </c>
      <c r="C321" s="5" t="s">
        <v>474</v>
      </c>
      <c r="D321" s="5" t="s">
        <v>475</v>
      </c>
      <c r="E321" s="5">
        <v>35826</v>
      </c>
    </row>
    <row r="322" spans="1:5">
      <c r="A322" s="5" t="s">
        <v>476</v>
      </c>
      <c r="B322" s="5" t="s">
        <v>477</v>
      </c>
      <c r="C322" s="5" t="s">
        <v>512</v>
      </c>
      <c r="D322" s="5" t="s">
        <v>513</v>
      </c>
      <c r="E322" s="5">
        <v>19</v>
      </c>
    </row>
    <row r="323" spans="1:5">
      <c r="A323" s="5" t="s">
        <v>476</v>
      </c>
      <c r="B323" s="5" t="s">
        <v>477</v>
      </c>
      <c r="C323" s="5" t="s">
        <v>480</v>
      </c>
      <c r="D323" s="5" t="s">
        <v>481</v>
      </c>
      <c r="E323" s="5">
        <v>96</v>
      </c>
    </row>
    <row r="324" spans="1:5">
      <c r="A324" s="5" t="s">
        <v>476</v>
      </c>
      <c r="B324" s="5" t="s">
        <v>477</v>
      </c>
      <c r="C324" s="5" t="s">
        <v>482</v>
      </c>
      <c r="D324" s="5" t="s">
        <v>483</v>
      </c>
      <c r="E324" s="5">
        <v>1</v>
      </c>
    </row>
    <row r="325" spans="1:5">
      <c r="A325" s="5" t="s">
        <v>476</v>
      </c>
      <c r="B325" s="5" t="s">
        <v>477</v>
      </c>
      <c r="C325" s="5" t="s">
        <v>281</v>
      </c>
      <c r="D325" s="5" t="s">
        <v>282</v>
      </c>
      <c r="E325" s="5">
        <v>2927</v>
      </c>
    </row>
    <row r="326" spans="1:5">
      <c r="A326" s="5" t="s">
        <v>484</v>
      </c>
      <c r="B326" s="5" t="s">
        <v>485</v>
      </c>
      <c r="C326" s="5" t="s">
        <v>486</v>
      </c>
      <c r="D326" s="5" t="s">
        <v>487</v>
      </c>
      <c r="E326" s="5">
        <v>4786</v>
      </c>
    </row>
    <row r="327" spans="1:5">
      <c r="A327" s="5" t="s">
        <v>484</v>
      </c>
      <c r="B327" s="5" t="s">
        <v>485</v>
      </c>
      <c r="C327" s="5" t="s">
        <v>488</v>
      </c>
      <c r="D327" s="5" t="s">
        <v>489</v>
      </c>
      <c r="E327" s="5">
        <v>32598</v>
      </c>
    </row>
    <row r="328" spans="1:5">
      <c r="A328" s="5" t="s">
        <v>484</v>
      </c>
      <c r="B328" s="5" t="s">
        <v>485</v>
      </c>
      <c r="C328" s="5" t="s">
        <v>490</v>
      </c>
      <c r="D328" s="5" t="s">
        <v>491</v>
      </c>
      <c r="E328" s="5">
        <v>3267</v>
      </c>
    </row>
    <row r="329" spans="1:5">
      <c r="A329" s="5" t="s">
        <v>484</v>
      </c>
      <c r="B329" s="5" t="s">
        <v>485</v>
      </c>
      <c r="C329" s="5" t="s">
        <v>828</v>
      </c>
      <c r="D329" s="5" t="s">
        <v>829</v>
      </c>
      <c r="E329" s="5">
        <v>1</v>
      </c>
    </row>
    <row r="330" spans="1:5">
      <c r="A330" s="5" t="s">
        <v>484</v>
      </c>
      <c r="B330" s="5" t="s">
        <v>485</v>
      </c>
      <c r="C330" s="5" t="s">
        <v>296</v>
      </c>
      <c r="D330" s="5" t="s">
        <v>297</v>
      </c>
      <c r="E330" s="5">
        <v>4411</v>
      </c>
    </row>
    <row r="331" spans="1:5">
      <c r="A331" s="5" t="s">
        <v>484</v>
      </c>
      <c r="B331" s="5" t="s">
        <v>485</v>
      </c>
      <c r="C331" s="5" t="s">
        <v>298</v>
      </c>
      <c r="D331" s="5" t="s">
        <v>299</v>
      </c>
      <c r="E331" s="5">
        <v>13145</v>
      </c>
    </row>
    <row r="332" spans="1:5">
      <c r="A332" s="5" t="s">
        <v>484</v>
      </c>
      <c r="B332" s="5" t="s">
        <v>485</v>
      </c>
      <c r="C332" s="5" t="s">
        <v>87</v>
      </c>
      <c r="D332" s="5" t="s">
        <v>88</v>
      </c>
      <c r="E332" s="5">
        <v>3907</v>
      </c>
    </row>
    <row r="333" spans="1:5">
      <c r="A333" s="5" t="s">
        <v>484</v>
      </c>
      <c r="B333" s="5" t="s">
        <v>485</v>
      </c>
      <c r="C333" s="5" t="s">
        <v>300</v>
      </c>
      <c r="D333" s="5" t="s">
        <v>301</v>
      </c>
      <c r="E333" s="5">
        <v>112839</v>
      </c>
    </row>
    <row r="334" spans="1:5">
      <c r="A334" s="5" t="s">
        <v>484</v>
      </c>
      <c r="B334" s="5" t="s">
        <v>485</v>
      </c>
      <c r="C334" s="5" t="s">
        <v>223</v>
      </c>
      <c r="D334" s="5" t="s">
        <v>224</v>
      </c>
      <c r="E334" s="5">
        <v>674</v>
      </c>
    </row>
    <row r="335" spans="1:5">
      <c r="A335" s="5" t="s">
        <v>484</v>
      </c>
      <c r="B335" s="5" t="s">
        <v>485</v>
      </c>
      <c r="C335" s="5" t="s">
        <v>271</v>
      </c>
      <c r="D335" s="5" t="s">
        <v>272</v>
      </c>
      <c r="E335" s="5">
        <v>260</v>
      </c>
    </row>
    <row r="336" spans="1:5">
      <c r="A336" s="5" t="s">
        <v>484</v>
      </c>
      <c r="B336" s="5" t="s">
        <v>485</v>
      </c>
      <c r="C336" s="5" t="s">
        <v>308</v>
      </c>
      <c r="D336" s="5" t="s">
        <v>309</v>
      </c>
      <c r="E336" s="5">
        <v>13245</v>
      </c>
    </row>
    <row r="337" spans="1:5">
      <c r="A337" s="5" t="s">
        <v>484</v>
      </c>
      <c r="B337" s="5" t="s">
        <v>485</v>
      </c>
      <c r="C337" s="5" t="s">
        <v>494</v>
      </c>
      <c r="D337" s="5" t="s">
        <v>495</v>
      </c>
      <c r="E337" s="5">
        <v>177200</v>
      </c>
    </row>
    <row r="338" spans="1:5">
      <c r="A338" s="5" t="s">
        <v>484</v>
      </c>
      <c r="B338" s="5" t="s">
        <v>485</v>
      </c>
      <c r="C338" s="5" t="s">
        <v>496</v>
      </c>
      <c r="D338" s="5" t="s">
        <v>497</v>
      </c>
      <c r="E338" s="5">
        <v>57044</v>
      </c>
    </row>
    <row r="339" spans="1:5">
      <c r="A339" s="5" t="s">
        <v>484</v>
      </c>
      <c r="B339" s="5" t="s">
        <v>485</v>
      </c>
      <c r="C339" s="5" t="s">
        <v>310</v>
      </c>
      <c r="D339" s="5" t="s">
        <v>311</v>
      </c>
      <c r="E339" s="5">
        <v>5030</v>
      </c>
    </row>
    <row r="340" spans="1:5">
      <c r="A340" s="5" t="s">
        <v>484</v>
      </c>
      <c r="B340" s="5" t="s">
        <v>485</v>
      </c>
      <c r="C340" s="5" t="s">
        <v>498</v>
      </c>
      <c r="D340" s="5" t="s">
        <v>499</v>
      </c>
      <c r="E340" s="5">
        <v>4419</v>
      </c>
    </row>
    <row r="341" spans="1:5">
      <c r="A341" s="5" t="s">
        <v>484</v>
      </c>
      <c r="B341" s="5" t="s">
        <v>485</v>
      </c>
      <c r="C341" s="5" t="s">
        <v>19</v>
      </c>
      <c r="D341" s="5" t="s">
        <v>20</v>
      </c>
      <c r="E341" s="5">
        <v>116</v>
      </c>
    </row>
    <row r="342" spans="1:5">
      <c r="A342" s="5" t="s">
        <v>484</v>
      </c>
      <c r="B342" s="5" t="s">
        <v>485</v>
      </c>
      <c r="C342" s="5" t="s">
        <v>500</v>
      </c>
      <c r="D342" s="5" t="s">
        <v>501</v>
      </c>
      <c r="E342" s="5">
        <v>834</v>
      </c>
    </row>
    <row r="343" spans="1:5">
      <c r="A343" s="5" t="s">
        <v>484</v>
      </c>
      <c r="B343" s="5" t="s">
        <v>485</v>
      </c>
      <c r="C343" s="5" t="s">
        <v>257</v>
      </c>
      <c r="D343" s="5" t="s">
        <v>258</v>
      </c>
      <c r="E343" s="5">
        <v>78849</v>
      </c>
    </row>
    <row r="344" spans="1:5">
      <c r="A344" s="5" t="s">
        <v>484</v>
      </c>
      <c r="B344" s="5" t="s">
        <v>485</v>
      </c>
      <c r="C344" s="5" t="s">
        <v>247</v>
      </c>
      <c r="D344" s="5" t="s">
        <v>248</v>
      </c>
      <c r="E344" s="5">
        <v>3591</v>
      </c>
    </row>
    <row r="345" spans="1:5">
      <c r="A345" s="5" t="s">
        <v>484</v>
      </c>
      <c r="B345" s="5" t="s">
        <v>485</v>
      </c>
      <c r="C345" s="5" t="s">
        <v>316</v>
      </c>
      <c r="D345" s="5" t="s">
        <v>317</v>
      </c>
      <c r="E345" s="5">
        <v>2370</v>
      </c>
    </row>
    <row r="346" spans="1:5">
      <c r="A346" s="5" t="s">
        <v>484</v>
      </c>
      <c r="B346" s="5" t="s">
        <v>485</v>
      </c>
      <c r="C346" s="5" t="s">
        <v>502</v>
      </c>
      <c r="D346" s="5" t="s">
        <v>503</v>
      </c>
      <c r="E346" s="5">
        <v>22</v>
      </c>
    </row>
    <row r="347" spans="1:5">
      <c r="A347" s="5" t="s">
        <v>484</v>
      </c>
      <c r="B347" s="5" t="s">
        <v>485</v>
      </c>
      <c r="C347" s="5" t="s">
        <v>35</v>
      </c>
      <c r="D347" s="5" t="s">
        <v>36</v>
      </c>
      <c r="E347" s="5">
        <v>1340</v>
      </c>
    </row>
    <row r="348" spans="1:5">
      <c r="A348" s="5" t="s">
        <v>484</v>
      </c>
      <c r="B348" s="5" t="s">
        <v>485</v>
      </c>
      <c r="C348" s="5" t="s">
        <v>504</v>
      </c>
      <c r="D348" s="5" t="s">
        <v>505</v>
      </c>
      <c r="E348" s="5">
        <v>1090</v>
      </c>
    </row>
    <row r="349" spans="1:5">
      <c r="A349" s="5" t="s">
        <v>484</v>
      </c>
      <c r="B349" s="5" t="s">
        <v>485</v>
      </c>
      <c r="C349" s="5" t="s">
        <v>478</v>
      </c>
      <c r="D349" s="5" t="s">
        <v>479</v>
      </c>
      <c r="E349" s="5">
        <v>39881</v>
      </c>
    </row>
    <row r="350" spans="1:5">
      <c r="A350" s="5" t="s">
        <v>484</v>
      </c>
      <c r="B350" s="5" t="s">
        <v>485</v>
      </c>
      <c r="C350" s="5" t="s">
        <v>320</v>
      </c>
      <c r="D350" s="5" t="s">
        <v>321</v>
      </c>
      <c r="E350" s="5">
        <v>197</v>
      </c>
    </row>
    <row r="351" spans="1:5">
      <c r="A351" s="5" t="s">
        <v>484</v>
      </c>
      <c r="B351" s="5" t="s">
        <v>485</v>
      </c>
      <c r="C351" s="5" t="s">
        <v>322</v>
      </c>
      <c r="D351" s="5" t="s">
        <v>323</v>
      </c>
      <c r="E351" s="5">
        <v>1</v>
      </c>
    </row>
    <row r="352" spans="1:5">
      <c r="A352" s="5" t="s">
        <v>484</v>
      </c>
      <c r="B352" s="5" t="s">
        <v>485</v>
      </c>
      <c r="C352" s="5" t="s">
        <v>324</v>
      </c>
      <c r="D352" s="5" t="s">
        <v>325</v>
      </c>
      <c r="E352" s="5">
        <v>72442</v>
      </c>
    </row>
    <row r="353" spans="1:5">
      <c r="A353" s="5" t="s">
        <v>484</v>
      </c>
      <c r="B353" s="5" t="s">
        <v>485</v>
      </c>
      <c r="C353" s="5" t="s">
        <v>326</v>
      </c>
      <c r="D353" s="5" t="s">
        <v>327</v>
      </c>
      <c r="E353" s="5">
        <v>35123</v>
      </c>
    </row>
    <row r="354" spans="1:5">
      <c r="A354" s="5" t="s">
        <v>484</v>
      </c>
      <c r="B354" s="5" t="s">
        <v>485</v>
      </c>
      <c r="C354" s="5" t="s">
        <v>506</v>
      </c>
      <c r="D354" s="5" t="s">
        <v>507</v>
      </c>
      <c r="E354" s="5">
        <v>7210</v>
      </c>
    </row>
    <row r="355" spans="1:5">
      <c r="A355" s="5" t="s">
        <v>484</v>
      </c>
      <c r="B355" s="5" t="s">
        <v>485</v>
      </c>
      <c r="C355" s="5" t="s">
        <v>508</v>
      </c>
      <c r="D355" s="5" t="s">
        <v>509</v>
      </c>
      <c r="E355" s="5">
        <v>21089</v>
      </c>
    </row>
    <row r="356" spans="1:5">
      <c r="A356" s="5" t="s">
        <v>484</v>
      </c>
      <c r="B356" s="5" t="s">
        <v>485</v>
      </c>
      <c r="C356" s="5" t="s">
        <v>510</v>
      </c>
      <c r="D356" s="5" t="s">
        <v>511</v>
      </c>
      <c r="E356" s="5">
        <v>2</v>
      </c>
    </row>
    <row r="357" spans="1:5">
      <c r="A357" s="5" t="s">
        <v>484</v>
      </c>
      <c r="B357" s="5" t="s">
        <v>485</v>
      </c>
      <c r="C357" s="5" t="s">
        <v>69</v>
      </c>
      <c r="D357" s="5" t="s">
        <v>70</v>
      </c>
      <c r="E357" s="5">
        <v>10715</v>
      </c>
    </row>
    <row r="358" spans="1:5">
      <c r="A358" s="5" t="s">
        <v>484</v>
      </c>
      <c r="B358" s="5" t="s">
        <v>485</v>
      </c>
      <c r="C358" s="5" t="s">
        <v>330</v>
      </c>
      <c r="D358" s="5" t="s">
        <v>331</v>
      </c>
      <c r="E358" s="5">
        <v>47927</v>
      </c>
    </row>
    <row r="359" spans="1:5">
      <c r="A359" s="5" t="s">
        <v>484</v>
      </c>
      <c r="B359" s="5" t="s">
        <v>485</v>
      </c>
      <c r="C359" s="5" t="s">
        <v>512</v>
      </c>
      <c r="D359" s="5" t="s">
        <v>513</v>
      </c>
      <c r="E359" s="5">
        <v>12944</v>
      </c>
    </row>
    <row r="360" spans="1:5">
      <c r="A360" s="5" t="s">
        <v>484</v>
      </c>
      <c r="B360" s="5" t="s">
        <v>485</v>
      </c>
      <c r="C360" s="5" t="s">
        <v>514</v>
      </c>
      <c r="D360" s="5" t="s">
        <v>515</v>
      </c>
      <c r="E360" s="5">
        <v>1580</v>
      </c>
    </row>
    <row r="361" spans="1:5">
      <c r="A361" s="5" t="s">
        <v>484</v>
      </c>
      <c r="B361" s="5" t="s">
        <v>485</v>
      </c>
      <c r="C361" s="5" t="s">
        <v>332</v>
      </c>
      <c r="D361" s="5" t="s">
        <v>333</v>
      </c>
      <c r="E361" s="5">
        <v>19493</v>
      </c>
    </row>
    <row r="362" spans="1:5">
      <c r="A362" s="5" t="s">
        <v>484</v>
      </c>
      <c r="B362" s="5" t="s">
        <v>485</v>
      </c>
      <c r="C362" s="5" t="s">
        <v>336</v>
      </c>
      <c r="D362" s="5" t="s">
        <v>337</v>
      </c>
      <c r="E362" s="5">
        <v>17281</v>
      </c>
    </row>
    <row r="363" spans="1:5">
      <c r="A363" s="5" t="s">
        <v>484</v>
      </c>
      <c r="B363" s="5" t="s">
        <v>485</v>
      </c>
      <c r="C363" s="5" t="s">
        <v>516</v>
      </c>
      <c r="D363" s="5" t="s">
        <v>517</v>
      </c>
      <c r="E363" s="5">
        <v>3558</v>
      </c>
    </row>
    <row r="364" spans="1:5">
      <c r="A364" s="5" t="s">
        <v>484</v>
      </c>
      <c r="B364" s="5" t="s">
        <v>485</v>
      </c>
      <c r="C364" s="5" t="s">
        <v>518</v>
      </c>
      <c r="D364" s="5" t="s">
        <v>519</v>
      </c>
      <c r="E364" s="5">
        <v>3134</v>
      </c>
    </row>
    <row r="365" spans="1:5">
      <c r="A365" s="5" t="s">
        <v>484</v>
      </c>
      <c r="B365" s="5" t="s">
        <v>485</v>
      </c>
      <c r="C365" s="5" t="s">
        <v>830</v>
      </c>
      <c r="D365" s="5" t="s">
        <v>831</v>
      </c>
      <c r="E365" s="5">
        <v>233</v>
      </c>
    </row>
    <row r="366" spans="1:5">
      <c r="A366" s="5" t="s">
        <v>484</v>
      </c>
      <c r="B366" s="5" t="s">
        <v>485</v>
      </c>
      <c r="C366" s="5" t="s">
        <v>342</v>
      </c>
      <c r="D366" s="5" t="s">
        <v>343</v>
      </c>
      <c r="E366" s="5">
        <v>3456</v>
      </c>
    </row>
    <row r="367" spans="1:5">
      <c r="A367" s="5" t="s">
        <v>484</v>
      </c>
      <c r="B367" s="5" t="s">
        <v>485</v>
      </c>
      <c r="C367" s="5" t="s">
        <v>99</v>
      </c>
      <c r="D367" s="5" t="s">
        <v>100</v>
      </c>
      <c r="E367" s="5">
        <v>1</v>
      </c>
    </row>
    <row r="368" spans="1:5">
      <c r="A368" s="5" t="s">
        <v>484</v>
      </c>
      <c r="B368" s="5" t="s">
        <v>485</v>
      </c>
      <c r="C368" s="5" t="s">
        <v>344</v>
      </c>
      <c r="D368" s="5" t="s">
        <v>345</v>
      </c>
      <c r="E368" s="5">
        <v>22919</v>
      </c>
    </row>
    <row r="369" spans="1:5">
      <c r="A369" s="5" t="s">
        <v>484</v>
      </c>
      <c r="B369" s="5" t="s">
        <v>485</v>
      </c>
      <c r="C369" s="5" t="s">
        <v>520</v>
      </c>
      <c r="D369" s="5" t="s">
        <v>521</v>
      </c>
      <c r="E369" s="5">
        <v>3574</v>
      </c>
    </row>
    <row r="370" spans="1:5">
      <c r="A370" s="5" t="s">
        <v>484</v>
      </c>
      <c r="B370" s="5" t="s">
        <v>485</v>
      </c>
      <c r="C370" s="5" t="s">
        <v>352</v>
      </c>
      <c r="D370" s="5" t="s">
        <v>353</v>
      </c>
      <c r="E370" s="5">
        <v>937</v>
      </c>
    </row>
    <row r="371" spans="1:5">
      <c r="A371" s="5" t="s">
        <v>484</v>
      </c>
      <c r="B371" s="5" t="s">
        <v>485</v>
      </c>
      <c r="C371" s="5" t="s">
        <v>522</v>
      </c>
      <c r="D371" s="5" t="s">
        <v>523</v>
      </c>
      <c r="E371" s="5">
        <v>3867</v>
      </c>
    </row>
    <row r="372" spans="1:5">
      <c r="A372" s="5" t="s">
        <v>484</v>
      </c>
      <c r="B372" s="5" t="s">
        <v>485</v>
      </c>
      <c r="C372" s="5" t="s">
        <v>524</v>
      </c>
      <c r="D372" s="5" t="s">
        <v>525</v>
      </c>
      <c r="E372" s="5">
        <v>28308</v>
      </c>
    </row>
    <row r="373" spans="1:5">
      <c r="A373" s="5" t="s">
        <v>484</v>
      </c>
      <c r="B373" s="5" t="s">
        <v>485</v>
      </c>
      <c r="C373" s="5" t="s">
        <v>526</v>
      </c>
      <c r="D373" s="5" t="s">
        <v>527</v>
      </c>
      <c r="E373" s="5">
        <v>8453</v>
      </c>
    </row>
    <row r="374" spans="1:5">
      <c r="A374" s="5" t="s">
        <v>484</v>
      </c>
      <c r="B374" s="5" t="s">
        <v>485</v>
      </c>
      <c r="C374" s="5" t="s">
        <v>360</v>
      </c>
      <c r="D374" s="5" t="s">
        <v>361</v>
      </c>
      <c r="E374" s="5">
        <v>32369</v>
      </c>
    </row>
    <row r="375" spans="1:5">
      <c r="A375" s="5" t="s">
        <v>484</v>
      </c>
      <c r="B375" s="5" t="s">
        <v>485</v>
      </c>
      <c r="C375" s="5" t="s">
        <v>364</v>
      </c>
      <c r="D375" s="5" t="s">
        <v>365</v>
      </c>
      <c r="E375" s="5">
        <v>275</v>
      </c>
    </row>
    <row r="376" spans="1:5">
      <c r="A376" s="5" t="s">
        <v>484</v>
      </c>
      <c r="B376" s="5" t="s">
        <v>485</v>
      </c>
      <c r="C376" s="5" t="s">
        <v>528</v>
      </c>
      <c r="D376" s="5" t="s">
        <v>529</v>
      </c>
      <c r="E376" s="5">
        <v>13479</v>
      </c>
    </row>
    <row r="377" spans="1:5">
      <c r="A377" s="5" t="s">
        <v>484</v>
      </c>
      <c r="B377" s="5" t="s">
        <v>485</v>
      </c>
      <c r="C377" s="5" t="s">
        <v>530</v>
      </c>
      <c r="D377" s="5" t="s">
        <v>531</v>
      </c>
      <c r="E377" s="5">
        <v>415</v>
      </c>
    </row>
    <row r="378" spans="1:5">
      <c r="A378" s="5" t="s">
        <v>484</v>
      </c>
      <c r="B378" s="5" t="s">
        <v>485</v>
      </c>
      <c r="C378" s="5" t="s">
        <v>532</v>
      </c>
      <c r="D378" s="5" t="s">
        <v>533</v>
      </c>
      <c r="E378" s="5">
        <v>11248</v>
      </c>
    </row>
    <row r="379" spans="1:5">
      <c r="A379" s="5" t="s">
        <v>484</v>
      </c>
      <c r="B379" s="5" t="s">
        <v>485</v>
      </c>
      <c r="C379" s="5" t="s">
        <v>534</v>
      </c>
      <c r="D379" s="5" t="s">
        <v>535</v>
      </c>
      <c r="E379" s="5">
        <v>24</v>
      </c>
    </row>
    <row r="380" spans="1:5">
      <c r="A380" s="5" t="s">
        <v>484</v>
      </c>
      <c r="B380" s="5" t="s">
        <v>485</v>
      </c>
      <c r="C380" s="5" t="s">
        <v>536</v>
      </c>
      <c r="D380" s="5" t="s">
        <v>537</v>
      </c>
      <c r="E380" s="5">
        <v>27112</v>
      </c>
    </row>
    <row r="381" spans="1:5">
      <c r="A381" s="5" t="s">
        <v>484</v>
      </c>
      <c r="B381" s="5" t="s">
        <v>485</v>
      </c>
      <c r="C381" s="5" t="s">
        <v>538</v>
      </c>
      <c r="D381" s="5" t="s">
        <v>539</v>
      </c>
      <c r="E381" s="5">
        <v>4458</v>
      </c>
    </row>
    <row r="382" spans="1:5">
      <c r="A382" s="5" t="s">
        <v>484</v>
      </c>
      <c r="B382" s="5" t="s">
        <v>485</v>
      </c>
      <c r="C382" s="5" t="s">
        <v>281</v>
      </c>
      <c r="D382" s="5" t="s">
        <v>282</v>
      </c>
      <c r="E382" s="5">
        <v>32610</v>
      </c>
    </row>
    <row r="383" spans="1:5">
      <c r="A383" s="5" t="s">
        <v>484</v>
      </c>
      <c r="B383" s="5" t="s">
        <v>485</v>
      </c>
      <c r="C383" s="5" t="s">
        <v>388</v>
      </c>
      <c r="D383" s="5" t="s">
        <v>389</v>
      </c>
      <c r="E383" s="5">
        <v>11404</v>
      </c>
    </row>
    <row r="384" spans="1:5">
      <c r="A384" s="5" t="s">
        <v>484</v>
      </c>
      <c r="B384" s="5" t="s">
        <v>485</v>
      </c>
      <c r="C384" s="5" t="s">
        <v>540</v>
      </c>
      <c r="D384" s="5" t="s">
        <v>541</v>
      </c>
      <c r="E384" s="5">
        <v>13802</v>
      </c>
    </row>
    <row r="385" spans="1:5">
      <c r="A385" s="5" t="s">
        <v>484</v>
      </c>
      <c r="B385" s="5" t="s">
        <v>485</v>
      </c>
      <c r="C385" s="5" t="s">
        <v>542</v>
      </c>
      <c r="D385" s="5" t="s">
        <v>543</v>
      </c>
      <c r="E385" s="5">
        <v>52925</v>
      </c>
    </row>
    <row r="386" spans="1:5">
      <c r="A386" s="5" t="s">
        <v>544</v>
      </c>
      <c r="B386" s="5" t="s">
        <v>545</v>
      </c>
      <c r="C386" s="5" t="s">
        <v>546</v>
      </c>
      <c r="D386" s="5" t="s">
        <v>547</v>
      </c>
      <c r="E386" s="5">
        <v>511</v>
      </c>
    </row>
    <row r="387" spans="1:5">
      <c r="A387" s="5" t="s">
        <v>548</v>
      </c>
      <c r="B387" s="5" t="s">
        <v>549</v>
      </c>
      <c r="C387" s="5" t="s">
        <v>85</v>
      </c>
      <c r="D387" s="5" t="s">
        <v>86</v>
      </c>
      <c r="E387" s="5">
        <v>26156</v>
      </c>
    </row>
    <row r="388" spans="1:5">
      <c r="A388" s="5" t="s">
        <v>548</v>
      </c>
      <c r="B388" s="5" t="s">
        <v>549</v>
      </c>
      <c r="C388" s="5" t="s">
        <v>300</v>
      </c>
      <c r="D388" s="5" t="s">
        <v>301</v>
      </c>
      <c r="E388" s="5">
        <v>53</v>
      </c>
    </row>
    <row r="389" spans="1:5">
      <c r="A389" s="5" t="s">
        <v>548</v>
      </c>
      <c r="B389" s="5" t="s">
        <v>549</v>
      </c>
      <c r="C389" s="5" t="s">
        <v>233</v>
      </c>
      <c r="D389" s="5" t="s">
        <v>234</v>
      </c>
      <c r="E389" s="5">
        <v>6815</v>
      </c>
    </row>
    <row r="390" spans="1:5">
      <c r="A390" s="5" t="s">
        <v>548</v>
      </c>
      <c r="B390" s="5" t="s">
        <v>549</v>
      </c>
      <c r="C390" s="5" t="s">
        <v>550</v>
      </c>
      <c r="D390" s="5" t="s">
        <v>551</v>
      </c>
      <c r="E390" s="5">
        <v>92</v>
      </c>
    </row>
    <row r="391" spans="1:5">
      <c r="A391" s="5" t="s">
        <v>548</v>
      </c>
      <c r="B391" s="5" t="s">
        <v>549</v>
      </c>
      <c r="C391" s="5" t="s">
        <v>310</v>
      </c>
      <c r="D391" s="5" t="s">
        <v>311</v>
      </c>
      <c r="E391" s="5">
        <v>63395</v>
      </c>
    </row>
    <row r="392" spans="1:5">
      <c r="A392" s="5" t="s">
        <v>548</v>
      </c>
      <c r="B392" s="5" t="s">
        <v>549</v>
      </c>
      <c r="C392" s="5" t="s">
        <v>552</v>
      </c>
      <c r="D392" s="5" t="s">
        <v>553</v>
      </c>
      <c r="E392" s="5">
        <v>10779</v>
      </c>
    </row>
    <row r="393" spans="1:5">
      <c r="A393" s="5" t="s">
        <v>548</v>
      </c>
      <c r="B393" s="5" t="s">
        <v>549</v>
      </c>
      <c r="C393" s="5" t="s">
        <v>500</v>
      </c>
      <c r="D393" s="5" t="s">
        <v>501</v>
      </c>
      <c r="E393" s="5">
        <v>2727</v>
      </c>
    </row>
    <row r="394" spans="1:5">
      <c r="A394" s="5" t="s">
        <v>548</v>
      </c>
      <c r="B394" s="5" t="s">
        <v>549</v>
      </c>
      <c r="C394" s="5" t="s">
        <v>462</v>
      </c>
      <c r="D394" s="5" t="s">
        <v>463</v>
      </c>
      <c r="E394" s="5">
        <v>55809</v>
      </c>
    </row>
    <row r="395" spans="1:5">
      <c r="A395" s="5" t="s">
        <v>548</v>
      </c>
      <c r="B395" s="5" t="s">
        <v>549</v>
      </c>
      <c r="C395" s="5" t="s">
        <v>314</v>
      </c>
      <c r="D395" s="5" t="s">
        <v>315</v>
      </c>
      <c r="E395" s="5">
        <v>43515</v>
      </c>
    </row>
    <row r="396" spans="1:5">
      <c r="A396" s="5" t="s">
        <v>548</v>
      </c>
      <c r="B396" s="5" t="s">
        <v>549</v>
      </c>
      <c r="C396" s="5" t="s">
        <v>257</v>
      </c>
      <c r="D396" s="5" t="s">
        <v>258</v>
      </c>
      <c r="E396" s="5">
        <v>1</v>
      </c>
    </row>
    <row r="397" spans="1:5">
      <c r="A397" s="5" t="s">
        <v>548</v>
      </c>
      <c r="B397" s="5" t="s">
        <v>549</v>
      </c>
      <c r="C397" s="5" t="s">
        <v>277</v>
      </c>
      <c r="D397" s="5" t="s">
        <v>278</v>
      </c>
      <c r="E397" s="5">
        <v>18023</v>
      </c>
    </row>
    <row r="398" spans="1:5">
      <c r="A398" s="5" t="s">
        <v>548</v>
      </c>
      <c r="B398" s="5" t="s">
        <v>549</v>
      </c>
      <c r="C398" s="5" t="s">
        <v>554</v>
      </c>
      <c r="D398" s="5" t="s">
        <v>555</v>
      </c>
      <c r="E398" s="5">
        <v>48570</v>
      </c>
    </row>
    <row r="399" spans="1:5">
      <c r="A399" s="5" t="s">
        <v>548</v>
      </c>
      <c r="B399" s="5" t="s">
        <v>549</v>
      </c>
      <c r="C399" s="5" t="s">
        <v>328</v>
      </c>
      <c r="D399" s="5" t="s">
        <v>329</v>
      </c>
      <c r="E399" s="5">
        <v>12074</v>
      </c>
    </row>
    <row r="400" spans="1:5">
      <c r="A400" s="5" t="s">
        <v>548</v>
      </c>
      <c r="B400" s="5" t="s">
        <v>549</v>
      </c>
      <c r="C400" s="5" t="s">
        <v>510</v>
      </c>
      <c r="D400" s="5" t="s">
        <v>511</v>
      </c>
      <c r="E400" s="5">
        <v>3588</v>
      </c>
    </row>
    <row r="401" spans="1:5">
      <c r="A401" s="5" t="s">
        <v>548</v>
      </c>
      <c r="B401" s="5" t="s">
        <v>549</v>
      </c>
      <c r="C401" s="5" t="s">
        <v>336</v>
      </c>
      <c r="D401" s="5" t="s">
        <v>337</v>
      </c>
      <c r="E401" s="5">
        <v>510</v>
      </c>
    </row>
    <row r="402" spans="1:5">
      <c r="A402" s="5" t="s">
        <v>548</v>
      </c>
      <c r="B402" s="5" t="s">
        <v>549</v>
      </c>
      <c r="C402" s="5" t="s">
        <v>556</v>
      </c>
      <c r="D402" s="5" t="s">
        <v>557</v>
      </c>
      <c r="E402" s="5">
        <v>1697</v>
      </c>
    </row>
    <row r="403" spans="1:5">
      <c r="A403" s="5" t="s">
        <v>548</v>
      </c>
      <c r="B403" s="5" t="s">
        <v>549</v>
      </c>
      <c r="C403" s="5" t="s">
        <v>71</v>
      </c>
      <c r="D403" s="5" t="s">
        <v>72</v>
      </c>
      <c r="E403" s="5">
        <v>79</v>
      </c>
    </row>
    <row r="404" spans="1:5">
      <c r="A404" s="5" t="s">
        <v>548</v>
      </c>
      <c r="B404" s="5" t="s">
        <v>549</v>
      </c>
      <c r="C404" s="5" t="s">
        <v>348</v>
      </c>
      <c r="D404" s="5" t="s">
        <v>349</v>
      </c>
      <c r="E404" s="5">
        <v>46281</v>
      </c>
    </row>
    <row r="405" spans="1:5">
      <c r="A405" s="5" t="s">
        <v>548</v>
      </c>
      <c r="B405" s="5" t="s">
        <v>549</v>
      </c>
      <c r="C405" s="5" t="s">
        <v>350</v>
      </c>
      <c r="D405" s="5" t="s">
        <v>351</v>
      </c>
      <c r="E405" s="5">
        <v>315</v>
      </c>
    </row>
    <row r="406" spans="1:5">
      <c r="A406" s="5" t="s">
        <v>548</v>
      </c>
      <c r="B406" s="5" t="s">
        <v>549</v>
      </c>
      <c r="C406" s="5" t="s">
        <v>354</v>
      </c>
      <c r="D406" s="5" t="s">
        <v>355</v>
      </c>
      <c r="E406" s="5">
        <v>995</v>
      </c>
    </row>
    <row r="407" spans="1:5">
      <c r="A407" s="5" t="s">
        <v>548</v>
      </c>
      <c r="B407" s="5" t="s">
        <v>549</v>
      </c>
      <c r="C407" s="5" t="s">
        <v>356</v>
      </c>
      <c r="D407" s="5" t="s">
        <v>357</v>
      </c>
      <c r="E407" s="5">
        <v>4460</v>
      </c>
    </row>
    <row r="408" spans="1:5">
      <c r="A408" s="5" t="s">
        <v>548</v>
      </c>
      <c r="B408" s="5" t="s">
        <v>549</v>
      </c>
      <c r="C408" s="5" t="s">
        <v>482</v>
      </c>
      <c r="D408" s="5" t="s">
        <v>483</v>
      </c>
      <c r="E408" s="5">
        <v>7620</v>
      </c>
    </row>
    <row r="409" spans="1:5">
      <c r="A409" s="5" t="s">
        <v>548</v>
      </c>
      <c r="B409" s="5" t="s">
        <v>549</v>
      </c>
      <c r="C409" s="5" t="s">
        <v>562</v>
      </c>
      <c r="D409" s="5" t="s">
        <v>563</v>
      </c>
      <c r="E409" s="5">
        <v>1110</v>
      </c>
    </row>
    <row r="410" spans="1:5">
      <c r="A410" s="5" t="s">
        <v>548</v>
      </c>
      <c r="B410" s="5" t="s">
        <v>549</v>
      </c>
      <c r="C410" s="5" t="s">
        <v>564</v>
      </c>
      <c r="D410" s="5" t="s">
        <v>565</v>
      </c>
      <c r="E410" s="5">
        <v>10638</v>
      </c>
    </row>
    <row r="411" spans="1:5">
      <c r="A411" s="5" t="s">
        <v>548</v>
      </c>
      <c r="B411" s="5" t="s">
        <v>549</v>
      </c>
      <c r="C411" s="5" t="s">
        <v>370</v>
      </c>
      <c r="D411" s="5" t="s">
        <v>371</v>
      </c>
      <c r="E411" s="5">
        <v>95</v>
      </c>
    </row>
    <row r="412" spans="1:5">
      <c r="A412" s="5" t="s">
        <v>548</v>
      </c>
      <c r="B412" s="5" t="s">
        <v>549</v>
      </c>
      <c r="C412" s="5" t="s">
        <v>566</v>
      </c>
      <c r="D412" s="5" t="s">
        <v>567</v>
      </c>
      <c r="E412" s="5">
        <v>4007</v>
      </c>
    </row>
    <row r="413" spans="1:5">
      <c r="A413" s="5" t="s">
        <v>548</v>
      </c>
      <c r="B413" s="5" t="s">
        <v>549</v>
      </c>
      <c r="C413" s="5" t="s">
        <v>376</v>
      </c>
      <c r="D413" s="5" t="s">
        <v>377</v>
      </c>
      <c r="E413" s="5">
        <v>51654</v>
      </c>
    </row>
    <row r="414" spans="1:5">
      <c r="A414" s="5" t="s">
        <v>548</v>
      </c>
      <c r="B414" s="5" t="s">
        <v>549</v>
      </c>
      <c r="C414" s="5" t="s">
        <v>378</v>
      </c>
      <c r="D414" s="5" t="s">
        <v>379</v>
      </c>
      <c r="E414" s="5">
        <v>105915</v>
      </c>
    </row>
    <row r="415" spans="1:5">
      <c r="A415" s="5" t="s">
        <v>548</v>
      </c>
      <c r="B415" s="5" t="s">
        <v>549</v>
      </c>
      <c r="C415" s="5" t="s">
        <v>568</v>
      </c>
      <c r="D415" s="5" t="s">
        <v>569</v>
      </c>
      <c r="E415" s="5">
        <v>17785</v>
      </c>
    </row>
    <row r="416" spans="1:5">
      <c r="A416" s="5" t="s">
        <v>548</v>
      </c>
      <c r="B416" s="5" t="s">
        <v>549</v>
      </c>
      <c r="C416" s="5" t="s">
        <v>570</v>
      </c>
      <c r="D416" s="5" t="s">
        <v>571</v>
      </c>
      <c r="E416" s="5">
        <v>25475</v>
      </c>
    </row>
    <row r="417" spans="1:5">
      <c r="A417" s="5" t="s">
        <v>548</v>
      </c>
      <c r="B417" s="5" t="s">
        <v>549</v>
      </c>
      <c r="C417" s="5" t="s">
        <v>380</v>
      </c>
      <c r="D417" s="5" t="s">
        <v>381</v>
      </c>
      <c r="E417" s="5">
        <v>83844</v>
      </c>
    </row>
    <row r="418" spans="1:5">
      <c r="A418" s="5" t="s">
        <v>548</v>
      </c>
      <c r="B418" s="5" t="s">
        <v>549</v>
      </c>
      <c r="C418" s="5" t="s">
        <v>532</v>
      </c>
      <c r="D418" s="5" t="s">
        <v>533</v>
      </c>
      <c r="E418" s="5">
        <v>129</v>
      </c>
    </row>
    <row r="419" spans="1:5">
      <c r="A419" s="5" t="s">
        <v>548</v>
      </c>
      <c r="B419" s="5" t="s">
        <v>549</v>
      </c>
      <c r="C419" s="5" t="s">
        <v>572</v>
      </c>
      <c r="D419" s="5" t="s">
        <v>573</v>
      </c>
      <c r="E419" s="5">
        <v>31739</v>
      </c>
    </row>
    <row r="420" spans="1:5">
      <c r="A420" s="5" t="s">
        <v>548</v>
      </c>
      <c r="B420" s="5" t="s">
        <v>549</v>
      </c>
      <c r="C420" s="5" t="s">
        <v>574</v>
      </c>
      <c r="D420" s="5" t="s">
        <v>575</v>
      </c>
      <c r="E420" s="5">
        <v>2925</v>
      </c>
    </row>
    <row r="421" spans="1:5">
      <c r="A421" s="5" t="s">
        <v>548</v>
      </c>
      <c r="B421" s="5" t="s">
        <v>549</v>
      </c>
      <c r="C421" s="5" t="s">
        <v>576</v>
      </c>
      <c r="D421" s="5" t="s">
        <v>577</v>
      </c>
      <c r="E421" s="5">
        <v>194187</v>
      </c>
    </row>
    <row r="422" spans="1:5">
      <c r="A422" s="5" t="s">
        <v>548</v>
      </c>
      <c r="B422" s="5" t="s">
        <v>549</v>
      </c>
      <c r="C422" s="5" t="s">
        <v>578</v>
      </c>
      <c r="D422" s="5" t="s">
        <v>579</v>
      </c>
      <c r="E422" s="5">
        <v>6559</v>
      </c>
    </row>
    <row r="423" spans="1:5">
      <c r="A423" s="5" t="s">
        <v>548</v>
      </c>
      <c r="B423" s="5" t="s">
        <v>549</v>
      </c>
      <c r="C423" s="5" t="s">
        <v>832</v>
      </c>
      <c r="D423" s="5" t="s">
        <v>833</v>
      </c>
      <c r="E423" s="5">
        <v>10725</v>
      </c>
    </row>
    <row r="424" spans="1:5">
      <c r="A424" s="5" t="s">
        <v>548</v>
      </c>
      <c r="B424" s="5" t="s">
        <v>549</v>
      </c>
      <c r="C424" s="5" t="s">
        <v>834</v>
      </c>
      <c r="D424" s="5" t="s">
        <v>835</v>
      </c>
      <c r="E424" s="5">
        <v>53455</v>
      </c>
    </row>
    <row r="425" spans="1:5">
      <c r="A425" s="5" t="s">
        <v>548</v>
      </c>
      <c r="B425" s="5" t="s">
        <v>549</v>
      </c>
      <c r="C425" s="5" t="s">
        <v>580</v>
      </c>
      <c r="D425" s="5" t="s">
        <v>581</v>
      </c>
      <c r="E425" s="5">
        <v>61757</v>
      </c>
    </row>
    <row r="426" spans="1:5">
      <c r="A426" s="5" t="s">
        <v>548</v>
      </c>
      <c r="B426" s="5" t="s">
        <v>549</v>
      </c>
      <c r="C426" s="5" t="s">
        <v>77</v>
      </c>
      <c r="D426" s="5" t="s">
        <v>78</v>
      </c>
      <c r="E426" s="5">
        <v>80985</v>
      </c>
    </row>
    <row r="427" spans="1:5">
      <c r="A427" s="5" t="s">
        <v>548</v>
      </c>
      <c r="B427" s="5" t="s">
        <v>549</v>
      </c>
      <c r="C427" s="5" t="s">
        <v>582</v>
      </c>
      <c r="D427" s="5" t="s">
        <v>583</v>
      </c>
      <c r="E427" s="5">
        <v>893</v>
      </c>
    </row>
    <row r="428" spans="1:5">
      <c r="A428" s="5" t="s">
        <v>548</v>
      </c>
      <c r="B428" s="5" t="s">
        <v>549</v>
      </c>
      <c r="C428" s="5" t="s">
        <v>285</v>
      </c>
      <c r="D428" s="5" t="s">
        <v>286</v>
      </c>
      <c r="E428" s="5">
        <v>4405</v>
      </c>
    </row>
    <row r="429" spans="1:5">
      <c r="A429" s="5" t="s">
        <v>836</v>
      </c>
      <c r="B429" s="5" t="s">
        <v>837</v>
      </c>
      <c r="C429" s="5" t="s">
        <v>838</v>
      </c>
      <c r="D429" s="5" t="s">
        <v>839</v>
      </c>
      <c r="E429" s="5">
        <v>40</v>
      </c>
    </row>
    <row r="430" spans="1:5">
      <c r="A430" s="5" t="s">
        <v>584</v>
      </c>
      <c r="B430" s="5" t="s">
        <v>585</v>
      </c>
      <c r="C430" s="5" t="s">
        <v>586</v>
      </c>
      <c r="D430" s="5" t="s">
        <v>587</v>
      </c>
      <c r="E430" s="5">
        <v>35076</v>
      </c>
    </row>
    <row r="431" spans="1:5">
      <c r="A431" s="5" t="s">
        <v>840</v>
      </c>
      <c r="B431" s="5" t="s">
        <v>841</v>
      </c>
      <c r="C431" s="5" t="s">
        <v>842</v>
      </c>
      <c r="D431" s="5" t="s">
        <v>843</v>
      </c>
      <c r="E431" s="5">
        <v>13855</v>
      </c>
    </row>
    <row r="432" spans="1:5">
      <c r="A432" s="5" t="s">
        <v>588</v>
      </c>
      <c r="B432" s="5" t="s">
        <v>589</v>
      </c>
      <c r="C432" s="5" t="s">
        <v>233</v>
      </c>
      <c r="D432" s="5" t="s">
        <v>234</v>
      </c>
      <c r="E432" s="5">
        <v>2275</v>
      </c>
    </row>
    <row r="433" spans="1:5">
      <c r="A433" s="5" t="s">
        <v>588</v>
      </c>
      <c r="B433" s="5" t="s">
        <v>589</v>
      </c>
      <c r="C433" s="5" t="s">
        <v>448</v>
      </c>
      <c r="D433" s="5" t="s">
        <v>449</v>
      </c>
      <c r="E433" s="5">
        <v>7487</v>
      </c>
    </row>
    <row r="434" spans="1:5">
      <c r="A434" s="5" t="s">
        <v>588</v>
      </c>
      <c r="B434" s="5" t="s">
        <v>589</v>
      </c>
      <c r="C434" s="5" t="s">
        <v>508</v>
      </c>
      <c r="D434" s="5" t="s">
        <v>509</v>
      </c>
      <c r="E434" s="5">
        <v>48</v>
      </c>
    </row>
    <row r="435" spans="1:5">
      <c r="A435" s="5" t="s">
        <v>588</v>
      </c>
      <c r="B435" s="5" t="s">
        <v>589</v>
      </c>
      <c r="C435" s="5" t="s">
        <v>97</v>
      </c>
      <c r="D435" s="5" t="s">
        <v>98</v>
      </c>
      <c r="E435" s="5">
        <v>1637</v>
      </c>
    </row>
    <row r="436" spans="1:5">
      <c r="A436" s="5" t="s">
        <v>588</v>
      </c>
      <c r="B436" s="5" t="s">
        <v>589</v>
      </c>
      <c r="C436" s="5" t="s">
        <v>378</v>
      </c>
      <c r="D436" s="5" t="s">
        <v>379</v>
      </c>
      <c r="E436" s="5">
        <v>197</v>
      </c>
    </row>
    <row r="437" spans="1:5">
      <c r="A437" s="5" t="s">
        <v>588</v>
      </c>
      <c r="B437" s="5" t="s">
        <v>589</v>
      </c>
      <c r="C437" s="5" t="s">
        <v>572</v>
      </c>
      <c r="D437" s="5" t="s">
        <v>573</v>
      </c>
      <c r="E437" s="5">
        <v>34</v>
      </c>
    </row>
    <row r="438" spans="1:5">
      <c r="A438" s="5" t="s">
        <v>588</v>
      </c>
      <c r="B438" s="5" t="s">
        <v>589</v>
      </c>
      <c r="C438" s="5" t="s">
        <v>590</v>
      </c>
      <c r="D438" s="5" t="s">
        <v>591</v>
      </c>
      <c r="E438" s="5">
        <v>56039</v>
      </c>
    </row>
    <row r="439" spans="1:5">
      <c r="A439" s="5" t="s">
        <v>588</v>
      </c>
      <c r="B439" s="5" t="s">
        <v>589</v>
      </c>
      <c r="C439" s="5" t="s">
        <v>592</v>
      </c>
      <c r="D439" s="5" t="s">
        <v>593</v>
      </c>
      <c r="E439" s="5">
        <v>84671</v>
      </c>
    </row>
    <row r="440" spans="1:5">
      <c r="A440" s="5" t="s">
        <v>594</v>
      </c>
      <c r="B440" s="5" t="s">
        <v>595</v>
      </c>
      <c r="C440" s="5" t="s">
        <v>596</v>
      </c>
      <c r="D440" s="5" t="s">
        <v>595</v>
      </c>
      <c r="E440" s="5">
        <v>25777</v>
      </c>
    </row>
    <row r="441" spans="1:5">
      <c r="A441" s="5" t="s">
        <v>597</v>
      </c>
      <c r="B441" s="5" t="s">
        <v>598</v>
      </c>
      <c r="C441" s="5" t="s">
        <v>456</v>
      </c>
      <c r="D441" s="5" t="s">
        <v>457</v>
      </c>
      <c r="E441" s="5">
        <v>2</v>
      </c>
    </row>
    <row r="442" spans="1:5">
      <c r="A442" s="5" t="s">
        <v>844</v>
      </c>
      <c r="B442" s="5" t="s">
        <v>845</v>
      </c>
      <c r="C442" s="5" t="s">
        <v>846</v>
      </c>
      <c r="D442" s="5" t="s">
        <v>845</v>
      </c>
      <c r="E442" s="5">
        <v>132</v>
      </c>
    </row>
    <row r="443" spans="1:5">
      <c r="A443" s="5" t="s">
        <v>847</v>
      </c>
      <c r="B443" s="5" t="s">
        <v>848</v>
      </c>
      <c r="C443" s="5" t="s">
        <v>849</v>
      </c>
      <c r="D443" s="5" t="s">
        <v>850</v>
      </c>
      <c r="E443" s="5">
        <v>132455</v>
      </c>
    </row>
    <row r="444" spans="1:5">
      <c r="A444" s="5" t="s">
        <v>851</v>
      </c>
      <c r="B444" s="5" t="s">
        <v>852</v>
      </c>
      <c r="C444" s="5" t="s">
        <v>853</v>
      </c>
      <c r="D444" s="5" t="s">
        <v>854</v>
      </c>
      <c r="E444" s="5">
        <v>455</v>
      </c>
    </row>
    <row r="445" spans="1:5">
      <c r="A445" s="5" t="s">
        <v>855</v>
      </c>
      <c r="B445" s="5" t="s">
        <v>856</v>
      </c>
      <c r="C445" s="5" t="s">
        <v>857</v>
      </c>
      <c r="D445" s="5" t="s">
        <v>858</v>
      </c>
      <c r="E445" s="5">
        <v>5453</v>
      </c>
    </row>
    <row r="446" spans="1:5">
      <c r="A446" s="5" t="s">
        <v>599</v>
      </c>
      <c r="B446" s="5" t="s">
        <v>600</v>
      </c>
      <c r="C446" s="5" t="s">
        <v>514</v>
      </c>
      <c r="D446" s="5" t="s">
        <v>515</v>
      </c>
      <c r="E446" s="5">
        <v>5049</v>
      </c>
    </row>
    <row r="447" spans="1:5">
      <c r="A447" s="5" t="s">
        <v>599</v>
      </c>
      <c r="B447" s="5" t="s">
        <v>600</v>
      </c>
      <c r="C447" s="5" t="s">
        <v>362</v>
      </c>
      <c r="D447" s="5" t="s">
        <v>363</v>
      </c>
      <c r="E447" s="5">
        <v>19586</v>
      </c>
    </row>
    <row r="448" spans="1:5">
      <c r="A448" s="5" t="s">
        <v>599</v>
      </c>
      <c r="B448" s="5" t="s">
        <v>600</v>
      </c>
      <c r="C448" s="5" t="s">
        <v>77</v>
      </c>
      <c r="D448" s="5" t="s">
        <v>78</v>
      </c>
      <c r="E448" s="5">
        <v>7000</v>
      </c>
    </row>
    <row r="449" spans="1:5">
      <c r="A449" s="5" t="s">
        <v>599</v>
      </c>
      <c r="B449" s="5" t="s">
        <v>600</v>
      </c>
      <c r="C449" s="5" t="s">
        <v>601</v>
      </c>
      <c r="D449" s="5" t="s">
        <v>602</v>
      </c>
      <c r="E449" s="5">
        <v>36410</v>
      </c>
    </row>
    <row r="450" spans="1:5">
      <c r="A450" s="5" t="s">
        <v>599</v>
      </c>
      <c r="B450" s="5" t="s">
        <v>600</v>
      </c>
      <c r="C450" s="5" t="s">
        <v>603</v>
      </c>
      <c r="D450" s="5" t="s">
        <v>604</v>
      </c>
      <c r="E450" s="5">
        <v>23265</v>
      </c>
    </row>
    <row r="451" spans="1:5">
      <c r="A451" s="5" t="s">
        <v>599</v>
      </c>
      <c r="B451" s="5" t="s">
        <v>600</v>
      </c>
      <c r="C451" s="5" t="s">
        <v>859</v>
      </c>
      <c r="D451" s="5" t="s">
        <v>860</v>
      </c>
      <c r="E451" s="5">
        <v>2693</v>
      </c>
    </row>
    <row r="452" spans="1:5">
      <c r="A452" s="5" t="s">
        <v>599</v>
      </c>
      <c r="B452" s="5" t="s">
        <v>600</v>
      </c>
      <c r="C452" s="5" t="s">
        <v>605</v>
      </c>
      <c r="D452" s="5" t="s">
        <v>606</v>
      </c>
      <c r="E452" s="5">
        <v>29531</v>
      </c>
    </row>
    <row r="453" spans="1:5">
      <c r="A453" s="5" t="s">
        <v>599</v>
      </c>
      <c r="B453" s="5" t="s">
        <v>600</v>
      </c>
      <c r="C453" s="5" t="s">
        <v>861</v>
      </c>
      <c r="D453" s="5" t="s">
        <v>862</v>
      </c>
      <c r="E453" s="5">
        <v>6366</v>
      </c>
    </row>
    <row r="454" spans="1:5">
      <c r="A454" s="5" t="s">
        <v>607</v>
      </c>
      <c r="B454" s="5" t="s">
        <v>608</v>
      </c>
      <c r="C454" s="5" t="s">
        <v>863</v>
      </c>
      <c r="D454" s="5" t="s">
        <v>864</v>
      </c>
      <c r="E454" s="5">
        <v>165</v>
      </c>
    </row>
    <row r="455" spans="1:5">
      <c r="A455" s="5" t="s">
        <v>607</v>
      </c>
      <c r="B455" s="5" t="s">
        <v>608</v>
      </c>
      <c r="C455" s="5" t="s">
        <v>865</v>
      </c>
      <c r="D455" s="5" t="s">
        <v>866</v>
      </c>
      <c r="E455" s="5">
        <v>271</v>
      </c>
    </row>
    <row r="456" spans="1:5">
      <c r="A456" s="5" t="s">
        <v>607</v>
      </c>
      <c r="B456" s="5" t="s">
        <v>608</v>
      </c>
      <c r="C456" s="5" t="s">
        <v>867</v>
      </c>
      <c r="D456" s="5" t="s">
        <v>868</v>
      </c>
      <c r="E456" s="5">
        <v>485</v>
      </c>
    </row>
    <row r="457" spans="1:5">
      <c r="A457" s="5" t="s">
        <v>607</v>
      </c>
      <c r="B457" s="5" t="s">
        <v>608</v>
      </c>
      <c r="C457" s="5" t="s">
        <v>869</v>
      </c>
      <c r="D457" s="5" t="s">
        <v>870</v>
      </c>
      <c r="E457" s="5">
        <v>166</v>
      </c>
    </row>
    <row r="458" spans="1:5">
      <c r="A458" s="5" t="s">
        <v>607</v>
      </c>
      <c r="B458" s="5" t="s">
        <v>608</v>
      </c>
      <c r="C458" s="5" t="s">
        <v>871</v>
      </c>
      <c r="D458" s="5" t="s">
        <v>872</v>
      </c>
      <c r="E458" s="5">
        <v>166</v>
      </c>
    </row>
    <row r="459" spans="1:5">
      <c r="A459" s="5" t="s">
        <v>607</v>
      </c>
      <c r="B459" s="5" t="s">
        <v>608</v>
      </c>
      <c r="C459" s="5" t="s">
        <v>873</v>
      </c>
      <c r="D459" s="5" t="s">
        <v>874</v>
      </c>
      <c r="E459" s="5">
        <v>519</v>
      </c>
    </row>
    <row r="460" spans="1:5">
      <c r="A460" s="5" t="s">
        <v>607</v>
      </c>
      <c r="B460" s="5" t="s">
        <v>608</v>
      </c>
      <c r="C460" s="5" t="s">
        <v>875</v>
      </c>
      <c r="D460" s="5" t="s">
        <v>876</v>
      </c>
      <c r="E460" s="5">
        <v>296</v>
      </c>
    </row>
    <row r="461" spans="1:5">
      <c r="A461" s="5" t="s">
        <v>607</v>
      </c>
      <c r="B461" s="5" t="s">
        <v>608</v>
      </c>
      <c r="C461" s="5" t="s">
        <v>877</v>
      </c>
      <c r="D461" s="5" t="s">
        <v>878</v>
      </c>
      <c r="E461" s="5">
        <v>143</v>
      </c>
    </row>
    <row r="462" spans="1:5">
      <c r="A462" s="5" t="s">
        <v>607</v>
      </c>
      <c r="B462" s="5" t="s">
        <v>608</v>
      </c>
      <c r="C462" s="5" t="s">
        <v>879</v>
      </c>
      <c r="D462" s="5" t="s">
        <v>876</v>
      </c>
      <c r="E462" s="5">
        <v>356</v>
      </c>
    </row>
    <row r="463" spans="1:5">
      <c r="A463" s="5" t="s">
        <v>607</v>
      </c>
      <c r="B463" s="5" t="s">
        <v>608</v>
      </c>
      <c r="C463" s="5" t="s">
        <v>880</v>
      </c>
      <c r="D463" s="5" t="s">
        <v>874</v>
      </c>
      <c r="E463" s="5">
        <v>569</v>
      </c>
    </row>
    <row r="464" spans="1:5">
      <c r="A464" s="5" t="s">
        <v>607</v>
      </c>
      <c r="B464" s="5" t="s">
        <v>608</v>
      </c>
      <c r="C464" s="5" t="s">
        <v>881</v>
      </c>
      <c r="D464" s="5" t="s">
        <v>876</v>
      </c>
      <c r="E464" s="5">
        <v>256</v>
      </c>
    </row>
    <row r="465" spans="1:5">
      <c r="A465" s="5" t="s">
        <v>607</v>
      </c>
      <c r="B465" s="5" t="s">
        <v>608</v>
      </c>
      <c r="C465" s="5" t="s">
        <v>882</v>
      </c>
      <c r="D465" s="5" t="s">
        <v>883</v>
      </c>
      <c r="E465" s="5">
        <v>127</v>
      </c>
    </row>
    <row r="466" spans="1:5">
      <c r="A466" s="5" t="s">
        <v>607</v>
      </c>
      <c r="B466" s="5" t="s">
        <v>608</v>
      </c>
      <c r="C466" s="5" t="s">
        <v>884</v>
      </c>
      <c r="D466" s="5" t="s">
        <v>885</v>
      </c>
      <c r="E466" s="5">
        <v>438</v>
      </c>
    </row>
    <row r="467" spans="1:5">
      <c r="A467" s="5" t="s">
        <v>607</v>
      </c>
      <c r="B467" s="5" t="s">
        <v>608</v>
      </c>
      <c r="C467" s="5" t="s">
        <v>609</v>
      </c>
      <c r="D467" s="5" t="s">
        <v>610</v>
      </c>
      <c r="E467" s="5">
        <v>300</v>
      </c>
    </row>
    <row r="468" spans="1:5">
      <c r="A468" s="5" t="s">
        <v>607</v>
      </c>
      <c r="B468" s="5" t="s">
        <v>608</v>
      </c>
      <c r="C468" s="5" t="s">
        <v>886</v>
      </c>
      <c r="D468" s="5" t="s">
        <v>887</v>
      </c>
      <c r="E468" s="5">
        <v>387</v>
      </c>
    </row>
    <row r="469" spans="1:5">
      <c r="A469" s="5" t="s">
        <v>607</v>
      </c>
      <c r="B469" s="5" t="s">
        <v>608</v>
      </c>
      <c r="C469" s="5" t="s">
        <v>611</v>
      </c>
      <c r="D469" s="5" t="s">
        <v>612</v>
      </c>
      <c r="E469" s="5">
        <v>700</v>
      </c>
    </row>
    <row r="470" spans="1:5">
      <c r="A470" s="5" t="s">
        <v>607</v>
      </c>
      <c r="B470" s="5" t="s">
        <v>608</v>
      </c>
      <c r="C470" s="5" t="s">
        <v>888</v>
      </c>
      <c r="D470" s="5" t="s">
        <v>889</v>
      </c>
      <c r="E470" s="5">
        <v>589</v>
      </c>
    </row>
    <row r="471" spans="1:5">
      <c r="A471" s="5" t="s">
        <v>607</v>
      </c>
      <c r="B471" s="5" t="s">
        <v>608</v>
      </c>
      <c r="C471" s="5" t="s">
        <v>890</v>
      </c>
      <c r="D471" s="5" t="s">
        <v>891</v>
      </c>
      <c r="E471" s="5">
        <v>201</v>
      </c>
    </row>
    <row r="472" spans="1:5">
      <c r="A472" s="5" t="s">
        <v>607</v>
      </c>
      <c r="B472" s="5" t="s">
        <v>608</v>
      </c>
      <c r="C472" s="5" t="s">
        <v>892</v>
      </c>
      <c r="D472" s="5" t="s">
        <v>893</v>
      </c>
      <c r="E472" s="5">
        <v>192</v>
      </c>
    </row>
    <row r="473" spans="1:5">
      <c r="A473" s="5" t="s">
        <v>607</v>
      </c>
      <c r="B473" s="5" t="s">
        <v>608</v>
      </c>
      <c r="C473" s="5" t="s">
        <v>894</v>
      </c>
      <c r="D473" s="5" t="s">
        <v>874</v>
      </c>
      <c r="E473" s="5">
        <v>652</v>
      </c>
    </row>
    <row r="474" spans="1:5">
      <c r="A474" s="5" t="s">
        <v>607</v>
      </c>
      <c r="B474" s="5" t="s">
        <v>608</v>
      </c>
      <c r="C474" s="5" t="s">
        <v>895</v>
      </c>
      <c r="D474" s="5" t="s">
        <v>896</v>
      </c>
      <c r="E474" s="5">
        <v>150</v>
      </c>
    </row>
    <row r="475" spans="1:5">
      <c r="A475" s="5" t="s">
        <v>613</v>
      </c>
      <c r="B475" s="5" t="s">
        <v>614</v>
      </c>
      <c r="C475" s="5" t="s">
        <v>239</v>
      </c>
      <c r="D475" s="5" t="s">
        <v>240</v>
      </c>
      <c r="E475" s="5">
        <v>3563</v>
      </c>
    </row>
    <row r="476" spans="1:5">
      <c r="A476" s="5" t="s">
        <v>613</v>
      </c>
      <c r="B476" s="5" t="s">
        <v>614</v>
      </c>
      <c r="C476" s="5" t="s">
        <v>71</v>
      </c>
      <c r="D476" s="5" t="s">
        <v>72</v>
      </c>
      <c r="E476" s="5">
        <v>22</v>
      </c>
    </row>
    <row r="477" spans="1:5">
      <c r="A477" s="5" t="s">
        <v>613</v>
      </c>
      <c r="B477" s="5" t="s">
        <v>614</v>
      </c>
      <c r="C477" s="5" t="s">
        <v>897</v>
      </c>
      <c r="D477" s="5" t="s">
        <v>898</v>
      </c>
      <c r="E477" s="5">
        <v>5520</v>
      </c>
    </row>
    <row r="478" spans="1:5">
      <c r="A478" s="5" t="s">
        <v>613</v>
      </c>
      <c r="B478" s="5" t="s">
        <v>614</v>
      </c>
      <c r="C478" s="5" t="s">
        <v>77</v>
      </c>
      <c r="D478" s="5" t="s">
        <v>78</v>
      </c>
      <c r="E478" s="5">
        <v>1128</v>
      </c>
    </row>
    <row r="479" spans="1:5">
      <c r="A479" s="5" t="s">
        <v>617</v>
      </c>
      <c r="B479" s="5" t="s">
        <v>618</v>
      </c>
      <c r="C479" s="5" t="s">
        <v>619</v>
      </c>
      <c r="D479" s="5" t="s">
        <v>620</v>
      </c>
      <c r="E479" s="5">
        <v>42812</v>
      </c>
    </row>
    <row r="480" spans="1:5">
      <c r="A480" s="5" t="s">
        <v>899</v>
      </c>
      <c r="B480" s="5" t="s">
        <v>900</v>
      </c>
      <c r="C480" s="5" t="s">
        <v>901</v>
      </c>
      <c r="D480" s="5" t="s">
        <v>902</v>
      </c>
      <c r="E480" s="5">
        <v>945</v>
      </c>
    </row>
    <row r="481" spans="1:5">
      <c r="A481" s="5" t="s">
        <v>903</v>
      </c>
      <c r="B481" s="5" t="s">
        <v>904</v>
      </c>
      <c r="C481" s="5" t="s">
        <v>905</v>
      </c>
      <c r="D481" s="5" t="s">
        <v>904</v>
      </c>
      <c r="E481" s="5">
        <v>251</v>
      </c>
    </row>
    <row r="482" spans="1:5">
      <c r="A482" s="5" t="s">
        <v>906</v>
      </c>
      <c r="B482" s="5" t="s">
        <v>907</v>
      </c>
      <c r="C482" s="5" t="s">
        <v>908</v>
      </c>
      <c r="D482" s="5" t="s">
        <v>909</v>
      </c>
      <c r="E482" s="5">
        <v>5</v>
      </c>
    </row>
    <row r="483" spans="1:5">
      <c r="A483" s="5" t="s">
        <v>906</v>
      </c>
      <c r="B483" s="5" t="s">
        <v>907</v>
      </c>
      <c r="C483" s="5" t="s">
        <v>910</v>
      </c>
      <c r="D483" s="5" t="s">
        <v>911</v>
      </c>
      <c r="E483" s="5">
        <v>7</v>
      </c>
    </row>
    <row r="484" spans="1:5">
      <c r="A484" s="5" t="s">
        <v>906</v>
      </c>
      <c r="B484" s="5" t="s">
        <v>907</v>
      </c>
      <c r="C484" s="5" t="s">
        <v>912</v>
      </c>
      <c r="D484" s="5" t="s">
        <v>913</v>
      </c>
      <c r="E484" s="5">
        <v>17</v>
      </c>
    </row>
    <row r="485" spans="1:5">
      <c r="A485" s="5" t="s">
        <v>906</v>
      </c>
      <c r="B485" s="5" t="s">
        <v>907</v>
      </c>
      <c r="C485" s="5" t="s">
        <v>914</v>
      </c>
      <c r="D485" s="5" t="s">
        <v>915</v>
      </c>
      <c r="E485" s="5">
        <v>368</v>
      </c>
    </row>
    <row r="486" spans="1:5">
      <c r="A486" s="5" t="s">
        <v>906</v>
      </c>
      <c r="B486" s="5" t="s">
        <v>907</v>
      </c>
      <c r="C486" s="5" t="s">
        <v>916</v>
      </c>
      <c r="D486" s="5" t="s">
        <v>917</v>
      </c>
      <c r="E486" s="5">
        <v>59</v>
      </c>
    </row>
    <row r="487" spans="1:5">
      <c r="A487" s="5" t="s">
        <v>906</v>
      </c>
      <c r="B487" s="5" t="s">
        <v>907</v>
      </c>
      <c r="C487" s="5" t="s">
        <v>918</v>
      </c>
      <c r="D487" s="5" t="s">
        <v>919</v>
      </c>
      <c r="E487" s="5">
        <v>22</v>
      </c>
    </row>
    <row r="488" spans="1:5">
      <c r="A488" s="5" t="s">
        <v>906</v>
      </c>
      <c r="B488" s="5" t="s">
        <v>907</v>
      </c>
      <c r="C488" s="5" t="s">
        <v>920</v>
      </c>
      <c r="D488" s="5" t="s">
        <v>919</v>
      </c>
      <c r="E488" s="5">
        <v>6</v>
      </c>
    </row>
    <row r="489" spans="1:5">
      <c r="A489" s="5" t="s">
        <v>906</v>
      </c>
      <c r="B489" s="5" t="s">
        <v>907</v>
      </c>
      <c r="C489" s="5" t="s">
        <v>921</v>
      </c>
      <c r="D489" s="5" t="s">
        <v>919</v>
      </c>
      <c r="E489" s="5">
        <v>5</v>
      </c>
    </row>
    <row r="490" spans="1:5">
      <c r="A490" s="5" t="s">
        <v>922</v>
      </c>
      <c r="B490" s="5" t="s">
        <v>923</v>
      </c>
      <c r="C490" s="5" t="s">
        <v>924</v>
      </c>
      <c r="D490" s="5" t="s">
        <v>925</v>
      </c>
      <c r="E490" s="5">
        <v>42</v>
      </c>
    </row>
    <row r="491" spans="1:5">
      <c r="A491" s="65" t="s">
        <v>621</v>
      </c>
      <c r="B491" s="65"/>
      <c r="C491" s="65"/>
      <c r="D491" s="65"/>
      <c r="E491" s="6">
        <f>SUM(E2:E490)</f>
        <v>7874774</v>
      </c>
    </row>
  </sheetData>
  <mergeCells count="1">
    <mergeCell ref="A491:D491"/>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dimension ref="A1:E223"/>
  <sheetViews>
    <sheetView workbookViewId="0"/>
  </sheetViews>
  <sheetFormatPr defaultRowHeight="15"/>
  <cols>
    <col min="1" max="1" width="11.140625" style="11" bestFit="1" customWidth="1"/>
    <col min="2" max="2" width="60.42578125" style="11" bestFit="1" customWidth="1"/>
    <col min="3" max="3" width="8.85546875" style="11" bestFit="1" customWidth="1"/>
    <col min="4" max="4" width="64.42578125" style="11" bestFit="1" customWidth="1"/>
    <col min="5" max="5" width="20.42578125" bestFit="1" customWidth="1"/>
  </cols>
  <sheetData>
    <row r="1" spans="1:5">
      <c r="A1" s="1" t="s">
        <v>0</v>
      </c>
      <c r="B1" s="2" t="s">
        <v>1</v>
      </c>
      <c r="C1" s="1" t="s">
        <v>2</v>
      </c>
      <c r="D1" s="2" t="s">
        <v>3</v>
      </c>
      <c r="E1" s="3" t="s">
        <v>4</v>
      </c>
    </row>
    <row r="2" spans="1:5">
      <c r="A2" s="5" t="s">
        <v>5</v>
      </c>
      <c r="B2" s="9" t="s">
        <v>6</v>
      </c>
      <c r="C2" s="5" t="s">
        <v>7</v>
      </c>
      <c r="D2" s="9" t="s">
        <v>8</v>
      </c>
      <c r="E2" s="5">
        <v>41</v>
      </c>
    </row>
    <row r="3" spans="1:5">
      <c r="A3" s="5" t="s">
        <v>9</v>
      </c>
      <c r="B3" s="9" t="s">
        <v>10</v>
      </c>
      <c r="C3" s="5" t="s">
        <v>11</v>
      </c>
      <c r="D3" s="9" t="s">
        <v>12</v>
      </c>
      <c r="E3" s="5">
        <v>2024</v>
      </c>
    </row>
    <row r="4" spans="1:5">
      <c r="A4" s="5" t="s">
        <v>29</v>
      </c>
      <c r="B4" s="9" t="s">
        <v>30</v>
      </c>
      <c r="C4" s="5" t="s">
        <v>31</v>
      </c>
      <c r="D4" s="9" t="s">
        <v>32</v>
      </c>
      <c r="E4" s="5">
        <v>450</v>
      </c>
    </row>
    <row r="5" spans="1:5">
      <c r="A5" s="5" t="s">
        <v>33</v>
      </c>
      <c r="B5" s="9" t="s">
        <v>34</v>
      </c>
      <c r="C5" s="5" t="s">
        <v>37</v>
      </c>
      <c r="D5" s="9" t="s">
        <v>38</v>
      </c>
      <c r="E5" s="5">
        <v>494</v>
      </c>
    </row>
    <row r="6" spans="1:5">
      <c r="A6" s="5" t="s">
        <v>33</v>
      </c>
      <c r="B6" s="9" t="s">
        <v>34</v>
      </c>
      <c r="C6" s="5" t="s">
        <v>39</v>
      </c>
      <c r="D6" s="9" t="s">
        <v>40</v>
      </c>
      <c r="E6" s="5">
        <v>543</v>
      </c>
    </row>
    <row r="7" spans="1:5">
      <c r="A7" s="5" t="s">
        <v>33</v>
      </c>
      <c r="B7" s="9" t="s">
        <v>34</v>
      </c>
      <c r="C7" s="5" t="s">
        <v>45</v>
      </c>
      <c r="D7" s="9" t="s">
        <v>46</v>
      </c>
      <c r="E7" s="5">
        <v>270</v>
      </c>
    </row>
    <row r="8" spans="1:5">
      <c r="A8" s="5" t="s">
        <v>33</v>
      </c>
      <c r="B8" s="9" t="s">
        <v>34</v>
      </c>
      <c r="C8" s="5" t="s">
        <v>47</v>
      </c>
      <c r="D8" s="9" t="s">
        <v>48</v>
      </c>
      <c r="E8" s="5">
        <v>300</v>
      </c>
    </row>
    <row r="9" spans="1:5">
      <c r="A9" s="5" t="s">
        <v>33</v>
      </c>
      <c r="B9" s="9" t="s">
        <v>34</v>
      </c>
      <c r="C9" s="5" t="s">
        <v>49</v>
      </c>
      <c r="D9" s="9" t="s">
        <v>50</v>
      </c>
      <c r="E9" s="5">
        <v>105</v>
      </c>
    </row>
    <row r="10" spans="1:5">
      <c r="A10" s="5" t="s">
        <v>33</v>
      </c>
      <c r="B10" s="9" t="s">
        <v>34</v>
      </c>
      <c r="C10" s="5" t="s">
        <v>55</v>
      </c>
      <c r="D10" s="9" t="s">
        <v>56</v>
      </c>
      <c r="E10" s="5">
        <v>74</v>
      </c>
    </row>
    <row r="11" spans="1:5">
      <c r="A11" s="5" t="s">
        <v>33</v>
      </c>
      <c r="B11" s="9" t="s">
        <v>34</v>
      </c>
      <c r="C11" s="5" t="s">
        <v>641</v>
      </c>
      <c r="D11" s="9" t="s">
        <v>642</v>
      </c>
      <c r="E11" s="5">
        <v>11</v>
      </c>
    </row>
    <row r="12" spans="1:5">
      <c r="A12" s="5" t="s">
        <v>33</v>
      </c>
      <c r="B12" s="9" t="s">
        <v>34</v>
      </c>
      <c r="C12" s="5" t="s">
        <v>57</v>
      </c>
      <c r="D12" s="9" t="s">
        <v>58</v>
      </c>
      <c r="E12" s="5">
        <v>17</v>
      </c>
    </row>
    <row r="13" spans="1:5">
      <c r="A13" s="5" t="s">
        <v>33</v>
      </c>
      <c r="B13" s="9" t="s">
        <v>34</v>
      </c>
      <c r="C13" s="5" t="s">
        <v>647</v>
      </c>
      <c r="D13" s="9" t="s">
        <v>648</v>
      </c>
      <c r="E13" s="5">
        <v>10</v>
      </c>
    </row>
    <row r="14" spans="1:5">
      <c r="A14" s="5" t="s">
        <v>61</v>
      </c>
      <c r="B14" s="9" t="s">
        <v>62</v>
      </c>
      <c r="C14" s="5" t="s">
        <v>63</v>
      </c>
      <c r="D14" s="9" t="s">
        <v>64</v>
      </c>
      <c r="E14" s="5">
        <v>10</v>
      </c>
    </row>
    <row r="15" spans="1:5">
      <c r="A15" s="5" t="s">
        <v>61</v>
      </c>
      <c r="B15" s="9" t="s">
        <v>62</v>
      </c>
      <c r="C15" s="5" t="s">
        <v>448</v>
      </c>
      <c r="D15" s="9" t="s">
        <v>449</v>
      </c>
      <c r="E15" s="5">
        <v>14</v>
      </c>
    </row>
    <row r="16" spans="1:5">
      <c r="A16" s="5" t="s">
        <v>61</v>
      </c>
      <c r="B16" s="9" t="s">
        <v>62</v>
      </c>
      <c r="C16" s="5" t="s">
        <v>392</v>
      </c>
      <c r="D16" s="9" t="s">
        <v>393</v>
      </c>
      <c r="E16" s="5">
        <v>105</v>
      </c>
    </row>
    <row r="17" spans="1:5">
      <c r="A17" s="5" t="s">
        <v>61</v>
      </c>
      <c r="B17" s="9" t="s">
        <v>62</v>
      </c>
      <c r="C17" s="5" t="s">
        <v>81</v>
      </c>
      <c r="D17" s="9" t="s">
        <v>82</v>
      </c>
      <c r="E17" s="5">
        <v>1810</v>
      </c>
    </row>
    <row r="18" spans="1:5">
      <c r="A18" s="5" t="s">
        <v>83</v>
      </c>
      <c r="B18" s="9" t="s">
        <v>84</v>
      </c>
      <c r="C18" s="5" t="s">
        <v>85</v>
      </c>
      <c r="D18" s="9" t="s">
        <v>86</v>
      </c>
      <c r="E18" s="5">
        <v>209</v>
      </c>
    </row>
    <row r="19" spans="1:5">
      <c r="A19" s="5" t="s">
        <v>83</v>
      </c>
      <c r="B19" s="9" t="s">
        <v>84</v>
      </c>
      <c r="C19" s="5" t="s">
        <v>95</v>
      </c>
      <c r="D19" s="9" t="s">
        <v>96</v>
      </c>
      <c r="E19" s="5">
        <v>13</v>
      </c>
    </row>
    <row r="20" spans="1:5">
      <c r="A20" s="5" t="s">
        <v>83</v>
      </c>
      <c r="B20" s="9" t="s">
        <v>84</v>
      </c>
      <c r="C20" s="5" t="s">
        <v>97</v>
      </c>
      <c r="D20" s="9" t="s">
        <v>98</v>
      </c>
      <c r="E20" s="5">
        <v>65</v>
      </c>
    </row>
    <row r="21" spans="1:5">
      <c r="A21" s="5" t="s">
        <v>83</v>
      </c>
      <c r="B21" s="9" t="s">
        <v>84</v>
      </c>
      <c r="C21" s="5" t="s">
        <v>101</v>
      </c>
      <c r="D21" s="9" t="s">
        <v>102</v>
      </c>
      <c r="E21" s="5">
        <v>5074</v>
      </c>
    </row>
    <row r="22" spans="1:5">
      <c r="A22" s="5" t="s">
        <v>103</v>
      </c>
      <c r="B22" s="9" t="s">
        <v>104</v>
      </c>
      <c r="C22" s="5" t="s">
        <v>105</v>
      </c>
      <c r="D22" s="9" t="s">
        <v>106</v>
      </c>
      <c r="E22" s="5">
        <v>101</v>
      </c>
    </row>
    <row r="23" spans="1:5">
      <c r="A23" s="5" t="s">
        <v>189</v>
      </c>
      <c r="B23" s="9" t="s">
        <v>190</v>
      </c>
      <c r="C23" s="5" t="s">
        <v>191</v>
      </c>
      <c r="D23" s="9" t="s">
        <v>192</v>
      </c>
      <c r="E23" s="5">
        <v>34</v>
      </c>
    </row>
    <row r="24" spans="1:5">
      <c r="A24" s="5" t="s">
        <v>193</v>
      </c>
      <c r="B24" s="9" t="s">
        <v>194</v>
      </c>
      <c r="C24" s="5" t="s">
        <v>195</v>
      </c>
      <c r="D24" s="9" t="s">
        <v>196</v>
      </c>
      <c r="E24" s="5">
        <v>522</v>
      </c>
    </row>
    <row r="25" spans="1:5">
      <c r="A25" s="5" t="s">
        <v>207</v>
      </c>
      <c r="B25" s="9" t="s">
        <v>208</v>
      </c>
      <c r="C25" s="5" t="s">
        <v>209</v>
      </c>
      <c r="D25" s="9" t="s">
        <v>210</v>
      </c>
      <c r="E25" s="5">
        <v>35369</v>
      </c>
    </row>
    <row r="26" spans="1:5">
      <c r="A26" s="5" t="s">
        <v>213</v>
      </c>
      <c r="B26" s="9" t="s">
        <v>214</v>
      </c>
      <c r="C26" s="5" t="s">
        <v>655</v>
      </c>
      <c r="D26" s="9" t="s">
        <v>656</v>
      </c>
      <c r="E26" s="5">
        <v>166</v>
      </c>
    </row>
    <row r="27" spans="1:5">
      <c r="A27" s="5" t="s">
        <v>213</v>
      </c>
      <c r="B27" s="9" t="s">
        <v>214</v>
      </c>
      <c r="C27" s="5" t="s">
        <v>215</v>
      </c>
      <c r="D27" s="9" t="s">
        <v>216</v>
      </c>
      <c r="E27" s="5">
        <v>467</v>
      </c>
    </row>
    <row r="28" spans="1:5">
      <c r="A28" s="5" t="s">
        <v>217</v>
      </c>
      <c r="B28" s="9" t="s">
        <v>218</v>
      </c>
      <c r="C28" s="5" t="s">
        <v>219</v>
      </c>
      <c r="D28" s="9" t="s">
        <v>220</v>
      </c>
      <c r="E28" s="5">
        <v>4391</v>
      </c>
    </row>
    <row r="29" spans="1:5">
      <c r="A29" s="5" t="s">
        <v>657</v>
      </c>
      <c r="B29" s="9" t="s">
        <v>658</v>
      </c>
      <c r="C29" s="5" t="s">
        <v>659</v>
      </c>
      <c r="D29" s="9" t="s">
        <v>660</v>
      </c>
      <c r="E29" s="5">
        <v>78</v>
      </c>
    </row>
    <row r="30" spans="1:5">
      <c r="A30" s="5" t="s">
        <v>666</v>
      </c>
      <c r="B30" s="9" t="s">
        <v>667</v>
      </c>
      <c r="C30" s="5" t="s">
        <v>85</v>
      </c>
      <c r="D30" s="9" t="s">
        <v>86</v>
      </c>
      <c r="E30" s="5">
        <v>4096</v>
      </c>
    </row>
    <row r="31" spans="1:5">
      <c r="A31" s="5" t="s">
        <v>666</v>
      </c>
      <c r="B31" s="9" t="s">
        <v>667</v>
      </c>
      <c r="C31" s="5" t="s">
        <v>223</v>
      </c>
      <c r="D31" s="9" t="s">
        <v>224</v>
      </c>
      <c r="E31" s="5">
        <v>4403</v>
      </c>
    </row>
    <row r="32" spans="1:5">
      <c r="A32" s="5" t="s">
        <v>666</v>
      </c>
      <c r="B32" s="9" t="s">
        <v>667</v>
      </c>
      <c r="C32" s="5" t="s">
        <v>235</v>
      </c>
      <c r="D32" s="9" t="s">
        <v>236</v>
      </c>
      <c r="E32" s="5">
        <v>5890</v>
      </c>
    </row>
    <row r="33" spans="1:5">
      <c r="A33" s="5" t="s">
        <v>666</v>
      </c>
      <c r="B33" s="9" t="s">
        <v>667</v>
      </c>
      <c r="C33" s="5" t="s">
        <v>247</v>
      </c>
      <c r="D33" s="9" t="s">
        <v>248</v>
      </c>
      <c r="E33" s="5">
        <v>521</v>
      </c>
    </row>
    <row r="34" spans="1:5">
      <c r="A34" s="5" t="s">
        <v>229</v>
      </c>
      <c r="B34" s="9" t="s">
        <v>230</v>
      </c>
      <c r="C34" s="5" t="s">
        <v>235</v>
      </c>
      <c r="D34" s="9" t="s">
        <v>236</v>
      </c>
      <c r="E34" s="5">
        <v>3</v>
      </c>
    </row>
    <row r="35" spans="1:5">
      <c r="A35" s="5" t="s">
        <v>291</v>
      </c>
      <c r="B35" s="9" t="s">
        <v>292</v>
      </c>
      <c r="C35" s="5" t="s">
        <v>293</v>
      </c>
      <c r="D35" s="9" t="s">
        <v>292</v>
      </c>
      <c r="E35" s="5">
        <v>8611</v>
      </c>
    </row>
    <row r="36" spans="1:5">
      <c r="A36" s="5" t="s">
        <v>291</v>
      </c>
      <c r="B36" s="9" t="s">
        <v>292</v>
      </c>
      <c r="C36" s="5" t="s">
        <v>300</v>
      </c>
      <c r="D36" s="9" t="s">
        <v>301</v>
      </c>
      <c r="E36" s="5">
        <v>1310</v>
      </c>
    </row>
    <row r="37" spans="1:5">
      <c r="A37" s="5" t="s">
        <v>291</v>
      </c>
      <c r="B37" s="9" t="s">
        <v>292</v>
      </c>
      <c r="C37" s="5" t="s">
        <v>273</v>
      </c>
      <c r="D37" s="9" t="s">
        <v>274</v>
      </c>
      <c r="E37" s="5">
        <v>392</v>
      </c>
    </row>
    <row r="38" spans="1:5">
      <c r="A38" s="5" t="s">
        <v>291</v>
      </c>
      <c r="B38" s="9" t="s">
        <v>292</v>
      </c>
      <c r="C38" s="5" t="s">
        <v>235</v>
      </c>
      <c r="D38" s="9" t="s">
        <v>236</v>
      </c>
      <c r="E38" s="5">
        <v>68</v>
      </c>
    </row>
    <row r="39" spans="1:5">
      <c r="A39" s="5" t="s">
        <v>291</v>
      </c>
      <c r="B39" s="9" t="s">
        <v>292</v>
      </c>
      <c r="C39" s="5" t="s">
        <v>308</v>
      </c>
      <c r="D39" s="9" t="s">
        <v>309</v>
      </c>
      <c r="E39" s="5">
        <v>26</v>
      </c>
    </row>
    <row r="40" spans="1:5">
      <c r="A40" s="5" t="s">
        <v>291</v>
      </c>
      <c r="B40" s="9" t="s">
        <v>292</v>
      </c>
      <c r="C40" s="5" t="s">
        <v>239</v>
      </c>
      <c r="D40" s="9" t="s">
        <v>240</v>
      </c>
      <c r="E40" s="5">
        <v>1497</v>
      </c>
    </row>
    <row r="41" spans="1:5">
      <c r="A41" s="5" t="s">
        <v>291</v>
      </c>
      <c r="B41" s="9" t="s">
        <v>292</v>
      </c>
      <c r="C41" s="5" t="s">
        <v>312</v>
      </c>
      <c r="D41" s="9" t="s">
        <v>313</v>
      </c>
      <c r="E41" s="5">
        <v>773</v>
      </c>
    </row>
    <row r="42" spans="1:5">
      <c r="A42" s="5" t="s">
        <v>291</v>
      </c>
      <c r="B42" s="9" t="s">
        <v>292</v>
      </c>
      <c r="C42" s="5" t="s">
        <v>552</v>
      </c>
      <c r="D42" s="9" t="s">
        <v>553</v>
      </c>
      <c r="E42" s="5">
        <v>396</v>
      </c>
    </row>
    <row r="43" spans="1:5">
      <c r="A43" s="5" t="s">
        <v>291</v>
      </c>
      <c r="B43" s="9" t="s">
        <v>292</v>
      </c>
      <c r="C43" s="5" t="s">
        <v>257</v>
      </c>
      <c r="D43" s="9" t="s">
        <v>258</v>
      </c>
      <c r="E43" s="5">
        <v>319</v>
      </c>
    </row>
    <row r="44" spans="1:5">
      <c r="A44" s="5" t="s">
        <v>291</v>
      </c>
      <c r="B44" s="9" t="s">
        <v>292</v>
      </c>
      <c r="C44" s="5" t="s">
        <v>247</v>
      </c>
      <c r="D44" s="9" t="s">
        <v>248</v>
      </c>
      <c r="E44" s="5">
        <v>56</v>
      </c>
    </row>
    <row r="45" spans="1:5">
      <c r="A45" s="5" t="s">
        <v>291</v>
      </c>
      <c r="B45" s="9" t="s">
        <v>292</v>
      </c>
      <c r="C45" s="5" t="s">
        <v>320</v>
      </c>
      <c r="D45" s="9" t="s">
        <v>321</v>
      </c>
      <c r="E45" s="5">
        <v>26</v>
      </c>
    </row>
    <row r="46" spans="1:5">
      <c r="A46" s="5" t="s">
        <v>291</v>
      </c>
      <c r="B46" s="9" t="s">
        <v>292</v>
      </c>
      <c r="C46" s="5" t="s">
        <v>324</v>
      </c>
      <c r="D46" s="9" t="s">
        <v>325</v>
      </c>
      <c r="E46" s="5">
        <v>112</v>
      </c>
    </row>
    <row r="47" spans="1:5">
      <c r="A47" s="5" t="s">
        <v>291</v>
      </c>
      <c r="B47" s="9" t="s">
        <v>292</v>
      </c>
      <c r="C47" s="5" t="s">
        <v>326</v>
      </c>
      <c r="D47" s="9" t="s">
        <v>327</v>
      </c>
      <c r="E47" s="5">
        <v>706</v>
      </c>
    </row>
    <row r="48" spans="1:5">
      <c r="A48" s="5" t="s">
        <v>291</v>
      </c>
      <c r="B48" s="9" t="s">
        <v>292</v>
      </c>
      <c r="C48" s="5" t="s">
        <v>328</v>
      </c>
      <c r="D48" s="9" t="s">
        <v>329</v>
      </c>
      <c r="E48" s="5">
        <v>188</v>
      </c>
    </row>
    <row r="49" spans="1:5">
      <c r="A49" s="5" t="s">
        <v>291</v>
      </c>
      <c r="B49" s="9" t="s">
        <v>292</v>
      </c>
      <c r="C49" s="5" t="s">
        <v>330</v>
      </c>
      <c r="D49" s="9" t="s">
        <v>331</v>
      </c>
      <c r="E49" s="5">
        <v>143</v>
      </c>
    </row>
    <row r="50" spans="1:5">
      <c r="A50" s="5" t="s">
        <v>291</v>
      </c>
      <c r="B50" s="9" t="s">
        <v>292</v>
      </c>
      <c r="C50" s="5" t="s">
        <v>340</v>
      </c>
      <c r="D50" s="9" t="s">
        <v>341</v>
      </c>
      <c r="E50" s="5">
        <v>736</v>
      </c>
    </row>
    <row r="51" spans="1:5">
      <c r="A51" s="5" t="s">
        <v>291</v>
      </c>
      <c r="B51" s="9" t="s">
        <v>292</v>
      </c>
      <c r="C51" s="5" t="s">
        <v>342</v>
      </c>
      <c r="D51" s="9" t="s">
        <v>343</v>
      </c>
      <c r="E51" s="5">
        <v>1133</v>
      </c>
    </row>
    <row r="52" spans="1:5">
      <c r="A52" s="5" t="s">
        <v>291</v>
      </c>
      <c r="B52" s="9" t="s">
        <v>292</v>
      </c>
      <c r="C52" s="5" t="s">
        <v>344</v>
      </c>
      <c r="D52" s="9" t="s">
        <v>345</v>
      </c>
      <c r="E52" s="5">
        <v>68</v>
      </c>
    </row>
    <row r="53" spans="1:5">
      <c r="A53" s="5" t="s">
        <v>291</v>
      </c>
      <c r="B53" s="9" t="s">
        <v>292</v>
      </c>
      <c r="C53" s="5" t="s">
        <v>346</v>
      </c>
      <c r="D53" s="9" t="s">
        <v>347</v>
      </c>
      <c r="E53" s="5">
        <v>103</v>
      </c>
    </row>
    <row r="54" spans="1:5">
      <c r="A54" s="5" t="s">
        <v>291</v>
      </c>
      <c r="B54" s="9" t="s">
        <v>292</v>
      </c>
      <c r="C54" s="5" t="s">
        <v>348</v>
      </c>
      <c r="D54" s="9" t="s">
        <v>349</v>
      </c>
      <c r="E54" s="5">
        <v>672</v>
      </c>
    </row>
    <row r="55" spans="1:5">
      <c r="A55" s="5" t="s">
        <v>291</v>
      </c>
      <c r="B55" s="9" t="s">
        <v>292</v>
      </c>
      <c r="C55" s="5" t="s">
        <v>352</v>
      </c>
      <c r="D55" s="9" t="s">
        <v>353</v>
      </c>
      <c r="E55" s="5">
        <v>1170</v>
      </c>
    </row>
    <row r="56" spans="1:5">
      <c r="A56" s="5" t="s">
        <v>291</v>
      </c>
      <c r="B56" s="9" t="s">
        <v>292</v>
      </c>
      <c r="C56" s="5" t="s">
        <v>356</v>
      </c>
      <c r="D56" s="9" t="s">
        <v>357</v>
      </c>
      <c r="E56" s="5">
        <v>57</v>
      </c>
    </row>
    <row r="57" spans="1:5">
      <c r="A57" s="5" t="s">
        <v>291</v>
      </c>
      <c r="B57" s="9" t="s">
        <v>292</v>
      </c>
      <c r="C57" s="5" t="s">
        <v>358</v>
      </c>
      <c r="D57" s="9" t="s">
        <v>359</v>
      </c>
      <c r="E57" s="5">
        <v>327</v>
      </c>
    </row>
    <row r="58" spans="1:5">
      <c r="A58" s="5" t="s">
        <v>291</v>
      </c>
      <c r="B58" s="9" t="s">
        <v>292</v>
      </c>
      <c r="C58" s="5" t="s">
        <v>362</v>
      </c>
      <c r="D58" s="9" t="s">
        <v>363</v>
      </c>
      <c r="E58" s="5">
        <v>677</v>
      </c>
    </row>
    <row r="59" spans="1:5">
      <c r="A59" s="5" t="s">
        <v>291</v>
      </c>
      <c r="B59" s="9" t="s">
        <v>292</v>
      </c>
      <c r="C59" s="5" t="s">
        <v>364</v>
      </c>
      <c r="D59" s="9" t="s">
        <v>365</v>
      </c>
      <c r="E59" s="5">
        <v>144</v>
      </c>
    </row>
    <row r="60" spans="1:5">
      <c r="A60" s="5" t="s">
        <v>291</v>
      </c>
      <c r="B60" s="9" t="s">
        <v>292</v>
      </c>
      <c r="C60" s="5" t="s">
        <v>366</v>
      </c>
      <c r="D60" s="9" t="s">
        <v>367</v>
      </c>
      <c r="E60" s="5">
        <v>1241</v>
      </c>
    </row>
    <row r="61" spans="1:5">
      <c r="A61" s="5" t="s">
        <v>291</v>
      </c>
      <c r="B61" s="9" t="s">
        <v>292</v>
      </c>
      <c r="C61" s="5" t="s">
        <v>370</v>
      </c>
      <c r="D61" s="9" t="s">
        <v>371</v>
      </c>
      <c r="E61" s="5">
        <v>10</v>
      </c>
    </row>
    <row r="62" spans="1:5">
      <c r="A62" s="5" t="s">
        <v>291</v>
      </c>
      <c r="B62" s="9" t="s">
        <v>292</v>
      </c>
      <c r="C62" s="5" t="s">
        <v>249</v>
      </c>
      <c r="D62" s="9" t="s">
        <v>250</v>
      </c>
      <c r="E62" s="5">
        <v>163</v>
      </c>
    </row>
    <row r="63" spans="1:5">
      <c r="A63" s="5" t="s">
        <v>291</v>
      </c>
      <c r="B63" s="9" t="s">
        <v>292</v>
      </c>
      <c r="C63" s="5" t="s">
        <v>376</v>
      </c>
      <c r="D63" s="9" t="s">
        <v>377</v>
      </c>
      <c r="E63" s="5">
        <v>149</v>
      </c>
    </row>
    <row r="64" spans="1:5">
      <c r="A64" s="5" t="s">
        <v>291</v>
      </c>
      <c r="B64" s="9" t="s">
        <v>292</v>
      </c>
      <c r="C64" s="5" t="s">
        <v>378</v>
      </c>
      <c r="D64" s="9" t="s">
        <v>379</v>
      </c>
      <c r="E64" s="5">
        <v>4</v>
      </c>
    </row>
    <row r="65" spans="1:5">
      <c r="A65" s="5" t="s">
        <v>291</v>
      </c>
      <c r="B65" s="9" t="s">
        <v>292</v>
      </c>
      <c r="C65" s="5" t="s">
        <v>380</v>
      </c>
      <c r="D65" s="9" t="s">
        <v>381</v>
      </c>
      <c r="E65" s="5">
        <v>243</v>
      </c>
    </row>
    <row r="66" spans="1:5">
      <c r="A66" s="5" t="s">
        <v>291</v>
      </c>
      <c r="B66" s="9" t="s">
        <v>292</v>
      </c>
      <c r="C66" s="5" t="s">
        <v>384</v>
      </c>
      <c r="D66" s="9" t="s">
        <v>385</v>
      </c>
      <c r="E66" s="5">
        <v>63</v>
      </c>
    </row>
    <row r="67" spans="1:5">
      <c r="A67" s="5" t="s">
        <v>291</v>
      </c>
      <c r="B67" s="9" t="s">
        <v>292</v>
      </c>
      <c r="C67" s="5" t="s">
        <v>785</v>
      </c>
      <c r="D67" s="9" t="s">
        <v>786</v>
      </c>
      <c r="E67" s="5">
        <v>158</v>
      </c>
    </row>
    <row r="68" spans="1:5">
      <c r="A68" s="5" t="s">
        <v>291</v>
      </c>
      <c r="B68" s="9" t="s">
        <v>292</v>
      </c>
      <c r="C68" s="5" t="s">
        <v>787</v>
      </c>
      <c r="D68" s="9" t="s">
        <v>788</v>
      </c>
      <c r="E68" s="5">
        <v>3006</v>
      </c>
    </row>
    <row r="69" spans="1:5">
      <c r="A69" s="5" t="s">
        <v>291</v>
      </c>
      <c r="B69" s="9" t="s">
        <v>292</v>
      </c>
      <c r="C69" s="5" t="s">
        <v>789</v>
      </c>
      <c r="D69" s="9" t="s">
        <v>790</v>
      </c>
      <c r="E69" s="5">
        <v>182</v>
      </c>
    </row>
    <row r="70" spans="1:5">
      <c r="A70" s="5" t="s">
        <v>291</v>
      </c>
      <c r="B70" s="9" t="s">
        <v>292</v>
      </c>
      <c r="C70" s="5" t="s">
        <v>199</v>
      </c>
      <c r="D70" s="9" t="s">
        <v>200</v>
      </c>
      <c r="E70" s="5">
        <v>129</v>
      </c>
    </row>
    <row r="71" spans="1:5">
      <c r="A71" s="5" t="s">
        <v>291</v>
      </c>
      <c r="B71" s="9" t="s">
        <v>292</v>
      </c>
      <c r="C71" s="5" t="s">
        <v>281</v>
      </c>
      <c r="D71" s="9" t="s">
        <v>282</v>
      </c>
      <c r="E71" s="5">
        <v>317</v>
      </c>
    </row>
    <row r="72" spans="1:5">
      <c r="A72" s="5" t="s">
        <v>291</v>
      </c>
      <c r="B72" s="9" t="s">
        <v>292</v>
      </c>
      <c r="C72" s="5" t="s">
        <v>388</v>
      </c>
      <c r="D72" s="9" t="s">
        <v>389</v>
      </c>
      <c r="E72" s="5">
        <v>72</v>
      </c>
    </row>
    <row r="73" spans="1:5">
      <c r="A73" s="5" t="s">
        <v>291</v>
      </c>
      <c r="B73" s="9" t="s">
        <v>292</v>
      </c>
      <c r="C73" s="5" t="s">
        <v>390</v>
      </c>
      <c r="D73" s="9" t="s">
        <v>391</v>
      </c>
      <c r="E73" s="5">
        <v>491</v>
      </c>
    </row>
    <row r="74" spans="1:5">
      <c r="A74" s="5" t="s">
        <v>291</v>
      </c>
      <c r="B74" s="9" t="s">
        <v>292</v>
      </c>
      <c r="C74" s="5" t="s">
        <v>79</v>
      </c>
      <c r="D74" s="9" t="s">
        <v>80</v>
      </c>
      <c r="E74" s="5">
        <v>628</v>
      </c>
    </row>
    <row r="75" spans="1:5">
      <c r="A75" s="5" t="s">
        <v>291</v>
      </c>
      <c r="B75" s="9" t="s">
        <v>292</v>
      </c>
      <c r="C75" s="5" t="s">
        <v>392</v>
      </c>
      <c r="D75" s="9" t="s">
        <v>393</v>
      </c>
      <c r="E75" s="5">
        <v>2525</v>
      </c>
    </row>
    <row r="76" spans="1:5">
      <c r="A76" s="5" t="s">
        <v>291</v>
      </c>
      <c r="B76" s="9" t="s">
        <v>292</v>
      </c>
      <c r="C76" s="5" t="s">
        <v>394</v>
      </c>
      <c r="D76" s="9" t="s">
        <v>395</v>
      </c>
      <c r="E76" s="5">
        <v>50</v>
      </c>
    </row>
    <row r="77" spans="1:5">
      <c r="A77" s="5" t="s">
        <v>291</v>
      </c>
      <c r="B77" s="9" t="s">
        <v>292</v>
      </c>
      <c r="C77" s="5" t="s">
        <v>396</v>
      </c>
      <c r="D77" s="9" t="s">
        <v>397</v>
      </c>
      <c r="E77" s="5">
        <v>261</v>
      </c>
    </row>
    <row r="78" spans="1:5">
      <c r="A78" s="5" t="s">
        <v>291</v>
      </c>
      <c r="B78" s="9" t="s">
        <v>292</v>
      </c>
      <c r="C78" s="5" t="s">
        <v>398</v>
      </c>
      <c r="D78" s="9" t="s">
        <v>399</v>
      </c>
      <c r="E78" s="5">
        <v>143</v>
      </c>
    </row>
    <row r="79" spans="1:5">
      <c r="A79" s="5" t="s">
        <v>291</v>
      </c>
      <c r="B79" s="9" t="s">
        <v>292</v>
      </c>
      <c r="C79" s="5" t="s">
        <v>400</v>
      </c>
      <c r="D79" s="9" t="s">
        <v>401</v>
      </c>
      <c r="E79" s="5">
        <v>619</v>
      </c>
    </row>
    <row r="80" spans="1:5">
      <c r="A80" s="5" t="s">
        <v>291</v>
      </c>
      <c r="B80" s="9" t="s">
        <v>292</v>
      </c>
      <c r="C80" s="5" t="s">
        <v>402</v>
      </c>
      <c r="D80" s="9" t="s">
        <v>403</v>
      </c>
      <c r="E80" s="5">
        <v>797</v>
      </c>
    </row>
    <row r="81" spans="1:5">
      <c r="A81" s="5" t="s">
        <v>291</v>
      </c>
      <c r="B81" s="9" t="s">
        <v>292</v>
      </c>
      <c r="C81" s="5" t="s">
        <v>404</v>
      </c>
      <c r="D81" s="9" t="s">
        <v>405</v>
      </c>
      <c r="E81" s="5">
        <v>324</v>
      </c>
    </row>
    <row r="82" spans="1:5">
      <c r="A82" s="5" t="s">
        <v>291</v>
      </c>
      <c r="B82" s="9" t="s">
        <v>292</v>
      </c>
      <c r="C82" s="5" t="s">
        <v>408</v>
      </c>
      <c r="D82" s="9" t="s">
        <v>409</v>
      </c>
      <c r="E82" s="5">
        <v>379</v>
      </c>
    </row>
    <row r="83" spans="1:5">
      <c r="A83" s="5" t="s">
        <v>291</v>
      </c>
      <c r="B83" s="9" t="s">
        <v>292</v>
      </c>
      <c r="C83" s="5" t="s">
        <v>410</v>
      </c>
      <c r="D83" s="9" t="s">
        <v>411</v>
      </c>
      <c r="E83" s="5">
        <v>266376</v>
      </c>
    </row>
    <row r="84" spans="1:5">
      <c r="A84" s="5" t="s">
        <v>412</v>
      </c>
      <c r="B84" s="9" t="s">
        <v>413</v>
      </c>
      <c r="C84" s="5" t="s">
        <v>340</v>
      </c>
      <c r="D84" s="9" t="s">
        <v>341</v>
      </c>
      <c r="E84" s="5">
        <v>156</v>
      </c>
    </row>
    <row r="85" spans="1:5">
      <c r="A85" s="5" t="s">
        <v>412</v>
      </c>
      <c r="B85" s="9" t="s">
        <v>413</v>
      </c>
      <c r="C85" s="5" t="s">
        <v>31</v>
      </c>
      <c r="D85" s="9" t="s">
        <v>32</v>
      </c>
      <c r="E85" s="5">
        <v>1569</v>
      </c>
    </row>
    <row r="86" spans="1:5">
      <c r="A86" s="5" t="s">
        <v>412</v>
      </c>
      <c r="B86" s="9" t="s">
        <v>413</v>
      </c>
      <c r="C86" s="5" t="s">
        <v>366</v>
      </c>
      <c r="D86" s="9" t="s">
        <v>367</v>
      </c>
      <c r="E86" s="5">
        <v>110</v>
      </c>
    </row>
    <row r="87" spans="1:5">
      <c r="A87" s="5" t="s">
        <v>412</v>
      </c>
      <c r="B87" s="9" t="s">
        <v>413</v>
      </c>
      <c r="C87" s="5" t="s">
        <v>416</v>
      </c>
      <c r="D87" s="9" t="s">
        <v>417</v>
      </c>
      <c r="E87" s="5">
        <v>13</v>
      </c>
    </row>
    <row r="88" spans="1:5">
      <c r="A88" s="5" t="s">
        <v>412</v>
      </c>
      <c r="B88" s="9" t="s">
        <v>413</v>
      </c>
      <c r="C88" s="5" t="s">
        <v>418</v>
      </c>
      <c r="D88" s="9" t="s">
        <v>419</v>
      </c>
      <c r="E88" s="5">
        <v>11</v>
      </c>
    </row>
    <row r="89" spans="1:5">
      <c r="A89" s="5" t="s">
        <v>422</v>
      </c>
      <c r="B89" s="9" t="s">
        <v>423</v>
      </c>
      <c r="C89" s="5" t="s">
        <v>89</v>
      </c>
      <c r="D89" s="9" t="s">
        <v>90</v>
      </c>
      <c r="E89" s="5">
        <v>21083</v>
      </c>
    </row>
    <row r="90" spans="1:5">
      <c r="A90" s="5" t="s">
        <v>422</v>
      </c>
      <c r="B90" s="9" t="s">
        <v>423</v>
      </c>
      <c r="C90" s="5" t="s">
        <v>223</v>
      </c>
      <c r="D90" s="9" t="s">
        <v>224</v>
      </c>
      <c r="E90" s="5">
        <v>27200</v>
      </c>
    </row>
    <row r="91" spans="1:5">
      <c r="A91" s="5" t="s">
        <v>422</v>
      </c>
      <c r="B91" s="9" t="s">
        <v>423</v>
      </c>
      <c r="C91" s="5" t="s">
        <v>277</v>
      </c>
      <c r="D91" s="9" t="s">
        <v>278</v>
      </c>
      <c r="E91" s="5">
        <v>8751</v>
      </c>
    </row>
    <row r="92" spans="1:5">
      <c r="A92" s="5" t="s">
        <v>815</v>
      </c>
      <c r="B92" s="9" t="s">
        <v>816</v>
      </c>
      <c r="C92" s="5" t="s">
        <v>279</v>
      </c>
      <c r="D92" s="9" t="s">
        <v>280</v>
      </c>
      <c r="E92" s="5">
        <v>206</v>
      </c>
    </row>
    <row r="93" spans="1:5">
      <c r="A93" s="5" t="s">
        <v>815</v>
      </c>
      <c r="B93" s="9" t="s">
        <v>816</v>
      </c>
      <c r="C93" s="5" t="s">
        <v>251</v>
      </c>
      <c r="D93" s="9" t="s">
        <v>252</v>
      </c>
      <c r="E93" s="5">
        <v>239</v>
      </c>
    </row>
    <row r="94" spans="1:5">
      <c r="A94" s="5" t="s">
        <v>440</v>
      </c>
      <c r="B94" s="9" t="s">
        <v>441</v>
      </c>
      <c r="C94" s="5" t="s">
        <v>442</v>
      </c>
      <c r="D94" s="9" t="s">
        <v>443</v>
      </c>
      <c r="E94" s="5">
        <v>1125</v>
      </c>
    </row>
    <row r="95" spans="1:5">
      <c r="A95" s="5" t="s">
        <v>440</v>
      </c>
      <c r="B95" s="9" t="s">
        <v>441</v>
      </c>
      <c r="C95" s="5" t="s">
        <v>362</v>
      </c>
      <c r="D95" s="9" t="s">
        <v>363</v>
      </c>
      <c r="E95" s="5">
        <v>277</v>
      </c>
    </row>
    <row r="96" spans="1:5">
      <c r="A96" s="5" t="s">
        <v>440</v>
      </c>
      <c r="B96" s="9" t="s">
        <v>441</v>
      </c>
      <c r="C96" s="5" t="s">
        <v>388</v>
      </c>
      <c r="D96" s="9" t="s">
        <v>389</v>
      </c>
      <c r="E96" s="5">
        <v>655</v>
      </c>
    </row>
    <row r="97" spans="1:5">
      <c r="A97" s="5" t="s">
        <v>444</v>
      </c>
      <c r="B97" s="9" t="s">
        <v>445</v>
      </c>
      <c r="C97" s="5" t="s">
        <v>298</v>
      </c>
      <c r="D97" s="9" t="s">
        <v>299</v>
      </c>
      <c r="E97" s="5">
        <v>81</v>
      </c>
    </row>
    <row r="98" spans="1:5">
      <c r="A98" s="5" t="s">
        <v>444</v>
      </c>
      <c r="B98" s="9" t="s">
        <v>445</v>
      </c>
      <c r="C98" s="5" t="s">
        <v>448</v>
      </c>
      <c r="D98" s="9" t="s">
        <v>449</v>
      </c>
      <c r="E98" s="5">
        <v>250</v>
      </c>
    </row>
    <row r="99" spans="1:5">
      <c r="A99" s="5" t="s">
        <v>444</v>
      </c>
      <c r="B99" s="9" t="s">
        <v>445</v>
      </c>
      <c r="C99" s="5" t="s">
        <v>450</v>
      </c>
      <c r="D99" s="9" t="s">
        <v>451</v>
      </c>
      <c r="E99" s="5">
        <v>48</v>
      </c>
    </row>
    <row r="100" spans="1:5">
      <c r="A100" s="5" t="s">
        <v>444</v>
      </c>
      <c r="B100" s="9" t="s">
        <v>445</v>
      </c>
      <c r="C100" s="5" t="s">
        <v>442</v>
      </c>
      <c r="D100" s="9" t="s">
        <v>443</v>
      </c>
      <c r="E100" s="5">
        <v>27613</v>
      </c>
    </row>
    <row r="101" spans="1:5">
      <c r="A101" s="5" t="s">
        <v>444</v>
      </c>
      <c r="B101" s="9" t="s">
        <v>445</v>
      </c>
      <c r="C101" s="5" t="s">
        <v>275</v>
      </c>
      <c r="D101" s="9" t="s">
        <v>276</v>
      </c>
      <c r="E101" s="5">
        <v>27241</v>
      </c>
    </row>
    <row r="102" spans="1:5">
      <c r="A102" s="5" t="s">
        <v>454</v>
      </c>
      <c r="B102" s="9" t="s">
        <v>455</v>
      </c>
      <c r="C102" s="5" t="s">
        <v>265</v>
      </c>
      <c r="D102" s="9" t="s">
        <v>266</v>
      </c>
      <c r="E102" s="5">
        <v>598</v>
      </c>
    </row>
    <row r="103" spans="1:5">
      <c r="A103" s="5" t="s">
        <v>454</v>
      </c>
      <c r="B103" s="9" t="s">
        <v>455</v>
      </c>
      <c r="C103" s="5" t="s">
        <v>442</v>
      </c>
      <c r="D103" s="9" t="s">
        <v>443</v>
      </c>
      <c r="E103" s="5">
        <v>14</v>
      </c>
    </row>
    <row r="104" spans="1:5">
      <c r="A104" s="5" t="s">
        <v>460</v>
      </c>
      <c r="B104" s="9" t="s">
        <v>461</v>
      </c>
      <c r="C104" s="5" t="s">
        <v>89</v>
      </c>
      <c r="D104" s="9" t="s">
        <v>90</v>
      </c>
      <c r="E104" s="5">
        <v>5681</v>
      </c>
    </row>
    <row r="105" spans="1:5">
      <c r="A105" s="5" t="s">
        <v>460</v>
      </c>
      <c r="B105" s="9" t="s">
        <v>461</v>
      </c>
      <c r="C105" s="5" t="s">
        <v>328</v>
      </c>
      <c r="D105" s="9" t="s">
        <v>329</v>
      </c>
      <c r="E105" s="5">
        <v>2127</v>
      </c>
    </row>
    <row r="106" spans="1:5">
      <c r="A106" s="5" t="s">
        <v>464</v>
      </c>
      <c r="B106" s="9" t="s">
        <v>465</v>
      </c>
      <c r="C106" s="5" t="s">
        <v>89</v>
      </c>
      <c r="D106" s="9" t="s">
        <v>90</v>
      </c>
      <c r="E106" s="5">
        <v>1</v>
      </c>
    </row>
    <row r="107" spans="1:5">
      <c r="A107" s="5" t="s">
        <v>472</v>
      </c>
      <c r="B107" s="9" t="s">
        <v>473</v>
      </c>
      <c r="C107" s="5" t="s">
        <v>474</v>
      </c>
      <c r="D107" s="9" t="s">
        <v>475</v>
      </c>
      <c r="E107" s="5">
        <v>2395</v>
      </c>
    </row>
    <row r="108" spans="1:5">
      <c r="A108" s="5" t="s">
        <v>476</v>
      </c>
      <c r="B108" s="9" t="s">
        <v>477</v>
      </c>
      <c r="C108" s="5" t="s">
        <v>281</v>
      </c>
      <c r="D108" s="9" t="s">
        <v>282</v>
      </c>
      <c r="E108" s="5">
        <v>13</v>
      </c>
    </row>
    <row r="109" spans="1:5">
      <c r="A109" s="5" t="s">
        <v>484</v>
      </c>
      <c r="B109" s="9" t="s">
        <v>485</v>
      </c>
      <c r="C109" s="5" t="s">
        <v>486</v>
      </c>
      <c r="D109" s="9" t="s">
        <v>487</v>
      </c>
      <c r="E109" s="5">
        <v>1</v>
      </c>
    </row>
    <row r="110" spans="1:5">
      <c r="A110" s="5" t="s">
        <v>484</v>
      </c>
      <c r="B110" s="9" t="s">
        <v>485</v>
      </c>
      <c r="C110" s="5" t="s">
        <v>488</v>
      </c>
      <c r="D110" s="9" t="s">
        <v>489</v>
      </c>
      <c r="E110" s="5">
        <v>98</v>
      </c>
    </row>
    <row r="111" spans="1:5">
      <c r="A111" s="5" t="s">
        <v>484</v>
      </c>
      <c r="B111" s="9" t="s">
        <v>485</v>
      </c>
      <c r="C111" s="5" t="s">
        <v>490</v>
      </c>
      <c r="D111" s="9" t="s">
        <v>491</v>
      </c>
      <c r="E111" s="5">
        <v>3</v>
      </c>
    </row>
    <row r="112" spans="1:5">
      <c r="A112" s="5" t="s">
        <v>484</v>
      </c>
      <c r="B112" s="9" t="s">
        <v>485</v>
      </c>
      <c r="C112" s="5" t="s">
        <v>296</v>
      </c>
      <c r="D112" s="9" t="s">
        <v>297</v>
      </c>
      <c r="E112" s="5">
        <v>198</v>
      </c>
    </row>
    <row r="113" spans="1:5">
      <c r="A113" s="5" t="s">
        <v>484</v>
      </c>
      <c r="B113" s="9" t="s">
        <v>485</v>
      </c>
      <c r="C113" s="5" t="s">
        <v>87</v>
      </c>
      <c r="D113" s="9" t="s">
        <v>88</v>
      </c>
      <c r="E113" s="5">
        <v>3907</v>
      </c>
    </row>
    <row r="114" spans="1:5">
      <c r="A114" s="5" t="s">
        <v>484</v>
      </c>
      <c r="B114" s="9" t="s">
        <v>485</v>
      </c>
      <c r="C114" s="5" t="s">
        <v>300</v>
      </c>
      <c r="D114" s="9" t="s">
        <v>301</v>
      </c>
      <c r="E114" s="5">
        <v>2408</v>
      </c>
    </row>
    <row r="115" spans="1:5">
      <c r="A115" s="5" t="s">
        <v>484</v>
      </c>
      <c r="B115" s="9" t="s">
        <v>485</v>
      </c>
      <c r="C115" s="5" t="s">
        <v>308</v>
      </c>
      <c r="D115" s="9" t="s">
        <v>309</v>
      </c>
      <c r="E115" s="5">
        <v>296</v>
      </c>
    </row>
    <row r="116" spans="1:5">
      <c r="A116" s="5" t="s">
        <v>484</v>
      </c>
      <c r="B116" s="9" t="s">
        <v>485</v>
      </c>
      <c r="C116" s="5" t="s">
        <v>494</v>
      </c>
      <c r="D116" s="9" t="s">
        <v>495</v>
      </c>
      <c r="E116" s="5">
        <v>173158</v>
      </c>
    </row>
    <row r="117" spans="1:5">
      <c r="A117" s="5" t="s">
        <v>484</v>
      </c>
      <c r="B117" s="9" t="s">
        <v>485</v>
      </c>
      <c r="C117" s="5" t="s">
        <v>496</v>
      </c>
      <c r="D117" s="9" t="s">
        <v>497</v>
      </c>
      <c r="E117" s="5">
        <v>21315</v>
      </c>
    </row>
    <row r="118" spans="1:5">
      <c r="A118" s="5" t="s">
        <v>484</v>
      </c>
      <c r="B118" s="9" t="s">
        <v>485</v>
      </c>
      <c r="C118" s="5" t="s">
        <v>257</v>
      </c>
      <c r="D118" s="9" t="s">
        <v>258</v>
      </c>
      <c r="E118" s="5">
        <v>930</v>
      </c>
    </row>
    <row r="119" spans="1:5">
      <c r="A119" s="5" t="s">
        <v>484</v>
      </c>
      <c r="B119" s="9" t="s">
        <v>485</v>
      </c>
      <c r="C119" s="5" t="s">
        <v>247</v>
      </c>
      <c r="D119" s="9" t="s">
        <v>248</v>
      </c>
      <c r="E119" s="5">
        <v>1555</v>
      </c>
    </row>
    <row r="120" spans="1:5">
      <c r="A120" s="5" t="s">
        <v>484</v>
      </c>
      <c r="B120" s="9" t="s">
        <v>485</v>
      </c>
      <c r="C120" s="5" t="s">
        <v>504</v>
      </c>
      <c r="D120" s="9" t="s">
        <v>505</v>
      </c>
      <c r="E120" s="5">
        <v>3</v>
      </c>
    </row>
    <row r="121" spans="1:5">
      <c r="A121" s="5" t="s">
        <v>484</v>
      </c>
      <c r="B121" s="9" t="s">
        <v>485</v>
      </c>
      <c r="C121" s="5" t="s">
        <v>478</v>
      </c>
      <c r="D121" s="9" t="s">
        <v>479</v>
      </c>
      <c r="E121" s="5">
        <v>504</v>
      </c>
    </row>
    <row r="122" spans="1:5">
      <c r="A122" s="5" t="s">
        <v>484</v>
      </c>
      <c r="B122" s="9" t="s">
        <v>485</v>
      </c>
      <c r="C122" s="5" t="s">
        <v>324</v>
      </c>
      <c r="D122" s="9" t="s">
        <v>325</v>
      </c>
      <c r="E122" s="5">
        <v>830</v>
      </c>
    </row>
    <row r="123" spans="1:5">
      <c r="A123" s="5" t="s">
        <v>484</v>
      </c>
      <c r="B123" s="9" t="s">
        <v>485</v>
      </c>
      <c r="C123" s="5" t="s">
        <v>326</v>
      </c>
      <c r="D123" s="9" t="s">
        <v>327</v>
      </c>
      <c r="E123" s="5">
        <v>11</v>
      </c>
    </row>
    <row r="124" spans="1:5">
      <c r="A124" s="5" t="s">
        <v>484</v>
      </c>
      <c r="B124" s="9" t="s">
        <v>485</v>
      </c>
      <c r="C124" s="5" t="s">
        <v>508</v>
      </c>
      <c r="D124" s="9" t="s">
        <v>509</v>
      </c>
      <c r="E124" s="5">
        <v>2814</v>
      </c>
    </row>
    <row r="125" spans="1:5">
      <c r="A125" s="5" t="s">
        <v>484</v>
      </c>
      <c r="B125" s="9" t="s">
        <v>485</v>
      </c>
      <c r="C125" s="5" t="s">
        <v>69</v>
      </c>
      <c r="D125" s="9" t="s">
        <v>70</v>
      </c>
      <c r="E125" s="5">
        <v>178</v>
      </c>
    </row>
    <row r="126" spans="1:5">
      <c r="A126" s="5" t="s">
        <v>484</v>
      </c>
      <c r="B126" s="9" t="s">
        <v>485</v>
      </c>
      <c r="C126" s="5" t="s">
        <v>330</v>
      </c>
      <c r="D126" s="9" t="s">
        <v>331</v>
      </c>
      <c r="E126" s="5">
        <v>1326</v>
      </c>
    </row>
    <row r="127" spans="1:5">
      <c r="A127" s="5" t="s">
        <v>484</v>
      </c>
      <c r="B127" s="9" t="s">
        <v>485</v>
      </c>
      <c r="C127" s="5" t="s">
        <v>512</v>
      </c>
      <c r="D127" s="9" t="s">
        <v>513</v>
      </c>
      <c r="E127" s="5">
        <v>3</v>
      </c>
    </row>
    <row r="128" spans="1:5">
      <c r="A128" s="5" t="s">
        <v>484</v>
      </c>
      <c r="B128" s="9" t="s">
        <v>485</v>
      </c>
      <c r="C128" s="5" t="s">
        <v>332</v>
      </c>
      <c r="D128" s="9" t="s">
        <v>333</v>
      </c>
      <c r="E128" s="5">
        <v>3</v>
      </c>
    </row>
    <row r="129" spans="1:5">
      <c r="A129" s="5" t="s">
        <v>484</v>
      </c>
      <c r="B129" s="9" t="s">
        <v>485</v>
      </c>
      <c r="C129" s="5" t="s">
        <v>336</v>
      </c>
      <c r="D129" s="9" t="s">
        <v>337</v>
      </c>
      <c r="E129" s="5">
        <v>61</v>
      </c>
    </row>
    <row r="130" spans="1:5">
      <c r="A130" s="5" t="s">
        <v>484</v>
      </c>
      <c r="B130" s="9" t="s">
        <v>485</v>
      </c>
      <c r="C130" s="5" t="s">
        <v>516</v>
      </c>
      <c r="D130" s="9" t="s">
        <v>517</v>
      </c>
      <c r="E130" s="5">
        <v>824</v>
      </c>
    </row>
    <row r="131" spans="1:5">
      <c r="A131" s="5" t="s">
        <v>484</v>
      </c>
      <c r="B131" s="9" t="s">
        <v>485</v>
      </c>
      <c r="C131" s="5" t="s">
        <v>342</v>
      </c>
      <c r="D131" s="9" t="s">
        <v>343</v>
      </c>
      <c r="E131" s="5">
        <v>340</v>
      </c>
    </row>
    <row r="132" spans="1:5">
      <c r="A132" s="5" t="s">
        <v>484</v>
      </c>
      <c r="B132" s="9" t="s">
        <v>485</v>
      </c>
      <c r="C132" s="5" t="s">
        <v>520</v>
      </c>
      <c r="D132" s="9" t="s">
        <v>521</v>
      </c>
      <c r="E132" s="5">
        <v>110</v>
      </c>
    </row>
    <row r="133" spans="1:5">
      <c r="A133" s="5" t="s">
        <v>484</v>
      </c>
      <c r="B133" s="9" t="s">
        <v>485</v>
      </c>
      <c r="C133" s="5" t="s">
        <v>352</v>
      </c>
      <c r="D133" s="9" t="s">
        <v>353</v>
      </c>
      <c r="E133" s="5">
        <v>68</v>
      </c>
    </row>
    <row r="134" spans="1:5">
      <c r="A134" s="5" t="s">
        <v>484</v>
      </c>
      <c r="B134" s="9" t="s">
        <v>485</v>
      </c>
      <c r="C134" s="5" t="s">
        <v>524</v>
      </c>
      <c r="D134" s="9" t="s">
        <v>525</v>
      </c>
      <c r="E134" s="5">
        <v>261</v>
      </c>
    </row>
    <row r="135" spans="1:5">
      <c r="A135" s="5" t="s">
        <v>484</v>
      </c>
      <c r="B135" s="9" t="s">
        <v>485</v>
      </c>
      <c r="C135" s="5" t="s">
        <v>526</v>
      </c>
      <c r="D135" s="9" t="s">
        <v>527</v>
      </c>
      <c r="E135" s="5">
        <v>701</v>
      </c>
    </row>
    <row r="136" spans="1:5">
      <c r="A136" s="5" t="s">
        <v>484</v>
      </c>
      <c r="B136" s="9" t="s">
        <v>485</v>
      </c>
      <c r="C136" s="5" t="s">
        <v>360</v>
      </c>
      <c r="D136" s="9" t="s">
        <v>361</v>
      </c>
      <c r="E136" s="5">
        <v>474</v>
      </c>
    </row>
    <row r="137" spans="1:5">
      <c r="A137" s="5" t="s">
        <v>484</v>
      </c>
      <c r="B137" s="9" t="s">
        <v>485</v>
      </c>
      <c r="C137" s="5" t="s">
        <v>528</v>
      </c>
      <c r="D137" s="9" t="s">
        <v>529</v>
      </c>
      <c r="E137" s="5">
        <v>148</v>
      </c>
    </row>
    <row r="138" spans="1:5">
      <c r="A138" s="5" t="s">
        <v>484</v>
      </c>
      <c r="B138" s="9" t="s">
        <v>485</v>
      </c>
      <c r="C138" s="5" t="s">
        <v>532</v>
      </c>
      <c r="D138" s="9" t="s">
        <v>533</v>
      </c>
      <c r="E138" s="5">
        <v>241</v>
      </c>
    </row>
    <row r="139" spans="1:5">
      <c r="A139" s="5" t="s">
        <v>484</v>
      </c>
      <c r="B139" s="9" t="s">
        <v>485</v>
      </c>
      <c r="C139" s="5" t="s">
        <v>536</v>
      </c>
      <c r="D139" s="9" t="s">
        <v>537</v>
      </c>
      <c r="E139" s="5">
        <v>1528</v>
      </c>
    </row>
    <row r="140" spans="1:5">
      <c r="A140" s="5" t="s">
        <v>484</v>
      </c>
      <c r="B140" s="9" t="s">
        <v>485</v>
      </c>
      <c r="C140" s="5" t="s">
        <v>281</v>
      </c>
      <c r="D140" s="9" t="s">
        <v>282</v>
      </c>
      <c r="E140" s="5">
        <v>538</v>
      </c>
    </row>
    <row r="141" spans="1:5">
      <c r="A141" s="5" t="s">
        <v>484</v>
      </c>
      <c r="B141" s="9" t="s">
        <v>485</v>
      </c>
      <c r="C141" s="5" t="s">
        <v>388</v>
      </c>
      <c r="D141" s="9" t="s">
        <v>389</v>
      </c>
      <c r="E141" s="5">
        <v>16</v>
      </c>
    </row>
    <row r="142" spans="1:5">
      <c r="A142" s="5" t="s">
        <v>484</v>
      </c>
      <c r="B142" s="9" t="s">
        <v>485</v>
      </c>
      <c r="C142" s="5" t="s">
        <v>540</v>
      </c>
      <c r="D142" s="9" t="s">
        <v>541</v>
      </c>
      <c r="E142" s="5">
        <v>2</v>
      </c>
    </row>
    <row r="143" spans="1:5">
      <c r="A143" s="5" t="s">
        <v>484</v>
      </c>
      <c r="B143" s="9" t="s">
        <v>485</v>
      </c>
      <c r="C143" s="5" t="s">
        <v>542</v>
      </c>
      <c r="D143" s="9" t="s">
        <v>543</v>
      </c>
      <c r="E143" s="5">
        <v>1434</v>
      </c>
    </row>
    <row r="144" spans="1:5">
      <c r="A144" s="5" t="s">
        <v>548</v>
      </c>
      <c r="B144" s="9" t="s">
        <v>549</v>
      </c>
      <c r="C144" s="5" t="s">
        <v>85</v>
      </c>
      <c r="D144" s="9" t="s">
        <v>86</v>
      </c>
      <c r="E144" s="5">
        <v>14567</v>
      </c>
    </row>
    <row r="145" spans="1:5">
      <c r="A145" s="5" t="s">
        <v>548</v>
      </c>
      <c r="B145" s="9" t="s">
        <v>549</v>
      </c>
      <c r="C145" s="5" t="s">
        <v>300</v>
      </c>
      <c r="D145" s="9" t="s">
        <v>301</v>
      </c>
      <c r="E145" s="5">
        <v>2</v>
      </c>
    </row>
    <row r="146" spans="1:5">
      <c r="A146" s="5" t="s">
        <v>548</v>
      </c>
      <c r="B146" s="9" t="s">
        <v>549</v>
      </c>
      <c r="C146" s="5" t="s">
        <v>233</v>
      </c>
      <c r="D146" s="9" t="s">
        <v>234</v>
      </c>
      <c r="E146" s="5">
        <v>999</v>
      </c>
    </row>
    <row r="147" spans="1:5">
      <c r="A147" s="5" t="s">
        <v>548</v>
      </c>
      <c r="B147" s="9" t="s">
        <v>549</v>
      </c>
      <c r="C147" s="5" t="s">
        <v>310</v>
      </c>
      <c r="D147" s="9" t="s">
        <v>311</v>
      </c>
      <c r="E147" s="5">
        <v>741</v>
      </c>
    </row>
    <row r="148" spans="1:5">
      <c r="A148" s="5" t="s">
        <v>548</v>
      </c>
      <c r="B148" s="9" t="s">
        <v>549</v>
      </c>
      <c r="C148" s="5" t="s">
        <v>552</v>
      </c>
      <c r="D148" s="9" t="s">
        <v>553</v>
      </c>
      <c r="E148" s="5">
        <v>51</v>
      </c>
    </row>
    <row r="149" spans="1:5">
      <c r="A149" s="5" t="s">
        <v>548</v>
      </c>
      <c r="B149" s="9" t="s">
        <v>549</v>
      </c>
      <c r="C149" s="5" t="s">
        <v>500</v>
      </c>
      <c r="D149" s="9" t="s">
        <v>501</v>
      </c>
      <c r="E149" s="5">
        <v>1</v>
      </c>
    </row>
    <row r="150" spans="1:5">
      <c r="A150" s="5" t="s">
        <v>548</v>
      </c>
      <c r="B150" s="9" t="s">
        <v>549</v>
      </c>
      <c r="C150" s="5" t="s">
        <v>462</v>
      </c>
      <c r="D150" s="9" t="s">
        <v>463</v>
      </c>
      <c r="E150" s="5">
        <v>359</v>
      </c>
    </row>
    <row r="151" spans="1:5">
      <c r="A151" s="5" t="s">
        <v>548</v>
      </c>
      <c r="B151" s="9" t="s">
        <v>549</v>
      </c>
      <c r="C151" s="5" t="s">
        <v>314</v>
      </c>
      <c r="D151" s="9" t="s">
        <v>315</v>
      </c>
      <c r="E151" s="5">
        <v>1331</v>
      </c>
    </row>
    <row r="152" spans="1:5">
      <c r="A152" s="5" t="s">
        <v>548</v>
      </c>
      <c r="B152" s="9" t="s">
        <v>549</v>
      </c>
      <c r="C152" s="5" t="s">
        <v>277</v>
      </c>
      <c r="D152" s="9" t="s">
        <v>278</v>
      </c>
      <c r="E152" s="5">
        <v>18023</v>
      </c>
    </row>
    <row r="153" spans="1:5">
      <c r="A153" s="5" t="s">
        <v>548</v>
      </c>
      <c r="B153" s="9" t="s">
        <v>549</v>
      </c>
      <c r="C153" s="5" t="s">
        <v>554</v>
      </c>
      <c r="D153" s="9" t="s">
        <v>555</v>
      </c>
      <c r="E153" s="5">
        <v>1030</v>
      </c>
    </row>
    <row r="154" spans="1:5">
      <c r="A154" s="5" t="s">
        <v>548</v>
      </c>
      <c r="B154" s="9" t="s">
        <v>549</v>
      </c>
      <c r="C154" s="5" t="s">
        <v>328</v>
      </c>
      <c r="D154" s="9" t="s">
        <v>329</v>
      </c>
      <c r="E154" s="5">
        <v>219</v>
      </c>
    </row>
    <row r="155" spans="1:5">
      <c r="A155" s="5" t="s">
        <v>548</v>
      </c>
      <c r="B155" s="9" t="s">
        <v>549</v>
      </c>
      <c r="C155" s="5" t="s">
        <v>510</v>
      </c>
      <c r="D155" s="9" t="s">
        <v>511</v>
      </c>
      <c r="E155" s="5">
        <v>202</v>
      </c>
    </row>
    <row r="156" spans="1:5">
      <c r="A156" s="5" t="s">
        <v>548</v>
      </c>
      <c r="B156" s="9" t="s">
        <v>549</v>
      </c>
      <c r="C156" s="5" t="s">
        <v>348</v>
      </c>
      <c r="D156" s="9" t="s">
        <v>349</v>
      </c>
      <c r="E156" s="5">
        <v>542</v>
      </c>
    </row>
    <row r="157" spans="1:5">
      <c r="A157" s="5" t="s">
        <v>548</v>
      </c>
      <c r="B157" s="9" t="s">
        <v>549</v>
      </c>
      <c r="C157" s="5" t="s">
        <v>354</v>
      </c>
      <c r="D157" s="9" t="s">
        <v>355</v>
      </c>
      <c r="E157" s="5">
        <v>277</v>
      </c>
    </row>
    <row r="158" spans="1:5">
      <c r="A158" s="5" t="s">
        <v>548</v>
      </c>
      <c r="B158" s="9" t="s">
        <v>549</v>
      </c>
      <c r="C158" s="5" t="s">
        <v>482</v>
      </c>
      <c r="D158" s="9" t="s">
        <v>483</v>
      </c>
      <c r="E158" s="5">
        <v>76</v>
      </c>
    </row>
    <row r="159" spans="1:5">
      <c r="A159" s="5" t="s">
        <v>548</v>
      </c>
      <c r="B159" s="9" t="s">
        <v>549</v>
      </c>
      <c r="C159" s="5" t="s">
        <v>564</v>
      </c>
      <c r="D159" s="9" t="s">
        <v>565</v>
      </c>
      <c r="E159" s="5">
        <v>682</v>
      </c>
    </row>
    <row r="160" spans="1:5">
      <c r="A160" s="5" t="s">
        <v>548</v>
      </c>
      <c r="B160" s="9" t="s">
        <v>549</v>
      </c>
      <c r="C160" s="5" t="s">
        <v>376</v>
      </c>
      <c r="D160" s="9" t="s">
        <v>377</v>
      </c>
      <c r="E160" s="5">
        <v>3005</v>
      </c>
    </row>
    <row r="161" spans="1:5">
      <c r="A161" s="5" t="s">
        <v>548</v>
      </c>
      <c r="B161" s="9" t="s">
        <v>549</v>
      </c>
      <c r="C161" s="5" t="s">
        <v>378</v>
      </c>
      <c r="D161" s="9" t="s">
        <v>379</v>
      </c>
      <c r="E161" s="5">
        <v>1782</v>
      </c>
    </row>
    <row r="162" spans="1:5">
      <c r="A162" s="5" t="s">
        <v>548</v>
      </c>
      <c r="B162" s="9" t="s">
        <v>549</v>
      </c>
      <c r="C162" s="5" t="s">
        <v>568</v>
      </c>
      <c r="D162" s="9" t="s">
        <v>569</v>
      </c>
      <c r="E162" s="5">
        <v>57</v>
      </c>
    </row>
    <row r="163" spans="1:5">
      <c r="A163" s="5" t="s">
        <v>548</v>
      </c>
      <c r="B163" s="9" t="s">
        <v>549</v>
      </c>
      <c r="C163" s="5" t="s">
        <v>380</v>
      </c>
      <c r="D163" s="9" t="s">
        <v>381</v>
      </c>
      <c r="E163" s="5">
        <v>1672</v>
      </c>
    </row>
    <row r="164" spans="1:5">
      <c r="A164" s="5" t="s">
        <v>548</v>
      </c>
      <c r="B164" s="9" t="s">
        <v>549</v>
      </c>
      <c r="C164" s="5" t="s">
        <v>572</v>
      </c>
      <c r="D164" s="9" t="s">
        <v>573</v>
      </c>
      <c r="E164" s="5">
        <v>5736</v>
      </c>
    </row>
    <row r="165" spans="1:5">
      <c r="A165" s="5" t="s">
        <v>548</v>
      </c>
      <c r="B165" s="9" t="s">
        <v>549</v>
      </c>
      <c r="C165" s="5" t="s">
        <v>574</v>
      </c>
      <c r="D165" s="9" t="s">
        <v>575</v>
      </c>
      <c r="E165" s="5">
        <v>10</v>
      </c>
    </row>
    <row r="166" spans="1:5">
      <c r="A166" s="5" t="s">
        <v>548</v>
      </c>
      <c r="B166" s="9" t="s">
        <v>549</v>
      </c>
      <c r="C166" s="5" t="s">
        <v>576</v>
      </c>
      <c r="D166" s="9" t="s">
        <v>577</v>
      </c>
      <c r="E166" s="5">
        <v>9023</v>
      </c>
    </row>
    <row r="167" spans="1:5">
      <c r="A167" s="5" t="s">
        <v>548</v>
      </c>
      <c r="B167" s="9" t="s">
        <v>549</v>
      </c>
      <c r="C167" s="5" t="s">
        <v>578</v>
      </c>
      <c r="D167" s="9" t="s">
        <v>579</v>
      </c>
      <c r="E167" s="5">
        <v>41</v>
      </c>
    </row>
    <row r="168" spans="1:5">
      <c r="A168" s="5" t="s">
        <v>548</v>
      </c>
      <c r="B168" s="9" t="s">
        <v>549</v>
      </c>
      <c r="C168" s="5" t="s">
        <v>834</v>
      </c>
      <c r="D168" s="9" t="s">
        <v>835</v>
      </c>
      <c r="E168" s="5">
        <v>137</v>
      </c>
    </row>
    <row r="169" spans="1:5">
      <c r="A169" s="5" t="s">
        <v>548</v>
      </c>
      <c r="B169" s="9" t="s">
        <v>549</v>
      </c>
      <c r="C169" s="5" t="s">
        <v>580</v>
      </c>
      <c r="D169" s="9" t="s">
        <v>581</v>
      </c>
      <c r="E169" s="5">
        <v>1855</v>
      </c>
    </row>
    <row r="170" spans="1:5">
      <c r="A170" s="5" t="s">
        <v>548</v>
      </c>
      <c r="B170" s="9" t="s">
        <v>549</v>
      </c>
      <c r="C170" s="5" t="s">
        <v>285</v>
      </c>
      <c r="D170" s="9" t="s">
        <v>286</v>
      </c>
      <c r="E170" s="5">
        <v>4405</v>
      </c>
    </row>
    <row r="171" spans="1:5">
      <c r="A171" s="5" t="s">
        <v>836</v>
      </c>
      <c r="B171" s="9" t="s">
        <v>837</v>
      </c>
      <c r="C171" s="5" t="s">
        <v>838</v>
      </c>
      <c r="D171" s="9" t="s">
        <v>839</v>
      </c>
      <c r="E171" s="5">
        <v>40</v>
      </c>
    </row>
    <row r="172" spans="1:5">
      <c r="A172" s="5" t="s">
        <v>584</v>
      </c>
      <c r="B172" s="9" t="s">
        <v>585</v>
      </c>
      <c r="C172" s="5" t="s">
        <v>586</v>
      </c>
      <c r="D172" s="9" t="s">
        <v>587</v>
      </c>
      <c r="E172" s="5">
        <v>3</v>
      </c>
    </row>
    <row r="173" spans="1:5">
      <c r="A173" s="5" t="s">
        <v>588</v>
      </c>
      <c r="B173" s="9" t="s">
        <v>589</v>
      </c>
      <c r="C173" s="5" t="s">
        <v>448</v>
      </c>
      <c r="D173" s="9" t="s">
        <v>449</v>
      </c>
      <c r="E173" s="5">
        <v>54</v>
      </c>
    </row>
    <row r="174" spans="1:5">
      <c r="A174" s="5" t="s">
        <v>588</v>
      </c>
      <c r="B174" s="9" t="s">
        <v>589</v>
      </c>
      <c r="C174" s="5" t="s">
        <v>508</v>
      </c>
      <c r="D174" s="9" t="s">
        <v>509</v>
      </c>
      <c r="E174" s="5">
        <v>7</v>
      </c>
    </row>
    <row r="175" spans="1:5">
      <c r="A175" s="5" t="s">
        <v>588</v>
      </c>
      <c r="B175" s="9" t="s">
        <v>589</v>
      </c>
      <c r="C175" s="5" t="s">
        <v>378</v>
      </c>
      <c r="D175" s="9" t="s">
        <v>379</v>
      </c>
      <c r="E175" s="5">
        <v>22</v>
      </c>
    </row>
    <row r="176" spans="1:5">
      <c r="A176" s="5" t="s">
        <v>588</v>
      </c>
      <c r="B176" s="9" t="s">
        <v>589</v>
      </c>
      <c r="C176" s="5" t="s">
        <v>590</v>
      </c>
      <c r="D176" s="9" t="s">
        <v>591</v>
      </c>
      <c r="E176" s="5">
        <v>525</v>
      </c>
    </row>
    <row r="177" spans="1:5">
      <c r="A177" s="5" t="s">
        <v>588</v>
      </c>
      <c r="B177" s="9" t="s">
        <v>589</v>
      </c>
      <c r="C177" s="5" t="s">
        <v>592</v>
      </c>
      <c r="D177" s="9" t="s">
        <v>593</v>
      </c>
      <c r="E177" s="5">
        <v>3963</v>
      </c>
    </row>
    <row r="178" spans="1:5">
      <c r="A178" s="5" t="s">
        <v>844</v>
      </c>
      <c r="B178" s="9" t="s">
        <v>845</v>
      </c>
      <c r="C178" s="5" t="s">
        <v>846</v>
      </c>
      <c r="D178" s="9" t="s">
        <v>845</v>
      </c>
      <c r="E178" s="5">
        <v>132</v>
      </c>
    </row>
    <row r="179" spans="1:5">
      <c r="A179" s="5" t="s">
        <v>847</v>
      </c>
      <c r="B179" s="9" t="s">
        <v>848</v>
      </c>
      <c r="C179" s="5" t="s">
        <v>849</v>
      </c>
      <c r="D179" s="9" t="s">
        <v>850</v>
      </c>
      <c r="E179" s="5">
        <v>132455</v>
      </c>
    </row>
    <row r="180" spans="1:5">
      <c r="A180" s="5" t="s">
        <v>851</v>
      </c>
      <c r="B180" s="9" t="s">
        <v>852</v>
      </c>
      <c r="C180" s="5" t="s">
        <v>853</v>
      </c>
      <c r="D180" s="9" t="s">
        <v>854</v>
      </c>
      <c r="E180" s="5">
        <v>455</v>
      </c>
    </row>
    <row r="181" spans="1:5">
      <c r="A181" s="5" t="s">
        <v>855</v>
      </c>
      <c r="B181" s="9" t="s">
        <v>856</v>
      </c>
      <c r="C181" s="5" t="s">
        <v>857</v>
      </c>
      <c r="D181" s="9" t="s">
        <v>858</v>
      </c>
      <c r="E181" s="5">
        <v>5453</v>
      </c>
    </row>
    <row r="182" spans="1:5">
      <c r="A182" s="5" t="s">
        <v>599</v>
      </c>
      <c r="B182" s="9" t="s">
        <v>600</v>
      </c>
      <c r="C182" s="5" t="s">
        <v>362</v>
      </c>
      <c r="D182" s="9" t="s">
        <v>363</v>
      </c>
      <c r="E182" s="5">
        <v>1749</v>
      </c>
    </row>
    <row r="183" spans="1:5">
      <c r="A183" s="5" t="s">
        <v>599</v>
      </c>
      <c r="B183" s="9" t="s">
        <v>600</v>
      </c>
      <c r="C183" s="5" t="s">
        <v>601</v>
      </c>
      <c r="D183" s="9" t="s">
        <v>602</v>
      </c>
      <c r="E183" s="5">
        <v>1524</v>
      </c>
    </row>
    <row r="184" spans="1:5">
      <c r="A184" s="5" t="s">
        <v>599</v>
      </c>
      <c r="B184" s="9" t="s">
        <v>600</v>
      </c>
      <c r="C184" s="5" t="s">
        <v>603</v>
      </c>
      <c r="D184" s="9" t="s">
        <v>604</v>
      </c>
      <c r="E184" s="5">
        <v>6021</v>
      </c>
    </row>
    <row r="185" spans="1:5">
      <c r="A185" s="5" t="s">
        <v>599</v>
      </c>
      <c r="B185" s="9" t="s">
        <v>600</v>
      </c>
      <c r="C185" s="5" t="s">
        <v>859</v>
      </c>
      <c r="D185" s="9" t="s">
        <v>860</v>
      </c>
      <c r="E185" s="5">
        <v>1633</v>
      </c>
    </row>
    <row r="186" spans="1:5">
      <c r="A186" s="5" t="s">
        <v>599</v>
      </c>
      <c r="B186" s="9" t="s">
        <v>600</v>
      </c>
      <c r="C186" s="5" t="s">
        <v>605</v>
      </c>
      <c r="D186" s="9" t="s">
        <v>606</v>
      </c>
      <c r="E186" s="5">
        <v>838</v>
      </c>
    </row>
    <row r="187" spans="1:5">
      <c r="A187" s="5" t="s">
        <v>599</v>
      </c>
      <c r="B187" s="9" t="s">
        <v>600</v>
      </c>
      <c r="C187" s="5" t="s">
        <v>861</v>
      </c>
      <c r="D187" s="9" t="s">
        <v>862</v>
      </c>
      <c r="E187" s="5">
        <v>1914</v>
      </c>
    </row>
    <row r="188" spans="1:5">
      <c r="A188" s="5" t="s">
        <v>607</v>
      </c>
      <c r="B188" s="9" t="s">
        <v>608</v>
      </c>
      <c r="C188" s="5" t="s">
        <v>863</v>
      </c>
      <c r="D188" s="9" t="s">
        <v>864</v>
      </c>
      <c r="E188" s="5">
        <v>165</v>
      </c>
    </row>
    <row r="189" spans="1:5">
      <c r="A189" s="5" t="s">
        <v>607</v>
      </c>
      <c r="B189" s="9" t="s">
        <v>608</v>
      </c>
      <c r="C189" s="5" t="s">
        <v>865</v>
      </c>
      <c r="D189" s="9" t="s">
        <v>866</v>
      </c>
      <c r="E189" s="5">
        <v>271</v>
      </c>
    </row>
    <row r="190" spans="1:5">
      <c r="A190" s="5" t="s">
        <v>607</v>
      </c>
      <c r="B190" s="9" t="s">
        <v>608</v>
      </c>
      <c r="C190" s="5" t="s">
        <v>867</v>
      </c>
      <c r="D190" s="9" t="s">
        <v>868</v>
      </c>
      <c r="E190" s="5">
        <v>485</v>
      </c>
    </row>
    <row r="191" spans="1:5">
      <c r="A191" s="5" t="s">
        <v>607</v>
      </c>
      <c r="B191" s="9" t="s">
        <v>608</v>
      </c>
      <c r="C191" s="5" t="s">
        <v>869</v>
      </c>
      <c r="D191" s="9" t="s">
        <v>870</v>
      </c>
      <c r="E191" s="5">
        <v>166</v>
      </c>
    </row>
    <row r="192" spans="1:5">
      <c r="A192" s="5" t="s">
        <v>607</v>
      </c>
      <c r="B192" s="9" t="s">
        <v>608</v>
      </c>
      <c r="C192" s="5" t="s">
        <v>871</v>
      </c>
      <c r="D192" s="9" t="s">
        <v>872</v>
      </c>
      <c r="E192" s="5">
        <v>166</v>
      </c>
    </row>
    <row r="193" spans="1:5">
      <c r="A193" s="5" t="s">
        <v>607</v>
      </c>
      <c r="B193" s="9" t="s">
        <v>608</v>
      </c>
      <c r="C193" s="5" t="s">
        <v>873</v>
      </c>
      <c r="D193" s="9" t="s">
        <v>874</v>
      </c>
      <c r="E193" s="5">
        <v>519</v>
      </c>
    </row>
    <row r="194" spans="1:5">
      <c r="A194" s="5" t="s">
        <v>607</v>
      </c>
      <c r="B194" s="9" t="s">
        <v>608</v>
      </c>
      <c r="C194" s="5" t="s">
        <v>875</v>
      </c>
      <c r="D194" s="9" t="s">
        <v>876</v>
      </c>
      <c r="E194" s="5">
        <v>296</v>
      </c>
    </row>
    <row r="195" spans="1:5">
      <c r="A195" s="5" t="s">
        <v>607</v>
      </c>
      <c r="B195" s="9" t="s">
        <v>608</v>
      </c>
      <c r="C195" s="5" t="s">
        <v>877</v>
      </c>
      <c r="D195" s="9" t="s">
        <v>878</v>
      </c>
      <c r="E195" s="5">
        <v>143</v>
      </c>
    </row>
    <row r="196" spans="1:5">
      <c r="A196" s="5" t="s">
        <v>607</v>
      </c>
      <c r="B196" s="9" t="s">
        <v>608</v>
      </c>
      <c r="C196" s="5" t="s">
        <v>879</v>
      </c>
      <c r="D196" s="9" t="s">
        <v>876</v>
      </c>
      <c r="E196" s="5">
        <v>356</v>
      </c>
    </row>
    <row r="197" spans="1:5">
      <c r="A197" s="5" t="s">
        <v>607</v>
      </c>
      <c r="B197" s="9" t="s">
        <v>608</v>
      </c>
      <c r="C197" s="5" t="s">
        <v>880</v>
      </c>
      <c r="D197" s="9" t="s">
        <v>874</v>
      </c>
      <c r="E197" s="5">
        <v>569</v>
      </c>
    </row>
    <row r="198" spans="1:5">
      <c r="A198" s="5" t="s">
        <v>607</v>
      </c>
      <c r="B198" s="9" t="s">
        <v>608</v>
      </c>
      <c r="C198" s="5" t="s">
        <v>881</v>
      </c>
      <c r="D198" s="9" t="s">
        <v>876</v>
      </c>
      <c r="E198" s="5">
        <v>256</v>
      </c>
    </row>
    <row r="199" spans="1:5">
      <c r="A199" s="5" t="s">
        <v>607</v>
      </c>
      <c r="B199" s="9" t="s">
        <v>608</v>
      </c>
      <c r="C199" s="5" t="s">
        <v>882</v>
      </c>
      <c r="D199" s="9" t="s">
        <v>883</v>
      </c>
      <c r="E199" s="5">
        <v>127</v>
      </c>
    </row>
    <row r="200" spans="1:5">
      <c r="A200" s="5" t="s">
        <v>607</v>
      </c>
      <c r="B200" s="9" t="s">
        <v>608</v>
      </c>
      <c r="C200" s="5" t="s">
        <v>884</v>
      </c>
      <c r="D200" s="9" t="s">
        <v>885</v>
      </c>
      <c r="E200" s="5">
        <v>438</v>
      </c>
    </row>
    <row r="201" spans="1:5">
      <c r="A201" s="5" t="s">
        <v>607</v>
      </c>
      <c r="B201" s="9" t="s">
        <v>608</v>
      </c>
      <c r="C201" s="5" t="s">
        <v>609</v>
      </c>
      <c r="D201" s="9" t="s">
        <v>610</v>
      </c>
      <c r="E201" s="5">
        <v>300</v>
      </c>
    </row>
    <row r="202" spans="1:5">
      <c r="A202" s="5" t="s">
        <v>607</v>
      </c>
      <c r="B202" s="9" t="s">
        <v>608</v>
      </c>
      <c r="C202" s="5" t="s">
        <v>886</v>
      </c>
      <c r="D202" s="9" t="s">
        <v>887</v>
      </c>
      <c r="E202" s="5">
        <v>387</v>
      </c>
    </row>
    <row r="203" spans="1:5">
      <c r="A203" s="5" t="s">
        <v>607</v>
      </c>
      <c r="B203" s="9" t="s">
        <v>608</v>
      </c>
      <c r="C203" s="5" t="s">
        <v>611</v>
      </c>
      <c r="D203" s="9" t="s">
        <v>612</v>
      </c>
      <c r="E203" s="5">
        <v>700</v>
      </c>
    </row>
    <row r="204" spans="1:5">
      <c r="A204" s="5" t="s">
        <v>607</v>
      </c>
      <c r="B204" s="9" t="s">
        <v>608</v>
      </c>
      <c r="C204" s="5" t="s">
        <v>888</v>
      </c>
      <c r="D204" s="9" t="s">
        <v>889</v>
      </c>
      <c r="E204" s="5">
        <v>589</v>
      </c>
    </row>
    <row r="205" spans="1:5">
      <c r="A205" s="5" t="s">
        <v>607</v>
      </c>
      <c r="B205" s="9" t="s">
        <v>608</v>
      </c>
      <c r="C205" s="5" t="s">
        <v>890</v>
      </c>
      <c r="D205" s="9" t="s">
        <v>891</v>
      </c>
      <c r="E205" s="5">
        <v>201</v>
      </c>
    </row>
    <row r="206" spans="1:5">
      <c r="A206" s="5" t="s">
        <v>607</v>
      </c>
      <c r="B206" s="9" t="s">
        <v>608</v>
      </c>
      <c r="C206" s="5" t="s">
        <v>892</v>
      </c>
      <c r="D206" s="9" t="s">
        <v>893</v>
      </c>
      <c r="E206" s="5">
        <v>192</v>
      </c>
    </row>
    <row r="207" spans="1:5">
      <c r="A207" s="5" t="s">
        <v>607</v>
      </c>
      <c r="B207" s="9" t="s">
        <v>608</v>
      </c>
      <c r="C207" s="5" t="s">
        <v>894</v>
      </c>
      <c r="D207" s="9" t="s">
        <v>874</v>
      </c>
      <c r="E207" s="5">
        <v>652</v>
      </c>
    </row>
    <row r="208" spans="1:5">
      <c r="A208" s="5" t="s">
        <v>607</v>
      </c>
      <c r="B208" s="9" t="s">
        <v>608</v>
      </c>
      <c r="C208" s="5" t="s">
        <v>895</v>
      </c>
      <c r="D208" s="9" t="s">
        <v>896</v>
      </c>
      <c r="E208" s="5">
        <v>150</v>
      </c>
    </row>
    <row r="209" spans="1:5">
      <c r="A209" s="5" t="s">
        <v>613</v>
      </c>
      <c r="B209" s="9" t="s">
        <v>614</v>
      </c>
      <c r="C209" s="5" t="s">
        <v>239</v>
      </c>
      <c r="D209" s="9" t="s">
        <v>240</v>
      </c>
      <c r="E209" s="5">
        <v>388</v>
      </c>
    </row>
    <row r="210" spans="1:5">
      <c r="A210" s="5" t="s">
        <v>613</v>
      </c>
      <c r="B210" s="9" t="s">
        <v>614</v>
      </c>
      <c r="C210" s="5" t="s">
        <v>897</v>
      </c>
      <c r="D210" s="9" t="s">
        <v>898</v>
      </c>
      <c r="E210" s="5">
        <v>208</v>
      </c>
    </row>
    <row r="211" spans="1:5">
      <c r="A211" s="5" t="s">
        <v>617</v>
      </c>
      <c r="B211" s="9" t="s">
        <v>618</v>
      </c>
      <c r="C211" s="5" t="s">
        <v>619</v>
      </c>
      <c r="D211" s="9" t="s">
        <v>620</v>
      </c>
      <c r="E211" s="5">
        <v>133</v>
      </c>
    </row>
    <row r="212" spans="1:5">
      <c r="A212" s="5" t="s">
        <v>899</v>
      </c>
      <c r="B212" s="9" t="s">
        <v>900</v>
      </c>
      <c r="C212" s="5" t="s">
        <v>901</v>
      </c>
      <c r="D212" s="9" t="s">
        <v>902</v>
      </c>
      <c r="E212" s="5">
        <v>945</v>
      </c>
    </row>
    <row r="213" spans="1:5">
      <c r="A213" s="5" t="s">
        <v>903</v>
      </c>
      <c r="B213" s="9" t="s">
        <v>904</v>
      </c>
      <c r="C213" s="5" t="s">
        <v>905</v>
      </c>
      <c r="D213" s="9" t="s">
        <v>904</v>
      </c>
      <c r="E213" s="5">
        <v>251</v>
      </c>
    </row>
    <row r="214" spans="1:5">
      <c r="A214" s="5" t="s">
        <v>906</v>
      </c>
      <c r="B214" s="9" t="s">
        <v>907</v>
      </c>
      <c r="C214" s="5" t="s">
        <v>908</v>
      </c>
      <c r="D214" s="9" t="s">
        <v>909</v>
      </c>
      <c r="E214" s="5">
        <v>5</v>
      </c>
    </row>
    <row r="215" spans="1:5">
      <c r="A215" s="5" t="s">
        <v>906</v>
      </c>
      <c r="B215" s="9" t="s">
        <v>907</v>
      </c>
      <c r="C215" s="5" t="s">
        <v>910</v>
      </c>
      <c r="D215" s="9" t="s">
        <v>911</v>
      </c>
      <c r="E215" s="5">
        <v>7</v>
      </c>
    </row>
    <row r="216" spans="1:5">
      <c r="A216" s="5" t="s">
        <v>906</v>
      </c>
      <c r="B216" s="9" t="s">
        <v>907</v>
      </c>
      <c r="C216" s="5" t="s">
        <v>912</v>
      </c>
      <c r="D216" s="9" t="s">
        <v>913</v>
      </c>
      <c r="E216" s="5">
        <v>17</v>
      </c>
    </row>
    <row r="217" spans="1:5">
      <c r="A217" s="5" t="s">
        <v>906</v>
      </c>
      <c r="B217" s="9" t="s">
        <v>907</v>
      </c>
      <c r="C217" s="5" t="s">
        <v>914</v>
      </c>
      <c r="D217" s="9" t="s">
        <v>915</v>
      </c>
      <c r="E217" s="5">
        <v>368</v>
      </c>
    </row>
    <row r="218" spans="1:5">
      <c r="A218" s="5" t="s">
        <v>906</v>
      </c>
      <c r="B218" s="9" t="s">
        <v>907</v>
      </c>
      <c r="C218" s="5" t="s">
        <v>916</v>
      </c>
      <c r="D218" s="9" t="s">
        <v>917</v>
      </c>
      <c r="E218" s="5">
        <v>59</v>
      </c>
    </row>
    <row r="219" spans="1:5">
      <c r="A219" s="5" t="s">
        <v>906</v>
      </c>
      <c r="B219" s="9" t="s">
        <v>907</v>
      </c>
      <c r="C219" s="5" t="s">
        <v>918</v>
      </c>
      <c r="D219" s="9" t="s">
        <v>919</v>
      </c>
      <c r="E219" s="5">
        <v>22</v>
      </c>
    </row>
    <row r="220" spans="1:5">
      <c r="A220" s="5" t="s">
        <v>906</v>
      </c>
      <c r="B220" s="9" t="s">
        <v>907</v>
      </c>
      <c r="C220" s="5" t="s">
        <v>920</v>
      </c>
      <c r="D220" s="9" t="s">
        <v>919</v>
      </c>
      <c r="E220" s="5">
        <v>6</v>
      </c>
    </row>
    <row r="221" spans="1:5">
      <c r="A221" s="5" t="s">
        <v>906</v>
      </c>
      <c r="B221" s="9" t="s">
        <v>907</v>
      </c>
      <c r="C221" s="5" t="s">
        <v>921</v>
      </c>
      <c r="D221" s="9" t="s">
        <v>919</v>
      </c>
      <c r="E221" s="5">
        <v>5</v>
      </c>
    </row>
    <row r="222" spans="1:5">
      <c r="A222" s="5" t="s">
        <v>922</v>
      </c>
      <c r="B222" s="9" t="s">
        <v>923</v>
      </c>
      <c r="C222" s="5" t="s">
        <v>924</v>
      </c>
      <c r="D222" s="9" t="s">
        <v>925</v>
      </c>
      <c r="E222" s="5">
        <v>42</v>
      </c>
    </row>
    <row r="223" spans="1:5">
      <c r="A223" s="67" t="s">
        <v>621</v>
      </c>
      <c r="B223" s="68"/>
      <c r="C223" s="68"/>
      <c r="D223" s="69"/>
      <c r="E223" s="6">
        <f>SUM(E2:E222)</f>
        <v>942661</v>
      </c>
    </row>
  </sheetData>
  <mergeCells count="1">
    <mergeCell ref="A223:D223"/>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dimension ref="B3:H37"/>
  <sheetViews>
    <sheetView workbookViewId="0"/>
  </sheetViews>
  <sheetFormatPr defaultRowHeight="15"/>
  <cols>
    <col min="2" max="2" width="6.7109375" bestFit="1" customWidth="1"/>
    <col min="3" max="3" width="6.7109375" customWidth="1"/>
    <col min="4" max="4" width="63.85546875" bestFit="1" customWidth="1"/>
    <col min="5" max="5" width="15.140625" bestFit="1" customWidth="1"/>
    <col min="6" max="6" width="10.7109375" bestFit="1" customWidth="1"/>
    <col min="7" max="7" width="31.28515625" bestFit="1" customWidth="1"/>
    <col min="8" max="8" width="49.140625" bestFit="1" customWidth="1"/>
  </cols>
  <sheetData>
    <row r="3" spans="2:8">
      <c r="B3" s="19" t="s">
        <v>926</v>
      </c>
      <c r="C3" s="19" t="s">
        <v>0</v>
      </c>
      <c r="D3" s="19" t="s">
        <v>959</v>
      </c>
      <c r="E3" s="19" t="s">
        <v>960</v>
      </c>
      <c r="F3" s="19" t="s">
        <v>961</v>
      </c>
    </row>
    <row r="4" spans="2:8">
      <c r="B4" s="5">
        <v>1</v>
      </c>
      <c r="C4" s="5">
        <v>821</v>
      </c>
      <c r="D4" s="5" t="s">
        <v>962</v>
      </c>
      <c r="E4" s="5">
        <v>1</v>
      </c>
      <c r="F4" s="33">
        <f>+E4*10000</f>
        <v>10000</v>
      </c>
    </row>
    <row r="5" spans="2:8">
      <c r="B5" s="5">
        <v>2</v>
      </c>
      <c r="C5" s="5">
        <v>601</v>
      </c>
      <c r="D5" s="5" t="s">
        <v>441</v>
      </c>
      <c r="E5" s="5">
        <f>8+40</f>
        <v>48</v>
      </c>
      <c r="F5" s="33">
        <f t="shared" ref="F5:F32" si="0">+E5*10000</f>
        <v>480000</v>
      </c>
      <c r="G5" s="20">
        <v>40</v>
      </c>
      <c r="H5" t="s">
        <v>1272</v>
      </c>
    </row>
    <row r="6" spans="2:8">
      <c r="B6" s="5">
        <v>3</v>
      </c>
      <c r="C6" s="5">
        <v>602</v>
      </c>
      <c r="D6" s="5" t="s">
        <v>963</v>
      </c>
      <c r="E6" s="5">
        <f>40-40</f>
        <v>0</v>
      </c>
      <c r="F6" s="33">
        <f t="shared" si="0"/>
        <v>0</v>
      </c>
      <c r="G6" s="20">
        <v>-40</v>
      </c>
      <c r="H6" t="s">
        <v>1273</v>
      </c>
    </row>
    <row r="7" spans="2:8">
      <c r="B7" s="5">
        <v>4</v>
      </c>
      <c r="C7" s="5">
        <v>611</v>
      </c>
      <c r="D7" s="5" t="s">
        <v>469</v>
      </c>
      <c r="E7" s="5">
        <v>14</v>
      </c>
      <c r="F7" s="33">
        <f t="shared" si="0"/>
        <v>140000</v>
      </c>
    </row>
    <row r="8" spans="2:8">
      <c r="B8" s="5">
        <v>5</v>
      </c>
      <c r="C8" s="5">
        <v>129</v>
      </c>
      <c r="D8" s="5" t="s">
        <v>964</v>
      </c>
      <c r="E8" s="5">
        <v>7</v>
      </c>
      <c r="F8" s="33">
        <f t="shared" si="0"/>
        <v>70000</v>
      </c>
    </row>
    <row r="9" spans="2:8">
      <c r="B9" s="5">
        <v>6</v>
      </c>
      <c r="C9" s="5">
        <v>206</v>
      </c>
      <c r="D9" s="5" t="s">
        <v>292</v>
      </c>
      <c r="E9" s="5">
        <f>1205-1</f>
        <v>1204</v>
      </c>
      <c r="F9" s="33">
        <f t="shared" si="0"/>
        <v>12040000</v>
      </c>
      <c r="G9" s="20">
        <v>-1</v>
      </c>
      <c r="H9" t="s">
        <v>1274</v>
      </c>
    </row>
    <row r="10" spans="2:8">
      <c r="B10" s="5">
        <v>7</v>
      </c>
      <c r="C10" s="5">
        <v>618</v>
      </c>
      <c r="D10" s="5" t="s">
        <v>965</v>
      </c>
      <c r="E10" s="5">
        <v>405</v>
      </c>
      <c r="F10" s="33">
        <f t="shared" si="0"/>
        <v>4050000</v>
      </c>
    </row>
    <row r="11" spans="2:8">
      <c r="B11" s="5">
        <v>8</v>
      </c>
      <c r="C11" s="5">
        <v>108</v>
      </c>
      <c r="D11" s="5" t="s">
        <v>966</v>
      </c>
      <c r="E11" s="5">
        <v>9</v>
      </c>
      <c r="F11" s="33">
        <f t="shared" si="0"/>
        <v>90000</v>
      </c>
    </row>
    <row r="12" spans="2:8">
      <c r="B12" s="5">
        <v>9</v>
      </c>
      <c r="C12" s="5">
        <v>103</v>
      </c>
      <c r="D12" s="5" t="s">
        <v>967</v>
      </c>
      <c r="E12" s="5">
        <v>12</v>
      </c>
      <c r="F12" s="33">
        <f t="shared" si="0"/>
        <v>120000</v>
      </c>
    </row>
    <row r="13" spans="2:8">
      <c r="B13" s="5">
        <v>10</v>
      </c>
      <c r="C13" s="5">
        <v>132</v>
      </c>
      <c r="D13" s="5" t="s">
        <v>968</v>
      </c>
      <c r="E13" s="5">
        <v>15</v>
      </c>
      <c r="F13" s="33">
        <f t="shared" si="0"/>
        <v>150000</v>
      </c>
    </row>
    <row r="14" spans="2:8">
      <c r="B14" s="5">
        <v>11</v>
      </c>
      <c r="C14" s="5">
        <v>840</v>
      </c>
      <c r="D14" s="5" t="s">
        <v>969</v>
      </c>
      <c r="E14" s="5">
        <v>3</v>
      </c>
      <c r="F14" s="33">
        <f t="shared" si="0"/>
        <v>30000</v>
      </c>
    </row>
    <row r="15" spans="2:8">
      <c r="B15" s="5">
        <v>12</v>
      </c>
      <c r="C15" s="5">
        <v>127</v>
      </c>
      <c r="D15" s="5" t="s">
        <v>970</v>
      </c>
      <c r="E15" s="5">
        <v>1</v>
      </c>
      <c r="F15" s="33">
        <f t="shared" si="0"/>
        <v>10000</v>
      </c>
    </row>
    <row r="16" spans="2:8">
      <c r="B16" s="5">
        <v>13</v>
      </c>
      <c r="C16" s="5">
        <v>816</v>
      </c>
      <c r="D16" s="5" t="s">
        <v>971</v>
      </c>
      <c r="E16" s="5">
        <v>4</v>
      </c>
      <c r="F16" s="33">
        <f t="shared" si="0"/>
        <v>40000</v>
      </c>
    </row>
    <row r="17" spans="2:8">
      <c r="B17" s="5">
        <v>14</v>
      </c>
      <c r="C17" s="5">
        <v>818</v>
      </c>
      <c r="D17" s="5" t="s">
        <v>972</v>
      </c>
      <c r="E17" s="5">
        <v>10</v>
      </c>
      <c r="F17" s="33">
        <f t="shared" si="0"/>
        <v>100000</v>
      </c>
    </row>
    <row r="18" spans="2:8">
      <c r="B18" s="5">
        <v>15</v>
      </c>
      <c r="C18" s="5">
        <v>820</v>
      </c>
      <c r="D18" s="5" t="s">
        <v>973</v>
      </c>
      <c r="E18" s="5">
        <f>16-1</f>
        <v>15</v>
      </c>
      <c r="F18" s="33">
        <f t="shared" si="0"/>
        <v>150000</v>
      </c>
      <c r="G18" s="20">
        <v>-1</v>
      </c>
      <c r="H18" t="s">
        <v>1274</v>
      </c>
    </row>
    <row r="19" spans="2:8">
      <c r="B19" s="5">
        <v>16</v>
      </c>
      <c r="C19" s="5">
        <v>954</v>
      </c>
      <c r="D19" s="5" t="s">
        <v>974</v>
      </c>
      <c r="E19" s="5">
        <v>19</v>
      </c>
      <c r="F19" s="33">
        <f t="shared" si="0"/>
        <v>190000</v>
      </c>
    </row>
    <row r="20" spans="2:8">
      <c r="B20" s="5">
        <v>17</v>
      </c>
      <c r="C20" s="5">
        <v>814</v>
      </c>
      <c r="D20" s="5" t="s">
        <v>975</v>
      </c>
      <c r="E20" s="5">
        <f>364+299+4</f>
        <v>667</v>
      </c>
      <c r="F20" s="33">
        <f t="shared" si="0"/>
        <v>6670000</v>
      </c>
    </row>
    <row r="21" spans="2:8">
      <c r="B21" s="5">
        <v>18</v>
      </c>
      <c r="C21" s="5"/>
      <c r="D21" s="19" t="s">
        <v>976</v>
      </c>
      <c r="E21" s="19">
        <v>5</v>
      </c>
      <c r="F21" s="34">
        <f t="shared" si="0"/>
        <v>50000</v>
      </c>
    </row>
    <row r="22" spans="2:8">
      <c r="B22" s="5">
        <v>19</v>
      </c>
      <c r="C22" s="5">
        <v>614</v>
      </c>
      <c r="D22" s="5" t="s">
        <v>977</v>
      </c>
      <c r="E22" s="5">
        <v>13</v>
      </c>
      <c r="F22" s="33">
        <f t="shared" si="0"/>
        <v>130000</v>
      </c>
    </row>
    <row r="23" spans="2:8">
      <c r="B23" s="5">
        <v>20</v>
      </c>
      <c r="C23" s="5">
        <v>607</v>
      </c>
      <c r="D23" s="5" t="s">
        <v>455</v>
      </c>
      <c r="E23" s="5">
        <v>4</v>
      </c>
      <c r="F23" s="33">
        <f t="shared" si="0"/>
        <v>40000</v>
      </c>
    </row>
    <row r="24" spans="2:8">
      <c r="B24" s="5">
        <v>21</v>
      </c>
      <c r="C24" s="5">
        <v>110</v>
      </c>
      <c r="D24" s="5" t="s">
        <v>978</v>
      </c>
      <c r="E24" s="5">
        <v>1</v>
      </c>
      <c r="F24" s="33">
        <f t="shared" si="0"/>
        <v>10000</v>
      </c>
    </row>
    <row r="25" spans="2:8">
      <c r="B25" s="5">
        <v>22</v>
      </c>
      <c r="C25" s="5">
        <v>608</v>
      </c>
      <c r="D25" s="5" t="s">
        <v>461</v>
      </c>
      <c r="E25" s="5">
        <v>5</v>
      </c>
      <c r="F25" s="33">
        <f t="shared" si="0"/>
        <v>50000</v>
      </c>
    </row>
    <row r="26" spans="2:8">
      <c r="B26" s="5">
        <v>23</v>
      </c>
      <c r="C26" s="5">
        <v>208</v>
      </c>
      <c r="D26" s="5" t="s">
        <v>1269</v>
      </c>
      <c r="E26" s="5">
        <v>1</v>
      </c>
      <c r="F26" s="33">
        <f t="shared" si="0"/>
        <v>10000</v>
      </c>
    </row>
    <row r="27" spans="2:8">
      <c r="B27" s="5">
        <v>24</v>
      </c>
      <c r="C27" s="5">
        <v>953</v>
      </c>
      <c r="D27" s="5" t="s">
        <v>980</v>
      </c>
      <c r="E27" s="5">
        <v>3</v>
      </c>
      <c r="F27" s="33">
        <f t="shared" si="0"/>
        <v>30000</v>
      </c>
    </row>
    <row r="28" spans="2:8">
      <c r="B28" s="5">
        <v>25</v>
      </c>
      <c r="C28" s="5">
        <v>951</v>
      </c>
      <c r="D28" s="5" t="s">
        <v>981</v>
      </c>
      <c r="E28" s="5">
        <v>13</v>
      </c>
      <c r="F28" s="33">
        <f t="shared" si="0"/>
        <v>130000</v>
      </c>
    </row>
    <row r="29" spans="2:8">
      <c r="B29" s="5">
        <v>26</v>
      </c>
      <c r="C29" s="5">
        <v>610</v>
      </c>
      <c r="D29" s="5" t="s">
        <v>465</v>
      </c>
      <c r="E29" s="5">
        <v>19</v>
      </c>
      <c r="F29" s="33">
        <f t="shared" si="0"/>
        <v>190000</v>
      </c>
    </row>
    <row r="30" spans="2:8">
      <c r="B30" s="5">
        <v>27</v>
      </c>
      <c r="C30" s="5">
        <v>126</v>
      </c>
      <c r="D30" s="5" t="s">
        <v>982</v>
      </c>
      <c r="E30" s="5">
        <v>1</v>
      </c>
      <c r="F30" s="33">
        <f t="shared" si="0"/>
        <v>10000</v>
      </c>
    </row>
    <row r="31" spans="2:8">
      <c r="B31" s="5">
        <v>28</v>
      </c>
      <c r="C31" s="5">
        <v>134</v>
      </c>
      <c r="D31" s="5" t="s">
        <v>983</v>
      </c>
      <c r="E31" s="5">
        <v>1</v>
      </c>
      <c r="F31" s="33">
        <f t="shared" si="0"/>
        <v>10000</v>
      </c>
    </row>
    <row r="32" spans="2:8">
      <c r="B32" s="5">
        <v>29</v>
      </c>
      <c r="C32" s="5">
        <v>207</v>
      </c>
      <c r="D32" s="5" t="s">
        <v>984</v>
      </c>
      <c r="E32" s="5">
        <v>44</v>
      </c>
      <c r="F32" s="33">
        <f t="shared" si="0"/>
        <v>440000</v>
      </c>
    </row>
    <row r="33" spans="2:6">
      <c r="B33" s="5"/>
      <c r="C33" s="5"/>
      <c r="D33" s="19" t="s">
        <v>621</v>
      </c>
      <c r="E33" s="19">
        <f>SUM(E4:E32)</f>
        <v>2544</v>
      </c>
      <c r="F33" s="34">
        <f>SUM(F4:F32)</f>
        <v>25440000</v>
      </c>
    </row>
    <row r="35" spans="2:6" ht="75">
      <c r="C35" s="63" t="s">
        <v>1279</v>
      </c>
      <c r="D35" s="70" t="s">
        <v>1278</v>
      </c>
      <c r="E35" s="70"/>
      <c r="F35" s="70"/>
    </row>
    <row r="36" spans="2:6">
      <c r="D36" s="62"/>
    </row>
    <row r="37" spans="2:6">
      <c r="D37" s="62"/>
    </row>
  </sheetData>
  <mergeCells count="1">
    <mergeCell ref="D35:F35"/>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dimension ref="A1:G377"/>
  <sheetViews>
    <sheetView zoomScale="85" zoomScaleNormal="85" workbookViewId="0"/>
  </sheetViews>
  <sheetFormatPr defaultRowHeight="12"/>
  <cols>
    <col min="1" max="1" width="9.140625" style="35"/>
    <col min="2" max="2" width="40.5703125" style="37" bestFit="1" customWidth="1"/>
    <col min="3" max="3" width="52.42578125" style="37" bestFit="1" customWidth="1"/>
    <col min="4" max="4" width="15.7109375" style="37" bestFit="1" customWidth="1"/>
    <col min="5" max="5" width="15.7109375" style="37" customWidth="1"/>
    <col min="6" max="16384" width="9.140625" style="37"/>
  </cols>
  <sheetData>
    <row r="1" spans="1:5">
      <c r="B1" s="36" t="s">
        <v>985</v>
      </c>
    </row>
    <row r="2" spans="1:5">
      <c r="A2" s="48" t="s">
        <v>926</v>
      </c>
      <c r="B2" s="49" t="s">
        <v>927</v>
      </c>
      <c r="C2" s="49" t="s">
        <v>986</v>
      </c>
      <c r="D2" s="49" t="s">
        <v>960</v>
      </c>
      <c r="E2" s="49" t="s">
        <v>961</v>
      </c>
    </row>
    <row r="3" spans="1:5">
      <c r="A3" s="71">
        <v>1</v>
      </c>
      <c r="B3" s="39" t="s">
        <v>987</v>
      </c>
      <c r="C3" s="39" t="s">
        <v>988</v>
      </c>
      <c r="D3" s="39">
        <v>1</v>
      </c>
      <c r="E3" s="39">
        <f>+D3*10000</f>
        <v>10000</v>
      </c>
    </row>
    <row r="4" spans="1:5">
      <c r="A4" s="72"/>
      <c r="B4" s="39" t="s">
        <v>987</v>
      </c>
      <c r="C4" s="39" t="s">
        <v>381</v>
      </c>
      <c r="D4" s="39">
        <v>3</v>
      </c>
      <c r="E4" s="39">
        <f t="shared" ref="E4:E67" si="0">+D4*10000</f>
        <v>30000</v>
      </c>
    </row>
    <row r="5" spans="1:5">
      <c r="A5" s="72"/>
      <c r="B5" s="39" t="s">
        <v>987</v>
      </c>
      <c r="C5" s="39" t="s">
        <v>989</v>
      </c>
      <c r="D5" s="39">
        <v>2</v>
      </c>
      <c r="E5" s="39">
        <f t="shared" si="0"/>
        <v>20000</v>
      </c>
    </row>
    <row r="6" spans="1:5">
      <c r="A6" s="72"/>
      <c r="B6" s="39" t="s">
        <v>987</v>
      </c>
      <c r="C6" s="39" t="s">
        <v>990</v>
      </c>
      <c r="D6" s="39">
        <v>2</v>
      </c>
      <c r="E6" s="39">
        <f t="shared" si="0"/>
        <v>20000</v>
      </c>
    </row>
    <row r="7" spans="1:5">
      <c r="A7" s="73"/>
      <c r="B7" s="39" t="s">
        <v>987</v>
      </c>
      <c r="C7" s="39" t="s">
        <v>991</v>
      </c>
      <c r="D7" s="39">
        <v>3</v>
      </c>
      <c r="E7" s="39">
        <f t="shared" si="0"/>
        <v>30000</v>
      </c>
    </row>
    <row r="8" spans="1:5">
      <c r="A8" s="71">
        <v>2</v>
      </c>
      <c r="B8" s="39" t="s">
        <v>965</v>
      </c>
      <c r="C8" s="39" t="s">
        <v>992</v>
      </c>
      <c r="D8" s="39">
        <v>3</v>
      </c>
      <c r="E8" s="39">
        <f t="shared" si="0"/>
        <v>30000</v>
      </c>
    </row>
    <row r="9" spans="1:5">
      <c r="A9" s="73"/>
      <c r="B9" s="39" t="s">
        <v>965</v>
      </c>
      <c r="C9" s="39" t="s">
        <v>993</v>
      </c>
      <c r="D9" s="39">
        <v>1</v>
      </c>
      <c r="E9" s="39">
        <f t="shared" si="0"/>
        <v>10000</v>
      </c>
    </row>
    <row r="10" spans="1:5">
      <c r="A10" s="71">
        <v>3</v>
      </c>
      <c r="B10" s="39" t="s">
        <v>994</v>
      </c>
      <c r="C10" s="39" t="s">
        <v>995</v>
      </c>
      <c r="D10" s="39">
        <v>3</v>
      </c>
      <c r="E10" s="39">
        <f t="shared" si="0"/>
        <v>30000</v>
      </c>
    </row>
    <row r="11" spans="1:5">
      <c r="A11" s="73"/>
      <c r="B11" s="39" t="s">
        <v>994</v>
      </c>
      <c r="C11" s="39" t="s">
        <v>996</v>
      </c>
      <c r="D11" s="39">
        <v>1</v>
      </c>
      <c r="E11" s="39">
        <f t="shared" si="0"/>
        <v>10000</v>
      </c>
    </row>
    <row r="12" spans="1:5">
      <c r="A12" s="71">
        <v>4</v>
      </c>
      <c r="B12" s="39" t="s">
        <v>975</v>
      </c>
      <c r="C12" s="39" t="s">
        <v>381</v>
      </c>
      <c r="D12" s="39">
        <v>6</v>
      </c>
      <c r="E12" s="39">
        <f t="shared" si="0"/>
        <v>60000</v>
      </c>
    </row>
    <row r="13" spans="1:5">
      <c r="A13" s="72"/>
      <c r="B13" s="39" t="s">
        <v>975</v>
      </c>
      <c r="C13" s="39" t="s">
        <v>997</v>
      </c>
      <c r="D13" s="39">
        <v>1</v>
      </c>
      <c r="E13" s="39">
        <f t="shared" si="0"/>
        <v>10000</v>
      </c>
    </row>
    <row r="14" spans="1:5">
      <c r="A14" s="73"/>
      <c r="B14" s="39" t="s">
        <v>975</v>
      </c>
      <c r="C14" s="39" t="s">
        <v>998</v>
      </c>
      <c r="D14" s="39">
        <v>1</v>
      </c>
      <c r="E14" s="39">
        <f t="shared" si="0"/>
        <v>10000</v>
      </c>
    </row>
    <row r="15" spans="1:5">
      <c r="A15" s="38">
        <v>5</v>
      </c>
      <c r="B15" s="39" t="s">
        <v>461</v>
      </c>
      <c r="C15" s="39" t="s">
        <v>999</v>
      </c>
      <c r="D15" s="39">
        <v>1</v>
      </c>
      <c r="E15" s="39">
        <f t="shared" si="0"/>
        <v>10000</v>
      </c>
    </row>
    <row r="16" spans="1:5">
      <c r="A16" s="38">
        <v>6</v>
      </c>
      <c r="B16" s="39" t="s">
        <v>441</v>
      </c>
      <c r="C16" s="39" t="s">
        <v>1000</v>
      </c>
      <c r="D16" s="39">
        <v>2</v>
      </c>
      <c r="E16" s="39">
        <f t="shared" si="0"/>
        <v>20000</v>
      </c>
    </row>
    <row r="17" spans="1:5">
      <c r="A17" s="38">
        <v>7</v>
      </c>
      <c r="B17" s="39" t="s">
        <v>963</v>
      </c>
      <c r="C17" s="39" t="s">
        <v>1001</v>
      </c>
      <c r="D17" s="39">
        <v>2</v>
      </c>
      <c r="E17" s="39">
        <f t="shared" si="0"/>
        <v>20000</v>
      </c>
    </row>
    <row r="18" spans="1:5">
      <c r="A18" s="71">
        <v>8</v>
      </c>
      <c r="B18" s="39" t="s">
        <v>987</v>
      </c>
      <c r="C18" s="39" t="s">
        <v>1002</v>
      </c>
      <c r="D18" s="39">
        <v>1</v>
      </c>
      <c r="E18" s="39">
        <f t="shared" si="0"/>
        <v>10000</v>
      </c>
    </row>
    <row r="19" spans="1:5">
      <c r="A19" s="72"/>
      <c r="B19" s="39" t="s">
        <v>987</v>
      </c>
      <c r="C19" s="39" t="s">
        <v>1003</v>
      </c>
      <c r="D19" s="39">
        <v>2</v>
      </c>
      <c r="E19" s="39">
        <f t="shared" si="0"/>
        <v>20000</v>
      </c>
    </row>
    <row r="20" spans="1:5">
      <c r="A20" s="72"/>
      <c r="B20" s="39" t="s">
        <v>987</v>
      </c>
      <c r="C20" s="39" t="s">
        <v>381</v>
      </c>
      <c r="D20" s="39">
        <v>1</v>
      </c>
      <c r="E20" s="39">
        <f t="shared" si="0"/>
        <v>10000</v>
      </c>
    </row>
    <row r="21" spans="1:5">
      <c r="A21" s="72"/>
      <c r="B21" s="39" t="s">
        <v>987</v>
      </c>
      <c r="C21" s="39" t="s">
        <v>367</v>
      </c>
      <c r="D21" s="39">
        <v>14</v>
      </c>
      <c r="E21" s="39">
        <f t="shared" si="0"/>
        <v>140000</v>
      </c>
    </row>
    <row r="22" spans="1:5">
      <c r="A22" s="72"/>
      <c r="B22" s="39" t="s">
        <v>987</v>
      </c>
      <c r="C22" s="39" t="s">
        <v>989</v>
      </c>
      <c r="D22" s="39">
        <v>7</v>
      </c>
      <c r="E22" s="39">
        <f t="shared" si="0"/>
        <v>70000</v>
      </c>
    </row>
    <row r="23" spans="1:5">
      <c r="A23" s="72"/>
      <c r="B23" s="39" t="s">
        <v>987</v>
      </c>
      <c r="C23" s="39" t="s">
        <v>990</v>
      </c>
      <c r="D23" s="39">
        <v>73</v>
      </c>
      <c r="E23" s="39">
        <f t="shared" si="0"/>
        <v>730000</v>
      </c>
    </row>
    <row r="24" spans="1:5">
      <c r="A24" s="72"/>
      <c r="B24" s="39" t="s">
        <v>987</v>
      </c>
      <c r="C24" s="39" t="s">
        <v>401</v>
      </c>
      <c r="D24" s="39">
        <v>1</v>
      </c>
      <c r="E24" s="39">
        <f t="shared" si="0"/>
        <v>10000</v>
      </c>
    </row>
    <row r="25" spans="1:5">
      <c r="A25" s="72"/>
      <c r="B25" s="39" t="s">
        <v>987</v>
      </c>
      <c r="C25" s="39" t="s">
        <v>991</v>
      </c>
      <c r="D25" s="39">
        <v>6</v>
      </c>
      <c r="E25" s="39">
        <f t="shared" si="0"/>
        <v>60000</v>
      </c>
    </row>
    <row r="26" spans="1:5">
      <c r="A26" s="73"/>
      <c r="B26" s="39" t="s">
        <v>987</v>
      </c>
      <c r="C26" s="39" t="s">
        <v>1000</v>
      </c>
      <c r="D26" s="39">
        <v>5</v>
      </c>
      <c r="E26" s="39">
        <f t="shared" si="0"/>
        <v>50000</v>
      </c>
    </row>
    <row r="27" spans="1:5">
      <c r="A27" s="71">
        <v>9</v>
      </c>
      <c r="B27" s="39" t="s">
        <v>965</v>
      </c>
      <c r="C27" s="39" t="s">
        <v>1004</v>
      </c>
      <c r="D27" s="39">
        <v>1</v>
      </c>
      <c r="E27" s="39">
        <f t="shared" si="0"/>
        <v>10000</v>
      </c>
    </row>
    <row r="28" spans="1:5">
      <c r="A28" s="72"/>
      <c r="B28" s="39" t="s">
        <v>965</v>
      </c>
      <c r="C28" s="39" t="s">
        <v>1005</v>
      </c>
      <c r="D28" s="39">
        <v>2</v>
      </c>
      <c r="E28" s="39">
        <f t="shared" si="0"/>
        <v>20000</v>
      </c>
    </row>
    <row r="29" spans="1:5">
      <c r="A29" s="72"/>
      <c r="B29" s="39" t="s">
        <v>965</v>
      </c>
      <c r="C29" s="39" t="s">
        <v>1006</v>
      </c>
      <c r="D29" s="39">
        <v>67</v>
      </c>
      <c r="E29" s="39">
        <f t="shared" si="0"/>
        <v>670000</v>
      </c>
    </row>
    <row r="30" spans="1:5">
      <c r="A30" s="72"/>
      <c r="B30" s="39" t="s">
        <v>965</v>
      </c>
      <c r="C30" s="39" t="s">
        <v>1007</v>
      </c>
      <c r="D30" s="39">
        <v>1</v>
      </c>
      <c r="E30" s="39">
        <f t="shared" si="0"/>
        <v>10000</v>
      </c>
    </row>
    <row r="31" spans="1:5">
      <c r="A31" s="73"/>
      <c r="B31" s="39" t="s">
        <v>965</v>
      </c>
      <c r="C31" s="39" t="s">
        <v>993</v>
      </c>
      <c r="D31" s="39">
        <v>20</v>
      </c>
      <c r="E31" s="39">
        <f t="shared" si="0"/>
        <v>200000</v>
      </c>
    </row>
    <row r="32" spans="1:5">
      <c r="A32" s="71">
        <v>10</v>
      </c>
      <c r="B32" s="39" t="s">
        <v>975</v>
      </c>
      <c r="C32" s="39" t="s">
        <v>1008</v>
      </c>
      <c r="D32" s="39">
        <v>2</v>
      </c>
      <c r="E32" s="39">
        <f t="shared" si="0"/>
        <v>20000</v>
      </c>
    </row>
    <row r="33" spans="1:5">
      <c r="A33" s="72"/>
      <c r="B33" s="39" t="s">
        <v>975</v>
      </c>
      <c r="C33" s="39" t="s">
        <v>1009</v>
      </c>
      <c r="D33" s="39">
        <v>3</v>
      </c>
      <c r="E33" s="39">
        <f t="shared" si="0"/>
        <v>30000</v>
      </c>
    </row>
    <row r="34" spans="1:5">
      <c r="A34" s="72"/>
      <c r="B34" s="39" t="s">
        <v>975</v>
      </c>
      <c r="C34" s="39" t="s">
        <v>1010</v>
      </c>
      <c r="D34" s="39">
        <v>1</v>
      </c>
      <c r="E34" s="39">
        <f t="shared" si="0"/>
        <v>10000</v>
      </c>
    </row>
    <row r="35" spans="1:5">
      <c r="A35" s="72"/>
      <c r="B35" s="39" t="s">
        <v>975</v>
      </c>
      <c r="C35" s="39" t="s">
        <v>381</v>
      </c>
      <c r="D35" s="39">
        <v>1</v>
      </c>
      <c r="E35" s="39">
        <f t="shared" si="0"/>
        <v>10000</v>
      </c>
    </row>
    <row r="36" spans="1:5">
      <c r="A36" s="72"/>
      <c r="B36" s="39" t="s">
        <v>975</v>
      </c>
      <c r="C36" s="39" t="s">
        <v>1011</v>
      </c>
      <c r="D36" s="39">
        <v>34</v>
      </c>
      <c r="E36" s="39">
        <f t="shared" si="0"/>
        <v>340000</v>
      </c>
    </row>
    <row r="37" spans="1:5">
      <c r="A37" s="72"/>
      <c r="B37" s="39" t="s">
        <v>975</v>
      </c>
      <c r="C37" s="39" t="s">
        <v>1012</v>
      </c>
      <c r="D37" s="39">
        <v>9</v>
      </c>
      <c r="E37" s="39">
        <f t="shared" si="0"/>
        <v>90000</v>
      </c>
    </row>
    <row r="38" spans="1:5">
      <c r="A38" s="73"/>
      <c r="B38" s="39" t="s">
        <v>975</v>
      </c>
      <c r="C38" s="39" t="s">
        <v>1013</v>
      </c>
      <c r="D38" s="39">
        <v>10</v>
      </c>
      <c r="E38" s="39">
        <f t="shared" si="0"/>
        <v>100000</v>
      </c>
    </row>
    <row r="39" spans="1:5">
      <c r="A39" s="38">
        <v>11</v>
      </c>
      <c r="B39" s="39" t="s">
        <v>461</v>
      </c>
      <c r="C39" s="39" t="s">
        <v>1014</v>
      </c>
      <c r="D39" s="39">
        <v>2</v>
      </c>
      <c r="E39" s="39">
        <f t="shared" si="0"/>
        <v>20000</v>
      </c>
    </row>
    <row r="40" spans="1:5">
      <c r="A40" s="38">
        <v>12</v>
      </c>
      <c r="B40" s="39" t="s">
        <v>1015</v>
      </c>
      <c r="C40" s="39" t="s">
        <v>1000</v>
      </c>
      <c r="D40" s="39">
        <v>4</v>
      </c>
      <c r="E40" s="39">
        <f t="shared" si="0"/>
        <v>40000</v>
      </c>
    </row>
    <row r="41" spans="1:5">
      <c r="A41" s="38">
        <v>13</v>
      </c>
      <c r="B41" s="39" t="s">
        <v>1016</v>
      </c>
      <c r="C41" s="39" t="s">
        <v>1017</v>
      </c>
      <c r="D41" s="39">
        <v>1</v>
      </c>
      <c r="E41" s="39">
        <f t="shared" si="0"/>
        <v>10000</v>
      </c>
    </row>
    <row r="42" spans="1:5">
      <c r="A42" s="38">
        <v>14</v>
      </c>
      <c r="B42" s="39" t="s">
        <v>1018</v>
      </c>
      <c r="C42" s="39" t="s">
        <v>997</v>
      </c>
      <c r="D42" s="39">
        <v>2</v>
      </c>
      <c r="E42" s="39">
        <f t="shared" si="0"/>
        <v>20000</v>
      </c>
    </row>
    <row r="43" spans="1:5">
      <c r="A43" s="71">
        <v>15</v>
      </c>
      <c r="B43" s="39" t="s">
        <v>987</v>
      </c>
      <c r="C43" s="39" t="s">
        <v>1002</v>
      </c>
      <c r="D43" s="39">
        <v>48</v>
      </c>
      <c r="E43" s="39">
        <f t="shared" si="0"/>
        <v>480000</v>
      </c>
    </row>
    <row r="44" spans="1:5">
      <c r="A44" s="72"/>
      <c r="B44" s="39" t="s">
        <v>987</v>
      </c>
      <c r="C44" s="39" t="s">
        <v>1003</v>
      </c>
      <c r="D44" s="39">
        <v>7</v>
      </c>
      <c r="E44" s="39">
        <f t="shared" si="0"/>
        <v>70000</v>
      </c>
    </row>
    <row r="45" spans="1:5">
      <c r="A45" s="72"/>
      <c r="B45" s="39" t="s">
        <v>987</v>
      </c>
      <c r="C45" s="39" t="s">
        <v>381</v>
      </c>
      <c r="D45" s="39">
        <v>17</v>
      </c>
      <c r="E45" s="39">
        <f t="shared" si="0"/>
        <v>170000</v>
      </c>
    </row>
    <row r="46" spans="1:5">
      <c r="A46" s="72"/>
      <c r="B46" s="39" t="s">
        <v>987</v>
      </c>
      <c r="C46" s="39" t="s">
        <v>367</v>
      </c>
      <c r="D46" s="39">
        <v>1</v>
      </c>
      <c r="E46" s="39">
        <f t="shared" si="0"/>
        <v>10000</v>
      </c>
    </row>
    <row r="47" spans="1:5">
      <c r="A47" s="73"/>
      <c r="B47" s="39" t="s">
        <v>987</v>
      </c>
      <c r="C47" s="39" t="s">
        <v>990</v>
      </c>
      <c r="D47" s="39">
        <v>1</v>
      </c>
      <c r="E47" s="39">
        <f t="shared" si="0"/>
        <v>10000</v>
      </c>
    </row>
    <row r="48" spans="1:5">
      <c r="A48" s="71">
        <v>16</v>
      </c>
      <c r="B48" s="39" t="s">
        <v>965</v>
      </c>
      <c r="C48" s="39" t="s">
        <v>1019</v>
      </c>
      <c r="D48" s="39">
        <v>1</v>
      </c>
      <c r="E48" s="39">
        <f t="shared" si="0"/>
        <v>10000</v>
      </c>
    </row>
    <row r="49" spans="1:5">
      <c r="A49" s="72"/>
      <c r="B49" s="39" t="s">
        <v>965</v>
      </c>
      <c r="C49" s="39" t="s">
        <v>1002</v>
      </c>
      <c r="D49" s="39">
        <v>2</v>
      </c>
      <c r="E49" s="39">
        <f t="shared" si="0"/>
        <v>20000</v>
      </c>
    </row>
    <row r="50" spans="1:5">
      <c r="A50" s="73"/>
      <c r="B50" s="39" t="s">
        <v>965</v>
      </c>
      <c r="C50" s="39" t="s">
        <v>1020</v>
      </c>
      <c r="D50" s="39">
        <v>1</v>
      </c>
      <c r="E50" s="39">
        <f t="shared" si="0"/>
        <v>10000</v>
      </c>
    </row>
    <row r="51" spans="1:5">
      <c r="A51" s="38">
        <v>17</v>
      </c>
      <c r="B51" s="39" t="s">
        <v>975</v>
      </c>
      <c r="C51" s="39" t="s">
        <v>1010</v>
      </c>
      <c r="D51" s="39">
        <v>1</v>
      </c>
      <c r="E51" s="39">
        <f t="shared" si="0"/>
        <v>10000</v>
      </c>
    </row>
    <row r="52" spans="1:5">
      <c r="A52" s="38">
        <v>18</v>
      </c>
      <c r="B52" s="39" t="s">
        <v>1016</v>
      </c>
      <c r="C52" s="39" t="s">
        <v>1021</v>
      </c>
      <c r="D52" s="39">
        <v>32</v>
      </c>
      <c r="E52" s="39">
        <f t="shared" si="0"/>
        <v>320000</v>
      </c>
    </row>
    <row r="53" spans="1:5">
      <c r="A53" s="71">
        <v>19</v>
      </c>
      <c r="B53" s="39" t="s">
        <v>987</v>
      </c>
      <c r="C53" s="39" t="s">
        <v>1022</v>
      </c>
      <c r="D53" s="39">
        <v>1</v>
      </c>
      <c r="E53" s="39">
        <f t="shared" si="0"/>
        <v>10000</v>
      </c>
    </row>
    <row r="54" spans="1:5">
      <c r="A54" s="72"/>
      <c r="B54" s="39" t="s">
        <v>987</v>
      </c>
      <c r="C54" s="39" t="s">
        <v>1023</v>
      </c>
      <c r="D54" s="39">
        <v>2</v>
      </c>
      <c r="E54" s="39">
        <f t="shared" si="0"/>
        <v>20000</v>
      </c>
    </row>
    <row r="55" spans="1:5">
      <c r="A55" s="72"/>
      <c r="B55" s="39" t="s">
        <v>987</v>
      </c>
      <c r="C55" s="39" t="s">
        <v>1024</v>
      </c>
      <c r="D55" s="39">
        <v>1</v>
      </c>
      <c r="E55" s="39">
        <f t="shared" si="0"/>
        <v>10000</v>
      </c>
    </row>
    <row r="56" spans="1:5">
      <c r="A56" s="72"/>
      <c r="B56" s="39" t="s">
        <v>987</v>
      </c>
      <c r="C56" s="39" t="s">
        <v>1003</v>
      </c>
      <c r="D56" s="39">
        <v>2</v>
      </c>
      <c r="E56" s="39">
        <f t="shared" si="0"/>
        <v>20000</v>
      </c>
    </row>
    <row r="57" spans="1:5">
      <c r="A57" s="72"/>
      <c r="B57" s="39" t="s">
        <v>987</v>
      </c>
      <c r="C57" s="39" t="s">
        <v>381</v>
      </c>
      <c r="D57" s="39">
        <v>16</v>
      </c>
      <c r="E57" s="39">
        <f t="shared" si="0"/>
        <v>160000</v>
      </c>
    </row>
    <row r="58" spans="1:5">
      <c r="A58" s="73"/>
      <c r="B58" s="39" t="s">
        <v>987</v>
      </c>
      <c r="C58" s="39" t="s">
        <v>1025</v>
      </c>
      <c r="D58" s="39">
        <v>1</v>
      </c>
      <c r="E58" s="39">
        <f t="shared" si="0"/>
        <v>10000</v>
      </c>
    </row>
    <row r="59" spans="1:5">
      <c r="A59" s="71">
        <v>20</v>
      </c>
      <c r="B59" s="39" t="s">
        <v>965</v>
      </c>
      <c r="C59" s="39" t="s">
        <v>1026</v>
      </c>
      <c r="D59" s="39">
        <v>1</v>
      </c>
      <c r="E59" s="39">
        <f t="shared" si="0"/>
        <v>10000</v>
      </c>
    </row>
    <row r="60" spans="1:5">
      <c r="A60" s="72"/>
      <c r="B60" s="39" t="s">
        <v>965</v>
      </c>
      <c r="C60" s="39" t="s">
        <v>1027</v>
      </c>
      <c r="D60" s="39">
        <v>2</v>
      </c>
      <c r="E60" s="39">
        <f t="shared" si="0"/>
        <v>20000</v>
      </c>
    </row>
    <row r="61" spans="1:5">
      <c r="A61" s="72"/>
      <c r="B61" s="39" t="s">
        <v>965</v>
      </c>
      <c r="C61" s="39" t="s">
        <v>1028</v>
      </c>
      <c r="D61" s="39">
        <v>1</v>
      </c>
      <c r="E61" s="39">
        <f t="shared" si="0"/>
        <v>10000</v>
      </c>
    </row>
    <row r="62" spans="1:5">
      <c r="A62" s="73"/>
      <c r="B62" s="39" t="s">
        <v>965</v>
      </c>
      <c r="C62" s="39" t="s">
        <v>1029</v>
      </c>
      <c r="D62" s="39">
        <v>1</v>
      </c>
      <c r="E62" s="39">
        <f t="shared" si="0"/>
        <v>10000</v>
      </c>
    </row>
    <row r="63" spans="1:5">
      <c r="A63" s="71">
        <v>21</v>
      </c>
      <c r="B63" s="39" t="s">
        <v>975</v>
      </c>
      <c r="C63" s="39" t="s">
        <v>1030</v>
      </c>
      <c r="D63" s="39">
        <v>6</v>
      </c>
      <c r="E63" s="39">
        <f t="shared" si="0"/>
        <v>60000</v>
      </c>
    </row>
    <row r="64" spans="1:5">
      <c r="A64" s="73"/>
      <c r="B64" s="39" t="s">
        <v>975</v>
      </c>
      <c r="C64" s="39" t="s">
        <v>1031</v>
      </c>
      <c r="D64" s="39">
        <v>2</v>
      </c>
      <c r="E64" s="39">
        <f t="shared" si="0"/>
        <v>20000</v>
      </c>
    </row>
    <row r="65" spans="1:5">
      <c r="A65" s="38">
        <v>22</v>
      </c>
      <c r="B65" s="39" t="s">
        <v>1032</v>
      </c>
      <c r="C65" s="39" t="s">
        <v>1032</v>
      </c>
      <c r="D65" s="39">
        <v>1</v>
      </c>
      <c r="E65" s="39">
        <f t="shared" si="0"/>
        <v>10000</v>
      </c>
    </row>
    <row r="66" spans="1:5">
      <c r="A66" s="38">
        <v>23</v>
      </c>
      <c r="B66" s="39" t="s">
        <v>977</v>
      </c>
      <c r="C66" s="39" t="s">
        <v>475</v>
      </c>
      <c r="D66" s="39">
        <v>1</v>
      </c>
      <c r="E66" s="39">
        <f t="shared" si="0"/>
        <v>10000</v>
      </c>
    </row>
    <row r="67" spans="1:5">
      <c r="A67" s="71">
        <v>24</v>
      </c>
      <c r="B67" s="39" t="s">
        <v>465</v>
      </c>
      <c r="C67" s="39" t="s">
        <v>999</v>
      </c>
      <c r="D67" s="39">
        <v>2</v>
      </c>
      <c r="E67" s="39">
        <f t="shared" si="0"/>
        <v>20000</v>
      </c>
    </row>
    <row r="68" spans="1:5">
      <c r="A68" s="73"/>
      <c r="B68" s="39" t="s">
        <v>465</v>
      </c>
      <c r="C68" s="39" t="s">
        <v>1033</v>
      </c>
      <c r="D68" s="39">
        <v>3</v>
      </c>
      <c r="E68" s="39">
        <f t="shared" ref="E68:E69" si="1">+D68*10000</f>
        <v>30000</v>
      </c>
    </row>
    <row r="69" spans="1:5">
      <c r="A69" s="38">
        <v>25</v>
      </c>
      <c r="B69" s="39" t="s">
        <v>1034</v>
      </c>
      <c r="C69" s="39" t="s">
        <v>1000</v>
      </c>
      <c r="D69" s="39">
        <v>1</v>
      </c>
      <c r="E69" s="39">
        <f t="shared" si="1"/>
        <v>10000</v>
      </c>
    </row>
    <row r="70" spans="1:5">
      <c r="A70" s="75" t="s">
        <v>1035</v>
      </c>
      <c r="B70" s="75"/>
      <c r="C70" s="75"/>
      <c r="D70" s="40">
        <f>SUM(D3:D69)</f>
        <v>457</v>
      </c>
      <c r="E70" s="40">
        <f>SUM(E3:E69)</f>
        <v>4570000</v>
      </c>
    </row>
    <row r="71" spans="1:5">
      <c r="A71" s="41"/>
      <c r="B71" s="42"/>
      <c r="C71" s="42"/>
      <c r="D71" s="42"/>
      <c r="E71" s="42"/>
    </row>
    <row r="73" spans="1:5">
      <c r="B73" s="36" t="s">
        <v>1036</v>
      </c>
    </row>
    <row r="74" spans="1:5">
      <c r="A74" s="74">
        <v>1</v>
      </c>
      <c r="B74" s="39" t="s">
        <v>1037</v>
      </c>
      <c r="C74" s="39" t="s">
        <v>1038</v>
      </c>
      <c r="D74" s="39">
        <v>4</v>
      </c>
      <c r="E74" s="39">
        <f t="shared" ref="E74:E102" si="2">+D74*10000</f>
        <v>40000</v>
      </c>
    </row>
    <row r="75" spans="1:5">
      <c r="A75" s="74"/>
      <c r="B75" s="39" t="s">
        <v>1037</v>
      </c>
      <c r="C75" s="39" t="s">
        <v>1039</v>
      </c>
      <c r="D75" s="39">
        <v>1</v>
      </c>
      <c r="E75" s="39">
        <f t="shared" si="2"/>
        <v>10000</v>
      </c>
    </row>
    <row r="76" spans="1:5">
      <c r="A76" s="74"/>
      <c r="B76" s="39" t="s">
        <v>1037</v>
      </c>
      <c r="C76" s="39" t="s">
        <v>411</v>
      </c>
      <c r="D76" s="39">
        <v>4</v>
      </c>
      <c r="E76" s="39">
        <f t="shared" si="2"/>
        <v>40000</v>
      </c>
    </row>
    <row r="77" spans="1:5">
      <c r="A77" s="74"/>
      <c r="B77" s="39" t="s">
        <v>1037</v>
      </c>
      <c r="C77" s="39" t="s">
        <v>1026</v>
      </c>
      <c r="D77" s="39">
        <v>4</v>
      </c>
      <c r="E77" s="39">
        <f t="shared" si="2"/>
        <v>40000</v>
      </c>
    </row>
    <row r="78" spans="1:5">
      <c r="A78" s="74"/>
      <c r="B78" s="39" t="s">
        <v>1037</v>
      </c>
      <c r="C78" s="39" t="s">
        <v>990</v>
      </c>
      <c r="D78" s="39">
        <v>4</v>
      </c>
      <c r="E78" s="39">
        <f t="shared" si="2"/>
        <v>40000</v>
      </c>
    </row>
    <row r="79" spans="1:5">
      <c r="A79" s="74"/>
      <c r="B79" s="39" t="s">
        <v>1037</v>
      </c>
      <c r="C79" s="39" t="s">
        <v>1040</v>
      </c>
      <c r="D79" s="39">
        <v>1</v>
      </c>
      <c r="E79" s="39">
        <f t="shared" si="2"/>
        <v>10000</v>
      </c>
    </row>
    <row r="80" spans="1:5">
      <c r="A80" s="74"/>
      <c r="B80" s="39" t="s">
        <v>1037</v>
      </c>
      <c r="C80" s="39" t="s">
        <v>1041</v>
      </c>
      <c r="D80" s="39">
        <v>2</v>
      </c>
      <c r="E80" s="39">
        <f t="shared" si="2"/>
        <v>20000</v>
      </c>
    </row>
    <row r="81" spans="1:5">
      <c r="A81" s="74">
        <v>2</v>
      </c>
      <c r="B81" s="39" t="s">
        <v>975</v>
      </c>
      <c r="C81" s="39" t="s">
        <v>349</v>
      </c>
      <c r="D81" s="39">
        <v>1</v>
      </c>
      <c r="E81" s="39">
        <f t="shared" si="2"/>
        <v>10000</v>
      </c>
    </row>
    <row r="82" spans="1:5">
      <c r="A82" s="74"/>
      <c r="B82" s="39" t="s">
        <v>975</v>
      </c>
      <c r="C82" s="39" t="s">
        <v>1042</v>
      </c>
      <c r="D82" s="39">
        <v>1</v>
      </c>
      <c r="E82" s="39">
        <f t="shared" si="2"/>
        <v>10000</v>
      </c>
    </row>
    <row r="83" spans="1:5">
      <c r="A83" s="74"/>
      <c r="B83" s="39" t="s">
        <v>975</v>
      </c>
      <c r="C83" s="39" t="s">
        <v>463</v>
      </c>
      <c r="D83" s="39">
        <v>2</v>
      </c>
      <c r="E83" s="39">
        <f t="shared" si="2"/>
        <v>20000</v>
      </c>
    </row>
    <row r="84" spans="1:5">
      <c r="A84" s="74"/>
      <c r="B84" s="39" t="s">
        <v>975</v>
      </c>
      <c r="C84" s="39" t="s">
        <v>1008</v>
      </c>
      <c r="D84" s="39">
        <v>1</v>
      </c>
      <c r="E84" s="39">
        <f t="shared" si="2"/>
        <v>10000</v>
      </c>
    </row>
    <row r="85" spans="1:5">
      <c r="A85" s="74"/>
      <c r="B85" s="39" t="s">
        <v>975</v>
      </c>
      <c r="C85" s="39" t="s">
        <v>1043</v>
      </c>
      <c r="D85" s="39">
        <v>3</v>
      </c>
      <c r="E85" s="39">
        <f t="shared" si="2"/>
        <v>30000</v>
      </c>
    </row>
    <row r="86" spans="1:5">
      <c r="A86" s="74"/>
      <c r="B86" s="39" t="s">
        <v>975</v>
      </c>
      <c r="C86" s="39" t="s">
        <v>1044</v>
      </c>
      <c r="D86" s="39">
        <v>2</v>
      </c>
      <c r="E86" s="39">
        <f t="shared" si="2"/>
        <v>20000</v>
      </c>
    </row>
    <row r="87" spans="1:5">
      <c r="A87" s="74"/>
      <c r="B87" s="39" t="s">
        <v>975</v>
      </c>
      <c r="C87" s="39" t="s">
        <v>1045</v>
      </c>
      <c r="D87" s="39">
        <v>1</v>
      </c>
      <c r="E87" s="39">
        <f t="shared" si="2"/>
        <v>10000</v>
      </c>
    </row>
    <row r="88" spans="1:5">
      <c r="A88" s="74"/>
      <c r="B88" s="39" t="s">
        <v>975</v>
      </c>
      <c r="C88" s="39" t="s">
        <v>1010</v>
      </c>
      <c r="D88" s="39">
        <v>1</v>
      </c>
      <c r="E88" s="39">
        <f t="shared" si="2"/>
        <v>10000</v>
      </c>
    </row>
    <row r="89" spans="1:5">
      <c r="A89" s="61">
        <v>3</v>
      </c>
      <c r="B89" s="39" t="s">
        <v>977</v>
      </c>
      <c r="C89" s="39" t="s">
        <v>475</v>
      </c>
      <c r="D89" s="39">
        <v>2</v>
      </c>
      <c r="E89" s="39">
        <f t="shared" si="2"/>
        <v>20000</v>
      </c>
    </row>
    <row r="90" spans="1:5">
      <c r="A90" s="74">
        <v>4</v>
      </c>
      <c r="B90" s="39" t="s">
        <v>965</v>
      </c>
      <c r="C90" s="39" t="s">
        <v>1026</v>
      </c>
      <c r="D90" s="39">
        <v>1</v>
      </c>
      <c r="E90" s="39">
        <f t="shared" si="2"/>
        <v>10000</v>
      </c>
    </row>
    <row r="91" spans="1:5">
      <c r="A91" s="74"/>
      <c r="B91" s="39" t="s">
        <v>965</v>
      </c>
      <c r="C91" s="39" t="s">
        <v>1046</v>
      </c>
      <c r="D91" s="39">
        <v>1</v>
      </c>
      <c r="E91" s="39">
        <f t="shared" si="2"/>
        <v>10000</v>
      </c>
    </row>
    <row r="92" spans="1:5">
      <c r="A92" s="74"/>
      <c r="B92" s="39" t="s">
        <v>965</v>
      </c>
      <c r="C92" s="39" t="s">
        <v>1047</v>
      </c>
      <c r="D92" s="39">
        <v>1</v>
      </c>
      <c r="E92" s="39">
        <f t="shared" si="2"/>
        <v>10000</v>
      </c>
    </row>
    <row r="93" spans="1:5">
      <c r="A93" s="74"/>
      <c r="B93" s="39" t="s">
        <v>965</v>
      </c>
      <c r="C93" s="39" t="s">
        <v>1048</v>
      </c>
      <c r="D93" s="39">
        <v>1</v>
      </c>
      <c r="E93" s="39">
        <f t="shared" si="2"/>
        <v>10000</v>
      </c>
    </row>
    <row r="94" spans="1:5">
      <c r="A94" s="74"/>
      <c r="B94" s="39" t="s">
        <v>965</v>
      </c>
      <c r="C94" s="39" t="s">
        <v>541</v>
      </c>
      <c r="D94" s="39">
        <v>2</v>
      </c>
      <c r="E94" s="39">
        <f t="shared" si="2"/>
        <v>20000</v>
      </c>
    </row>
    <row r="95" spans="1:5">
      <c r="A95" s="61">
        <v>5</v>
      </c>
      <c r="B95" s="39" t="s">
        <v>966</v>
      </c>
      <c r="C95" s="39" t="s">
        <v>1049</v>
      </c>
      <c r="D95" s="39">
        <v>5</v>
      </c>
      <c r="E95" s="39">
        <f t="shared" si="2"/>
        <v>50000</v>
      </c>
    </row>
    <row r="96" spans="1:5">
      <c r="A96" s="61">
        <v>6</v>
      </c>
      <c r="B96" s="39" t="s">
        <v>465</v>
      </c>
      <c r="C96" s="39" t="s">
        <v>1033</v>
      </c>
      <c r="D96" s="39">
        <v>1</v>
      </c>
      <c r="E96" s="39">
        <f t="shared" si="2"/>
        <v>10000</v>
      </c>
    </row>
    <row r="97" spans="1:5">
      <c r="A97" s="74">
        <v>7</v>
      </c>
      <c r="B97" s="39" t="s">
        <v>1050</v>
      </c>
      <c r="C97" s="39" t="s">
        <v>1051</v>
      </c>
      <c r="D97" s="39">
        <v>7</v>
      </c>
      <c r="E97" s="39">
        <f t="shared" si="2"/>
        <v>70000</v>
      </c>
    </row>
    <row r="98" spans="1:5">
      <c r="A98" s="74"/>
      <c r="B98" s="39" t="s">
        <v>1050</v>
      </c>
      <c r="C98" s="39" t="s">
        <v>1052</v>
      </c>
      <c r="D98" s="39">
        <v>5</v>
      </c>
      <c r="E98" s="39">
        <f t="shared" si="2"/>
        <v>50000</v>
      </c>
    </row>
    <row r="99" spans="1:5">
      <c r="A99" s="74"/>
      <c r="B99" s="39" t="s">
        <v>1050</v>
      </c>
      <c r="C99" s="39" t="s">
        <v>1020</v>
      </c>
      <c r="D99" s="39">
        <v>1</v>
      </c>
      <c r="E99" s="39">
        <f t="shared" si="2"/>
        <v>10000</v>
      </c>
    </row>
    <row r="100" spans="1:5">
      <c r="A100" s="74">
        <v>8</v>
      </c>
      <c r="B100" s="39" t="s">
        <v>1016</v>
      </c>
      <c r="C100" s="39" t="s">
        <v>1053</v>
      </c>
      <c r="D100" s="39">
        <v>1</v>
      </c>
      <c r="E100" s="39">
        <f t="shared" si="2"/>
        <v>10000</v>
      </c>
    </row>
    <row r="101" spans="1:5">
      <c r="A101" s="74"/>
      <c r="B101" s="39" t="s">
        <v>1016</v>
      </c>
      <c r="C101" s="39" t="s">
        <v>1054</v>
      </c>
      <c r="D101" s="39">
        <v>1</v>
      </c>
      <c r="E101" s="39">
        <f t="shared" si="2"/>
        <v>10000</v>
      </c>
    </row>
    <row r="102" spans="1:5">
      <c r="A102" s="61">
        <v>9</v>
      </c>
      <c r="B102" s="39" t="s">
        <v>1055</v>
      </c>
      <c r="C102" s="39" t="s">
        <v>1055</v>
      </c>
      <c r="D102" s="39">
        <v>1</v>
      </c>
      <c r="E102" s="39">
        <f t="shared" si="2"/>
        <v>10000</v>
      </c>
    </row>
    <row r="103" spans="1:5">
      <c r="A103" s="76" t="s">
        <v>1035</v>
      </c>
      <c r="B103" s="76"/>
      <c r="C103" s="76"/>
      <c r="D103" s="49">
        <f>SUM(D74:D102)</f>
        <v>62</v>
      </c>
      <c r="E103" s="49">
        <f>SUM(E74:E102)</f>
        <v>620000</v>
      </c>
    </row>
    <row r="104" spans="1:5">
      <c r="A104" s="43"/>
      <c r="B104" s="43"/>
      <c r="C104" s="43"/>
      <c r="D104" s="40"/>
      <c r="E104" s="40"/>
    </row>
    <row r="105" spans="1:5">
      <c r="A105" s="43"/>
      <c r="B105" s="43"/>
      <c r="C105" s="43"/>
      <c r="D105" s="40"/>
      <c r="E105" s="40"/>
    </row>
    <row r="107" spans="1:5">
      <c r="A107" s="44" t="s">
        <v>1056</v>
      </c>
    </row>
    <row r="108" spans="1:5">
      <c r="A108" s="74">
        <v>1</v>
      </c>
      <c r="B108" s="39" t="s">
        <v>1037</v>
      </c>
      <c r="C108" s="39" t="s">
        <v>1051</v>
      </c>
      <c r="D108" s="39">
        <v>4</v>
      </c>
      <c r="E108" s="39">
        <f t="shared" ref="E108:E127" si="3">+D108*10000</f>
        <v>40000</v>
      </c>
    </row>
    <row r="109" spans="1:5">
      <c r="A109" s="74"/>
      <c r="B109" s="39" t="s">
        <v>1037</v>
      </c>
      <c r="C109" s="39" t="s">
        <v>1057</v>
      </c>
      <c r="D109" s="39">
        <v>2</v>
      </c>
      <c r="E109" s="39">
        <f t="shared" si="3"/>
        <v>20000</v>
      </c>
    </row>
    <row r="110" spans="1:5">
      <c r="A110" s="74"/>
      <c r="B110" s="39" t="s">
        <v>1037</v>
      </c>
      <c r="C110" s="39" t="s">
        <v>391</v>
      </c>
      <c r="D110" s="39">
        <v>18</v>
      </c>
      <c r="E110" s="39">
        <f t="shared" si="3"/>
        <v>180000</v>
      </c>
    </row>
    <row r="111" spans="1:5">
      <c r="A111" s="74"/>
      <c r="B111" s="39" t="s">
        <v>1037</v>
      </c>
      <c r="C111" s="39" t="s">
        <v>1058</v>
      </c>
      <c r="D111" s="39">
        <v>1</v>
      </c>
      <c r="E111" s="39">
        <f t="shared" si="3"/>
        <v>10000</v>
      </c>
    </row>
    <row r="112" spans="1:5">
      <c r="A112" s="74"/>
      <c r="B112" s="39" t="s">
        <v>1037</v>
      </c>
      <c r="C112" s="39" t="s">
        <v>411</v>
      </c>
      <c r="D112" s="39">
        <v>16</v>
      </c>
      <c r="E112" s="39">
        <f t="shared" si="3"/>
        <v>160000</v>
      </c>
    </row>
    <row r="113" spans="1:5">
      <c r="A113" s="74"/>
      <c r="B113" s="39" t="s">
        <v>1037</v>
      </c>
      <c r="C113" s="39" t="s">
        <v>365</v>
      </c>
      <c r="D113" s="39">
        <v>14</v>
      </c>
      <c r="E113" s="39">
        <f t="shared" si="3"/>
        <v>140000</v>
      </c>
    </row>
    <row r="114" spans="1:5">
      <c r="A114" s="74"/>
      <c r="B114" s="39" t="s">
        <v>1037</v>
      </c>
      <c r="C114" s="39" t="s">
        <v>1059</v>
      </c>
      <c r="D114" s="39">
        <v>10</v>
      </c>
      <c r="E114" s="39">
        <f t="shared" si="3"/>
        <v>100000</v>
      </c>
    </row>
    <row r="115" spans="1:5">
      <c r="A115" s="74"/>
      <c r="B115" s="39" t="s">
        <v>1037</v>
      </c>
      <c r="C115" s="39" t="s">
        <v>1060</v>
      </c>
      <c r="D115" s="39">
        <v>2</v>
      </c>
      <c r="E115" s="39">
        <f t="shared" si="3"/>
        <v>20000</v>
      </c>
    </row>
    <row r="116" spans="1:5">
      <c r="A116" s="74"/>
      <c r="B116" s="39" t="s">
        <v>1037</v>
      </c>
      <c r="C116" s="39" t="s">
        <v>381</v>
      </c>
      <c r="D116" s="39">
        <v>2</v>
      </c>
      <c r="E116" s="39">
        <f t="shared" si="3"/>
        <v>20000</v>
      </c>
    </row>
    <row r="117" spans="1:5">
      <c r="A117" s="74"/>
      <c r="B117" s="39" t="s">
        <v>1037</v>
      </c>
      <c r="C117" s="39" t="s">
        <v>1061</v>
      </c>
      <c r="D117" s="39">
        <v>4</v>
      </c>
      <c r="E117" s="39">
        <f t="shared" si="3"/>
        <v>40000</v>
      </c>
    </row>
    <row r="118" spans="1:5">
      <c r="A118" s="74"/>
      <c r="B118" s="39" t="s">
        <v>1037</v>
      </c>
      <c r="C118" s="39" t="s">
        <v>1062</v>
      </c>
      <c r="D118" s="39">
        <v>1</v>
      </c>
      <c r="E118" s="39">
        <f t="shared" si="3"/>
        <v>10000</v>
      </c>
    </row>
    <row r="119" spans="1:5">
      <c r="A119" s="74">
        <v>2</v>
      </c>
      <c r="B119" s="39" t="s">
        <v>965</v>
      </c>
      <c r="C119" s="39" t="s">
        <v>1060</v>
      </c>
      <c r="D119" s="39">
        <v>15</v>
      </c>
      <c r="E119" s="39">
        <f t="shared" si="3"/>
        <v>150000</v>
      </c>
    </row>
    <row r="120" spans="1:5">
      <c r="A120" s="74"/>
      <c r="B120" s="39" t="s">
        <v>965</v>
      </c>
      <c r="C120" s="39" t="s">
        <v>1062</v>
      </c>
      <c r="D120" s="39">
        <v>2</v>
      </c>
      <c r="E120" s="39">
        <f t="shared" si="3"/>
        <v>20000</v>
      </c>
    </row>
    <row r="121" spans="1:5">
      <c r="A121" s="61">
        <v>3</v>
      </c>
      <c r="B121" s="39" t="s">
        <v>967</v>
      </c>
      <c r="C121" s="39" t="s">
        <v>1063</v>
      </c>
      <c r="D121" s="39">
        <v>12</v>
      </c>
      <c r="E121" s="39">
        <f t="shared" si="3"/>
        <v>120000</v>
      </c>
    </row>
    <row r="122" spans="1:5">
      <c r="A122" s="74">
        <v>4</v>
      </c>
      <c r="B122" s="39" t="s">
        <v>975</v>
      </c>
      <c r="C122" s="39" t="s">
        <v>1010</v>
      </c>
      <c r="D122" s="39">
        <v>2</v>
      </c>
      <c r="E122" s="39">
        <f t="shared" si="3"/>
        <v>20000</v>
      </c>
    </row>
    <row r="123" spans="1:5">
      <c r="A123" s="74"/>
      <c r="B123" s="39" t="s">
        <v>975</v>
      </c>
      <c r="C123" s="39" t="s">
        <v>1064</v>
      </c>
      <c r="D123" s="39">
        <v>4</v>
      </c>
      <c r="E123" s="39">
        <f t="shared" si="3"/>
        <v>40000</v>
      </c>
    </row>
    <row r="124" spans="1:5">
      <c r="A124" s="74"/>
      <c r="B124" s="39" t="s">
        <v>975</v>
      </c>
      <c r="C124" s="39" t="s">
        <v>1042</v>
      </c>
      <c r="D124" s="39">
        <v>1</v>
      </c>
      <c r="E124" s="39">
        <f t="shared" si="3"/>
        <v>10000</v>
      </c>
    </row>
    <row r="125" spans="1:5">
      <c r="A125" s="74"/>
      <c r="B125" s="39" t="s">
        <v>975</v>
      </c>
      <c r="C125" s="39" t="s">
        <v>1044</v>
      </c>
      <c r="D125" s="39">
        <v>1</v>
      </c>
      <c r="E125" s="39">
        <f t="shared" si="3"/>
        <v>10000</v>
      </c>
    </row>
    <row r="126" spans="1:5">
      <c r="A126" s="61">
        <v>5</v>
      </c>
      <c r="B126" s="39" t="s">
        <v>455</v>
      </c>
      <c r="C126" s="39" t="s">
        <v>1063</v>
      </c>
      <c r="D126" s="39">
        <v>1</v>
      </c>
      <c r="E126" s="39">
        <f t="shared" si="3"/>
        <v>10000</v>
      </c>
    </row>
    <row r="127" spans="1:5">
      <c r="A127" s="61">
        <v>6</v>
      </c>
      <c r="B127" s="39" t="s">
        <v>465</v>
      </c>
      <c r="C127" s="39" t="s">
        <v>467</v>
      </c>
      <c r="D127" s="39">
        <v>1</v>
      </c>
      <c r="E127" s="39">
        <f t="shared" si="3"/>
        <v>10000</v>
      </c>
    </row>
    <row r="128" spans="1:5">
      <c r="A128" s="76" t="s">
        <v>1035</v>
      </c>
      <c r="B128" s="76"/>
      <c r="C128" s="76"/>
      <c r="D128" s="49">
        <f>SUM(D108:D127)</f>
        <v>113</v>
      </c>
      <c r="E128" s="49">
        <f>SUM(E108:E127)</f>
        <v>1130000</v>
      </c>
    </row>
    <row r="129" spans="1:5">
      <c r="A129" s="41"/>
      <c r="B129" s="42"/>
      <c r="C129" s="42"/>
      <c r="D129" s="42"/>
      <c r="E129" s="42"/>
    </row>
    <row r="131" spans="1:5">
      <c r="A131" s="44" t="s">
        <v>1065</v>
      </c>
    </row>
    <row r="133" spans="1:5">
      <c r="A133" s="61">
        <v>1</v>
      </c>
      <c r="B133" s="39" t="s">
        <v>445</v>
      </c>
      <c r="C133" s="39" t="s">
        <v>1066</v>
      </c>
      <c r="D133" s="39">
        <v>9</v>
      </c>
      <c r="E133" s="39">
        <f t="shared" ref="E133:E196" si="4">+D133*10000</f>
        <v>90000</v>
      </c>
    </row>
    <row r="134" spans="1:5">
      <c r="A134" s="74">
        <v>2</v>
      </c>
      <c r="B134" s="39" t="s">
        <v>1067</v>
      </c>
      <c r="C134" s="39" t="s">
        <v>1068</v>
      </c>
      <c r="D134" s="39">
        <v>2</v>
      </c>
      <c r="E134" s="39">
        <f t="shared" si="4"/>
        <v>20000</v>
      </c>
    </row>
    <row r="135" spans="1:5">
      <c r="A135" s="74"/>
      <c r="B135" s="39" t="s">
        <v>1067</v>
      </c>
      <c r="C135" s="39" t="s">
        <v>1069</v>
      </c>
      <c r="D135" s="39">
        <v>2</v>
      </c>
      <c r="E135" s="39">
        <f t="shared" si="4"/>
        <v>20000</v>
      </c>
    </row>
    <row r="136" spans="1:5">
      <c r="A136" s="74">
        <v>3</v>
      </c>
      <c r="B136" s="39" t="s">
        <v>1070</v>
      </c>
      <c r="C136" s="39" t="s">
        <v>1071</v>
      </c>
      <c r="D136" s="39">
        <v>2</v>
      </c>
      <c r="E136" s="39">
        <f t="shared" si="4"/>
        <v>20000</v>
      </c>
    </row>
    <row r="137" spans="1:5">
      <c r="A137" s="74"/>
      <c r="B137" s="39" t="s">
        <v>1070</v>
      </c>
      <c r="C137" s="39" t="s">
        <v>1072</v>
      </c>
      <c r="D137" s="39">
        <v>2</v>
      </c>
      <c r="E137" s="39">
        <f t="shared" si="4"/>
        <v>20000</v>
      </c>
    </row>
    <row r="138" spans="1:5">
      <c r="A138" s="74"/>
      <c r="B138" s="39" t="s">
        <v>1070</v>
      </c>
      <c r="C138" s="39" t="s">
        <v>1073</v>
      </c>
      <c r="D138" s="39">
        <v>5</v>
      </c>
      <c r="E138" s="39">
        <f t="shared" si="4"/>
        <v>50000</v>
      </c>
    </row>
    <row r="139" spans="1:5">
      <c r="A139" s="74"/>
      <c r="B139" s="39" t="s">
        <v>1070</v>
      </c>
      <c r="C139" s="39" t="s">
        <v>1074</v>
      </c>
      <c r="D139" s="39">
        <v>3</v>
      </c>
      <c r="E139" s="39">
        <f t="shared" si="4"/>
        <v>30000</v>
      </c>
    </row>
    <row r="140" spans="1:5">
      <c r="A140" s="74"/>
      <c r="B140" s="39" t="s">
        <v>1070</v>
      </c>
      <c r="C140" s="39" t="s">
        <v>1075</v>
      </c>
      <c r="D140" s="39">
        <v>2</v>
      </c>
      <c r="E140" s="39">
        <f t="shared" si="4"/>
        <v>20000</v>
      </c>
    </row>
    <row r="141" spans="1:5">
      <c r="A141" s="74"/>
      <c r="B141" s="39" t="s">
        <v>1070</v>
      </c>
      <c r="C141" s="39" t="s">
        <v>1076</v>
      </c>
      <c r="D141" s="39">
        <v>3</v>
      </c>
      <c r="E141" s="39">
        <f t="shared" si="4"/>
        <v>30000</v>
      </c>
    </row>
    <row r="142" spans="1:5">
      <c r="A142" s="74"/>
      <c r="B142" s="39" t="s">
        <v>1070</v>
      </c>
      <c r="C142" s="39" t="s">
        <v>1077</v>
      </c>
      <c r="D142" s="39">
        <v>1</v>
      </c>
      <c r="E142" s="39">
        <f t="shared" si="4"/>
        <v>10000</v>
      </c>
    </row>
    <row r="143" spans="1:5">
      <c r="A143" s="74"/>
      <c r="B143" s="39" t="s">
        <v>1070</v>
      </c>
      <c r="C143" s="39" t="s">
        <v>1078</v>
      </c>
      <c r="D143" s="39">
        <v>74</v>
      </c>
      <c r="E143" s="39">
        <f t="shared" si="4"/>
        <v>740000</v>
      </c>
    </row>
    <row r="144" spans="1:5">
      <c r="A144" s="74"/>
      <c r="B144" s="39" t="s">
        <v>1070</v>
      </c>
      <c r="C144" s="39" t="s">
        <v>1079</v>
      </c>
      <c r="D144" s="39">
        <v>1</v>
      </c>
      <c r="E144" s="39">
        <f t="shared" si="4"/>
        <v>10000</v>
      </c>
    </row>
    <row r="145" spans="1:5">
      <c r="A145" s="74"/>
      <c r="B145" s="39" t="s">
        <v>1070</v>
      </c>
      <c r="C145" s="39" t="s">
        <v>1080</v>
      </c>
      <c r="D145" s="39">
        <v>3</v>
      </c>
      <c r="E145" s="39">
        <f t="shared" si="4"/>
        <v>30000</v>
      </c>
    </row>
    <row r="146" spans="1:5">
      <c r="A146" s="74"/>
      <c r="B146" s="39" t="s">
        <v>1070</v>
      </c>
      <c r="C146" s="39" t="s">
        <v>1081</v>
      </c>
      <c r="D146" s="39">
        <v>6</v>
      </c>
      <c r="E146" s="39">
        <f t="shared" si="4"/>
        <v>60000</v>
      </c>
    </row>
    <row r="147" spans="1:5">
      <c r="A147" s="74"/>
      <c r="B147" s="39" t="s">
        <v>1070</v>
      </c>
      <c r="C147" s="39" t="s">
        <v>1082</v>
      </c>
      <c r="D147" s="39">
        <v>9</v>
      </c>
      <c r="E147" s="39">
        <f t="shared" si="4"/>
        <v>90000</v>
      </c>
    </row>
    <row r="148" spans="1:5">
      <c r="A148" s="74"/>
      <c r="B148" s="39" t="s">
        <v>1070</v>
      </c>
      <c r="C148" s="39" t="s">
        <v>1083</v>
      </c>
      <c r="D148" s="39">
        <v>3</v>
      </c>
      <c r="E148" s="39">
        <f t="shared" si="4"/>
        <v>30000</v>
      </c>
    </row>
    <row r="149" spans="1:5">
      <c r="A149" s="74"/>
      <c r="B149" s="39" t="s">
        <v>1070</v>
      </c>
      <c r="C149" s="39" t="s">
        <v>1084</v>
      </c>
      <c r="D149" s="39">
        <v>1</v>
      </c>
      <c r="E149" s="39">
        <f t="shared" si="4"/>
        <v>10000</v>
      </c>
    </row>
    <row r="150" spans="1:5">
      <c r="A150" s="74"/>
      <c r="B150" s="39" t="s">
        <v>1070</v>
      </c>
      <c r="C150" s="39" t="s">
        <v>1085</v>
      </c>
      <c r="D150" s="39">
        <v>3</v>
      </c>
      <c r="E150" s="39">
        <f t="shared" si="4"/>
        <v>30000</v>
      </c>
    </row>
    <row r="151" spans="1:5">
      <c r="A151" s="74"/>
      <c r="B151" s="39" t="s">
        <v>1070</v>
      </c>
      <c r="C151" s="39" t="s">
        <v>1086</v>
      </c>
      <c r="D151" s="39">
        <v>1</v>
      </c>
      <c r="E151" s="39">
        <f t="shared" si="4"/>
        <v>10000</v>
      </c>
    </row>
    <row r="152" spans="1:5">
      <c r="A152" s="74"/>
      <c r="B152" s="39" t="s">
        <v>1070</v>
      </c>
      <c r="C152" s="39" t="s">
        <v>1087</v>
      </c>
      <c r="D152" s="39">
        <v>4</v>
      </c>
      <c r="E152" s="39">
        <f t="shared" si="4"/>
        <v>40000</v>
      </c>
    </row>
    <row r="153" spans="1:5">
      <c r="A153" s="74"/>
      <c r="B153" s="39" t="s">
        <v>1070</v>
      </c>
      <c r="C153" s="39" t="s">
        <v>1088</v>
      </c>
      <c r="D153" s="39">
        <v>2</v>
      </c>
      <c r="E153" s="39">
        <f t="shared" si="4"/>
        <v>20000</v>
      </c>
    </row>
    <row r="154" spans="1:5">
      <c r="A154" s="74"/>
      <c r="B154" s="39" t="s">
        <v>1070</v>
      </c>
      <c r="C154" s="39" t="s">
        <v>1089</v>
      </c>
      <c r="D154" s="39">
        <v>1</v>
      </c>
      <c r="E154" s="39">
        <f t="shared" si="4"/>
        <v>10000</v>
      </c>
    </row>
    <row r="155" spans="1:5">
      <c r="A155" s="74"/>
      <c r="B155" s="39" t="s">
        <v>1070</v>
      </c>
      <c r="C155" s="39" t="s">
        <v>1090</v>
      </c>
      <c r="D155" s="39">
        <v>1</v>
      </c>
      <c r="E155" s="39">
        <f t="shared" si="4"/>
        <v>10000</v>
      </c>
    </row>
    <row r="156" spans="1:5">
      <c r="A156" s="74"/>
      <c r="B156" s="39" t="s">
        <v>1070</v>
      </c>
      <c r="C156" s="39" t="s">
        <v>1091</v>
      </c>
      <c r="D156" s="39">
        <v>6</v>
      </c>
      <c r="E156" s="39">
        <f t="shared" si="4"/>
        <v>60000</v>
      </c>
    </row>
    <row r="157" spans="1:5">
      <c r="A157" s="74"/>
      <c r="B157" s="39" t="s">
        <v>1070</v>
      </c>
      <c r="C157" s="39" t="s">
        <v>1092</v>
      </c>
      <c r="D157" s="39">
        <v>2</v>
      </c>
      <c r="E157" s="39">
        <f t="shared" si="4"/>
        <v>20000</v>
      </c>
    </row>
    <row r="158" spans="1:5">
      <c r="A158" s="74"/>
      <c r="B158" s="39" t="s">
        <v>1070</v>
      </c>
      <c r="C158" s="39" t="s">
        <v>1093</v>
      </c>
      <c r="D158" s="39">
        <v>1</v>
      </c>
      <c r="E158" s="39">
        <f t="shared" si="4"/>
        <v>10000</v>
      </c>
    </row>
    <row r="159" spans="1:5">
      <c r="A159" s="74"/>
      <c r="B159" s="39" t="s">
        <v>1070</v>
      </c>
      <c r="C159" s="39" t="s">
        <v>1094</v>
      </c>
      <c r="D159" s="39">
        <v>1</v>
      </c>
      <c r="E159" s="39">
        <f t="shared" si="4"/>
        <v>10000</v>
      </c>
    </row>
    <row r="160" spans="1:5">
      <c r="A160" s="74"/>
      <c r="B160" s="39" t="s">
        <v>1070</v>
      </c>
      <c r="C160" s="39" t="s">
        <v>1095</v>
      </c>
      <c r="D160" s="39">
        <v>3</v>
      </c>
      <c r="E160" s="39">
        <f t="shared" si="4"/>
        <v>30000</v>
      </c>
    </row>
    <row r="161" spans="1:5">
      <c r="A161" s="74"/>
      <c r="B161" s="39" t="s">
        <v>1070</v>
      </c>
      <c r="C161" s="39" t="s">
        <v>1096</v>
      </c>
      <c r="D161" s="39">
        <v>3</v>
      </c>
      <c r="E161" s="39">
        <f t="shared" si="4"/>
        <v>30000</v>
      </c>
    </row>
    <row r="162" spans="1:5">
      <c r="A162" s="74"/>
      <c r="B162" s="39" t="s">
        <v>1070</v>
      </c>
      <c r="C162" s="39" t="s">
        <v>1097</v>
      </c>
      <c r="D162" s="39">
        <v>5</v>
      </c>
      <c r="E162" s="39">
        <f t="shared" si="4"/>
        <v>50000</v>
      </c>
    </row>
    <row r="163" spans="1:5">
      <c r="A163" s="74"/>
      <c r="B163" s="39" t="s">
        <v>1070</v>
      </c>
      <c r="C163" s="39" t="s">
        <v>1066</v>
      </c>
      <c r="D163" s="39">
        <v>1</v>
      </c>
      <c r="E163" s="39">
        <f t="shared" si="4"/>
        <v>10000</v>
      </c>
    </row>
    <row r="164" spans="1:5">
      <c r="A164" s="74"/>
      <c r="B164" s="39" t="s">
        <v>1070</v>
      </c>
      <c r="C164" s="39" t="s">
        <v>1098</v>
      </c>
      <c r="D164" s="39">
        <v>1</v>
      </c>
      <c r="E164" s="39">
        <f t="shared" si="4"/>
        <v>10000</v>
      </c>
    </row>
    <row r="165" spans="1:5">
      <c r="A165" s="74"/>
      <c r="B165" s="39" t="s">
        <v>1070</v>
      </c>
      <c r="C165" s="39" t="s">
        <v>1099</v>
      </c>
      <c r="D165" s="39">
        <v>3</v>
      </c>
      <c r="E165" s="39">
        <f t="shared" si="4"/>
        <v>30000</v>
      </c>
    </row>
    <row r="166" spans="1:5">
      <c r="A166" s="74"/>
      <c r="B166" s="39" t="s">
        <v>1070</v>
      </c>
      <c r="C166" s="39" t="s">
        <v>1100</v>
      </c>
      <c r="D166" s="39">
        <v>2</v>
      </c>
      <c r="E166" s="39">
        <f t="shared" si="4"/>
        <v>20000</v>
      </c>
    </row>
    <row r="167" spans="1:5">
      <c r="A167" s="74"/>
      <c r="B167" s="39" t="s">
        <v>1070</v>
      </c>
      <c r="C167" s="39" t="s">
        <v>1101</v>
      </c>
      <c r="D167" s="39">
        <v>4</v>
      </c>
      <c r="E167" s="39">
        <f t="shared" si="4"/>
        <v>40000</v>
      </c>
    </row>
    <row r="168" spans="1:5">
      <c r="A168" s="74">
        <v>4</v>
      </c>
      <c r="B168" s="39" t="s">
        <v>1102</v>
      </c>
      <c r="C168" s="39" t="s">
        <v>1103</v>
      </c>
      <c r="D168" s="39">
        <v>1</v>
      </c>
      <c r="E168" s="39">
        <f t="shared" si="4"/>
        <v>10000</v>
      </c>
    </row>
    <row r="169" spans="1:5">
      <c r="A169" s="74"/>
      <c r="B169" s="39" t="s">
        <v>1102</v>
      </c>
      <c r="C169" s="39" t="s">
        <v>1104</v>
      </c>
      <c r="D169" s="39">
        <v>3</v>
      </c>
      <c r="E169" s="39">
        <f t="shared" si="4"/>
        <v>30000</v>
      </c>
    </row>
    <row r="170" spans="1:5">
      <c r="A170" s="74"/>
      <c r="B170" s="39" t="s">
        <v>1102</v>
      </c>
      <c r="C170" s="39" t="s">
        <v>1105</v>
      </c>
      <c r="D170" s="39">
        <v>2</v>
      </c>
      <c r="E170" s="39">
        <f t="shared" si="4"/>
        <v>20000</v>
      </c>
    </row>
    <row r="171" spans="1:5">
      <c r="A171" s="74"/>
      <c r="B171" s="39" t="s">
        <v>1102</v>
      </c>
      <c r="C171" s="39" t="s">
        <v>1106</v>
      </c>
      <c r="D171" s="39">
        <v>3</v>
      </c>
      <c r="E171" s="39">
        <f t="shared" si="4"/>
        <v>30000</v>
      </c>
    </row>
    <row r="172" spans="1:5">
      <c r="A172" s="74"/>
      <c r="B172" s="39" t="s">
        <v>1102</v>
      </c>
      <c r="C172" s="39" t="s">
        <v>1107</v>
      </c>
      <c r="D172" s="39">
        <v>3</v>
      </c>
      <c r="E172" s="39">
        <f t="shared" si="4"/>
        <v>30000</v>
      </c>
    </row>
    <row r="173" spans="1:5">
      <c r="A173" s="74"/>
      <c r="B173" s="39" t="s">
        <v>1102</v>
      </c>
      <c r="C173" s="39" t="s">
        <v>1108</v>
      </c>
      <c r="D173" s="39">
        <v>1</v>
      </c>
      <c r="E173" s="39">
        <f t="shared" si="4"/>
        <v>10000</v>
      </c>
    </row>
    <row r="174" spans="1:5">
      <c r="A174" s="74"/>
      <c r="B174" s="39" t="s">
        <v>1102</v>
      </c>
      <c r="C174" s="39" t="s">
        <v>1082</v>
      </c>
      <c r="D174" s="39">
        <v>4</v>
      </c>
      <c r="E174" s="39">
        <f t="shared" si="4"/>
        <v>40000</v>
      </c>
    </row>
    <row r="175" spans="1:5">
      <c r="A175" s="74"/>
      <c r="B175" s="39" t="s">
        <v>1102</v>
      </c>
      <c r="C175" s="39" t="s">
        <v>1109</v>
      </c>
      <c r="D175" s="39">
        <v>1</v>
      </c>
      <c r="E175" s="39">
        <f t="shared" si="4"/>
        <v>10000</v>
      </c>
    </row>
    <row r="176" spans="1:5">
      <c r="A176" s="74"/>
      <c r="B176" s="39" t="s">
        <v>1102</v>
      </c>
      <c r="C176" s="39" t="s">
        <v>1110</v>
      </c>
      <c r="D176" s="39">
        <v>2</v>
      </c>
      <c r="E176" s="39">
        <f t="shared" si="4"/>
        <v>20000</v>
      </c>
    </row>
    <row r="177" spans="1:5">
      <c r="A177" s="74"/>
      <c r="B177" s="39" t="s">
        <v>1102</v>
      </c>
      <c r="C177" s="39" t="s">
        <v>1111</v>
      </c>
      <c r="D177" s="39">
        <v>1</v>
      </c>
      <c r="E177" s="39">
        <f t="shared" si="4"/>
        <v>10000</v>
      </c>
    </row>
    <row r="178" spans="1:5">
      <c r="A178" s="74"/>
      <c r="B178" s="39" t="s">
        <v>1102</v>
      </c>
      <c r="C178" s="39" t="s">
        <v>1088</v>
      </c>
      <c r="D178" s="39">
        <v>2</v>
      </c>
      <c r="E178" s="39">
        <f t="shared" si="4"/>
        <v>20000</v>
      </c>
    </row>
    <row r="179" spans="1:5">
      <c r="A179" s="74"/>
      <c r="B179" s="39" t="s">
        <v>1102</v>
      </c>
      <c r="C179" s="39" t="s">
        <v>1112</v>
      </c>
      <c r="D179" s="39">
        <v>1</v>
      </c>
      <c r="E179" s="39">
        <f t="shared" si="4"/>
        <v>10000</v>
      </c>
    </row>
    <row r="180" spans="1:5">
      <c r="A180" s="74"/>
      <c r="B180" s="39" t="s">
        <v>1102</v>
      </c>
      <c r="C180" s="39" t="s">
        <v>1092</v>
      </c>
      <c r="D180" s="39">
        <v>1</v>
      </c>
      <c r="E180" s="39">
        <f t="shared" si="4"/>
        <v>10000</v>
      </c>
    </row>
    <row r="181" spans="1:5">
      <c r="A181" s="74"/>
      <c r="B181" s="39" t="s">
        <v>1102</v>
      </c>
      <c r="C181" s="39" t="s">
        <v>1096</v>
      </c>
      <c r="D181" s="39">
        <v>1</v>
      </c>
      <c r="E181" s="39">
        <f t="shared" si="4"/>
        <v>10000</v>
      </c>
    </row>
    <row r="182" spans="1:5">
      <c r="A182" s="74"/>
      <c r="B182" s="39" t="s">
        <v>1102</v>
      </c>
      <c r="C182" s="39" t="s">
        <v>1099</v>
      </c>
      <c r="D182" s="39">
        <v>1</v>
      </c>
      <c r="E182" s="39">
        <f t="shared" si="4"/>
        <v>10000</v>
      </c>
    </row>
    <row r="183" spans="1:5">
      <c r="A183" s="74"/>
      <c r="B183" s="39" t="s">
        <v>1102</v>
      </c>
      <c r="C183" s="39" t="s">
        <v>1101</v>
      </c>
      <c r="D183" s="39">
        <v>1</v>
      </c>
      <c r="E183" s="39">
        <f t="shared" si="4"/>
        <v>10000</v>
      </c>
    </row>
    <row r="184" spans="1:5">
      <c r="A184" s="74">
        <v>5</v>
      </c>
      <c r="B184" s="39" t="s">
        <v>975</v>
      </c>
      <c r="C184" s="39" t="s">
        <v>1113</v>
      </c>
      <c r="D184" s="39">
        <v>7</v>
      </c>
      <c r="E184" s="39">
        <f t="shared" si="4"/>
        <v>70000</v>
      </c>
    </row>
    <row r="185" spans="1:5">
      <c r="A185" s="74"/>
      <c r="B185" s="39" t="s">
        <v>975</v>
      </c>
      <c r="C185" s="39" t="s">
        <v>1114</v>
      </c>
      <c r="D185" s="39">
        <v>2</v>
      </c>
      <c r="E185" s="39">
        <f t="shared" si="4"/>
        <v>20000</v>
      </c>
    </row>
    <row r="186" spans="1:5">
      <c r="A186" s="74"/>
      <c r="B186" s="39" t="s">
        <v>975</v>
      </c>
      <c r="C186" s="39" t="s">
        <v>1115</v>
      </c>
      <c r="D186" s="39">
        <v>1</v>
      </c>
      <c r="E186" s="39">
        <f t="shared" si="4"/>
        <v>10000</v>
      </c>
    </row>
    <row r="187" spans="1:5">
      <c r="A187" s="74"/>
      <c r="B187" s="39" t="s">
        <v>975</v>
      </c>
      <c r="C187" s="39" t="s">
        <v>1083</v>
      </c>
      <c r="D187" s="39">
        <v>3</v>
      </c>
      <c r="E187" s="39">
        <f t="shared" si="4"/>
        <v>30000</v>
      </c>
    </row>
    <row r="188" spans="1:5">
      <c r="A188" s="74"/>
      <c r="B188" s="39" t="s">
        <v>975</v>
      </c>
      <c r="C188" s="39" t="s">
        <v>1069</v>
      </c>
      <c r="D188" s="39">
        <v>4</v>
      </c>
      <c r="E188" s="39">
        <f t="shared" si="4"/>
        <v>40000</v>
      </c>
    </row>
    <row r="189" spans="1:5">
      <c r="A189" s="74"/>
      <c r="B189" s="39" t="s">
        <v>975</v>
      </c>
      <c r="C189" s="39" t="s">
        <v>1116</v>
      </c>
      <c r="D189" s="39">
        <v>1</v>
      </c>
      <c r="E189" s="39">
        <f t="shared" si="4"/>
        <v>10000</v>
      </c>
    </row>
    <row r="190" spans="1:5">
      <c r="A190" s="74"/>
      <c r="B190" s="39" t="s">
        <v>975</v>
      </c>
      <c r="C190" s="39" t="s">
        <v>1117</v>
      </c>
      <c r="D190" s="39">
        <v>1</v>
      </c>
      <c r="E190" s="39">
        <f t="shared" si="4"/>
        <v>10000</v>
      </c>
    </row>
    <row r="191" spans="1:5">
      <c r="A191" s="74"/>
      <c r="B191" s="39" t="s">
        <v>975</v>
      </c>
      <c r="C191" s="39" t="s">
        <v>1118</v>
      </c>
      <c r="D191" s="39">
        <v>3</v>
      </c>
      <c r="E191" s="39">
        <f t="shared" si="4"/>
        <v>30000</v>
      </c>
    </row>
    <row r="192" spans="1:5">
      <c r="A192" s="74"/>
      <c r="B192" s="39" t="s">
        <v>975</v>
      </c>
      <c r="C192" s="39" t="s">
        <v>1119</v>
      </c>
      <c r="D192" s="39">
        <v>1</v>
      </c>
      <c r="E192" s="39">
        <f t="shared" si="4"/>
        <v>10000</v>
      </c>
    </row>
    <row r="193" spans="1:5">
      <c r="A193" s="74"/>
      <c r="B193" s="39" t="s">
        <v>975</v>
      </c>
      <c r="C193" s="39" t="s">
        <v>1120</v>
      </c>
      <c r="D193" s="39">
        <v>1</v>
      </c>
      <c r="E193" s="39">
        <f t="shared" si="4"/>
        <v>10000</v>
      </c>
    </row>
    <row r="194" spans="1:5">
      <c r="A194" s="74"/>
      <c r="B194" s="39" t="s">
        <v>975</v>
      </c>
      <c r="C194" s="39" t="s">
        <v>1121</v>
      </c>
      <c r="D194" s="39">
        <v>1</v>
      </c>
      <c r="E194" s="39">
        <f t="shared" si="4"/>
        <v>10000</v>
      </c>
    </row>
    <row r="195" spans="1:5">
      <c r="A195" s="74"/>
      <c r="B195" s="39" t="s">
        <v>975</v>
      </c>
      <c r="C195" s="39" t="s">
        <v>1122</v>
      </c>
      <c r="D195" s="39">
        <v>1</v>
      </c>
      <c r="E195" s="39">
        <f t="shared" si="4"/>
        <v>10000</v>
      </c>
    </row>
    <row r="196" spans="1:5">
      <c r="A196" s="61">
        <v>6</v>
      </c>
      <c r="B196" s="39" t="s">
        <v>1123</v>
      </c>
      <c r="C196" s="39" t="s">
        <v>1124</v>
      </c>
      <c r="D196" s="39">
        <v>1</v>
      </c>
      <c r="E196" s="39">
        <f t="shared" si="4"/>
        <v>10000</v>
      </c>
    </row>
    <row r="197" spans="1:5">
      <c r="A197" s="74">
        <v>7</v>
      </c>
      <c r="B197" s="39" t="s">
        <v>1125</v>
      </c>
      <c r="C197" s="39" t="s">
        <v>1126</v>
      </c>
      <c r="D197" s="39">
        <v>2</v>
      </c>
      <c r="E197" s="39">
        <f t="shared" ref="E197:E207" si="5">+D197*10000</f>
        <v>20000</v>
      </c>
    </row>
    <row r="198" spans="1:5">
      <c r="A198" s="74"/>
      <c r="B198" s="39" t="s">
        <v>1125</v>
      </c>
      <c r="C198" s="39" t="s">
        <v>1127</v>
      </c>
      <c r="D198" s="39">
        <v>1</v>
      </c>
      <c r="E198" s="39">
        <f t="shared" si="5"/>
        <v>10000</v>
      </c>
    </row>
    <row r="199" spans="1:5">
      <c r="A199" s="61">
        <v>8</v>
      </c>
      <c r="B199" s="39" t="s">
        <v>980</v>
      </c>
      <c r="C199" s="39" t="s">
        <v>1128</v>
      </c>
      <c r="D199" s="39">
        <v>1</v>
      </c>
      <c r="E199" s="39">
        <f t="shared" si="5"/>
        <v>10000</v>
      </c>
    </row>
    <row r="200" spans="1:5">
      <c r="A200" s="74">
        <v>9</v>
      </c>
      <c r="B200" s="39" t="s">
        <v>981</v>
      </c>
      <c r="C200" s="39" t="s">
        <v>1129</v>
      </c>
      <c r="D200" s="39">
        <v>1</v>
      </c>
      <c r="E200" s="39">
        <f t="shared" si="5"/>
        <v>10000</v>
      </c>
    </row>
    <row r="201" spans="1:5">
      <c r="A201" s="74"/>
      <c r="B201" s="39" t="s">
        <v>981</v>
      </c>
      <c r="C201" s="39" t="s">
        <v>1130</v>
      </c>
      <c r="D201" s="39">
        <v>4</v>
      </c>
      <c r="E201" s="39">
        <f t="shared" si="5"/>
        <v>40000</v>
      </c>
    </row>
    <row r="202" spans="1:5">
      <c r="A202" s="74"/>
      <c r="B202" s="39" t="s">
        <v>981</v>
      </c>
      <c r="C202" s="39" t="s">
        <v>1131</v>
      </c>
      <c r="D202" s="39">
        <v>2</v>
      </c>
      <c r="E202" s="39">
        <f t="shared" si="5"/>
        <v>20000</v>
      </c>
    </row>
    <row r="203" spans="1:5">
      <c r="A203" s="74"/>
      <c r="B203" s="39" t="s">
        <v>981</v>
      </c>
      <c r="C203" s="39" t="s">
        <v>1132</v>
      </c>
      <c r="D203" s="39">
        <v>1</v>
      </c>
      <c r="E203" s="39">
        <f t="shared" si="5"/>
        <v>10000</v>
      </c>
    </row>
    <row r="204" spans="1:5">
      <c r="A204" s="61">
        <v>10</v>
      </c>
      <c r="B204" s="39" t="s">
        <v>1133</v>
      </c>
      <c r="C204" s="39" t="s">
        <v>1134</v>
      </c>
      <c r="D204" s="39">
        <v>1</v>
      </c>
      <c r="E204" s="39">
        <f t="shared" si="5"/>
        <v>10000</v>
      </c>
    </row>
    <row r="205" spans="1:5">
      <c r="A205" s="74">
        <v>11</v>
      </c>
      <c r="B205" s="39" t="s">
        <v>984</v>
      </c>
      <c r="C205" s="39" t="s">
        <v>1135</v>
      </c>
      <c r="D205" s="39">
        <v>2</v>
      </c>
      <c r="E205" s="39">
        <f t="shared" si="5"/>
        <v>20000</v>
      </c>
    </row>
    <row r="206" spans="1:5">
      <c r="A206" s="74"/>
      <c r="B206" s="39" t="s">
        <v>984</v>
      </c>
      <c r="C206" s="39" t="s">
        <v>1136</v>
      </c>
      <c r="D206" s="39">
        <v>1</v>
      </c>
      <c r="E206" s="39">
        <f t="shared" si="5"/>
        <v>10000</v>
      </c>
    </row>
    <row r="207" spans="1:5">
      <c r="A207" s="74"/>
      <c r="B207" s="39" t="s">
        <v>984</v>
      </c>
      <c r="C207" s="39" t="s">
        <v>1137</v>
      </c>
      <c r="D207" s="39">
        <v>1</v>
      </c>
      <c r="E207" s="39">
        <f t="shared" si="5"/>
        <v>10000</v>
      </c>
    </row>
    <row r="208" spans="1:5">
      <c r="A208" s="76" t="s">
        <v>1035</v>
      </c>
      <c r="B208" s="76"/>
      <c r="C208" s="76"/>
      <c r="D208" s="49">
        <f>SUM(D133:D207)</f>
        <v>244</v>
      </c>
      <c r="E208" s="49">
        <f>SUM(E133:E207)</f>
        <v>2440000</v>
      </c>
    </row>
    <row r="209" spans="1:5">
      <c r="A209" s="41"/>
      <c r="B209" s="42"/>
      <c r="C209" s="42"/>
      <c r="D209" s="42"/>
      <c r="E209" s="42"/>
    </row>
    <row r="210" spans="1:5">
      <c r="A210" s="41"/>
      <c r="B210" s="42"/>
      <c r="C210" s="42"/>
      <c r="D210" s="42"/>
      <c r="E210" s="42"/>
    </row>
    <row r="212" spans="1:5">
      <c r="A212" s="44" t="s">
        <v>1138</v>
      </c>
    </row>
    <row r="213" spans="1:5">
      <c r="A213" s="45"/>
    </row>
    <row r="214" spans="1:5">
      <c r="A214" s="61">
        <v>1</v>
      </c>
      <c r="B214" s="39" t="s">
        <v>1139</v>
      </c>
      <c r="C214" s="39" t="s">
        <v>1140</v>
      </c>
      <c r="D214" s="39">
        <v>1</v>
      </c>
      <c r="E214" s="39">
        <f t="shared" ref="E214:E243" si="6">+D214*10000</f>
        <v>10000</v>
      </c>
    </row>
    <row r="215" spans="1:5">
      <c r="A215" s="61">
        <v>2</v>
      </c>
      <c r="B215" s="39" t="s">
        <v>1141</v>
      </c>
      <c r="C215" s="39" t="s">
        <v>1140</v>
      </c>
      <c r="D215" s="39">
        <v>7</v>
      </c>
      <c r="E215" s="39">
        <f t="shared" si="6"/>
        <v>70000</v>
      </c>
    </row>
    <row r="216" spans="1:5">
      <c r="A216" s="74">
        <v>3</v>
      </c>
      <c r="B216" s="39" t="s">
        <v>1142</v>
      </c>
      <c r="C216" s="39" t="s">
        <v>1143</v>
      </c>
      <c r="D216" s="39">
        <v>1</v>
      </c>
      <c r="E216" s="39">
        <f t="shared" si="6"/>
        <v>10000</v>
      </c>
    </row>
    <row r="217" spans="1:5">
      <c r="A217" s="74"/>
      <c r="B217" s="39" t="s">
        <v>1142</v>
      </c>
      <c r="C217" s="39" t="s">
        <v>1144</v>
      </c>
      <c r="D217" s="39">
        <v>3</v>
      </c>
      <c r="E217" s="39">
        <f t="shared" si="6"/>
        <v>30000</v>
      </c>
    </row>
    <row r="218" spans="1:5">
      <c r="A218" s="74"/>
      <c r="B218" s="39" t="s">
        <v>1142</v>
      </c>
      <c r="C218" s="39" t="s">
        <v>1145</v>
      </c>
      <c r="D218" s="39">
        <v>1</v>
      </c>
      <c r="E218" s="39">
        <f t="shared" si="6"/>
        <v>10000</v>
      </c>
    </row>
    <row r="219" spans="1:5">
      <c r="A219" s="74"/>
      <c r="B219" s="39" t="s">
        <v>1142</v>
      </c>
      <c r="C219" s="39" t="s">
        <v>1146</v>
      </c>
      <c r="D219" s="39">
        <v>19</v>
      </c>
      <c r="E219" s="39">
        <f t="shared" si="6"/>
        <v>190000</v>
      </c>
    </row>
    <row r="220" spans="1:5">
      <c r="A220" s="74"/>
      <c r="B220" s="39" t="s">
        <v>1142</v>
      </c>
      <c r="C220" s="39" t="s">
        <v>1147</v>
      </c>
      <c r="D220" s="39">
        <v>1</v>
      </c>
      <c r="E220" s="39">
        <f t="shared" si="6"/>
        <v>10000</v>
      </c>
    </row>
    <row r="221" spans="1:5">
      <c r="A221" s="74"/>
      <c r="B221" s="39" t="s">
        <v>1142</v>
      </c>
      <c r="C221" s="39" t="s">
        <v>1148</v>
      </c>
      <c r="D221" s="39">
        <v>3</v>
      </c>
      <c r="E221" s="39">
        <f t="shared" si="6"/>
        <v>30000</v>
      </c>
    </row>
    <row r="222" spans="1:5">
      <c r="A222" s="74"/>
      <c r="B222" s="39" t="s">
        <v>1142</v>
      </c>
      <c r="C222" s="39" t="s">
        <v>1149</v>
      </c>
      <c r="D222" s="39">
        <v>3</v>
      </c>
      <c r="E222" s="39">
        <f t="shared" si="6"/>
        <v>30000</v>
      </c>
    </row>
    <row r="223" spans="1:5">
      <c r="A223" s="74"/>
      <c r="B223" s="39" t="s">
        <v>1142</v>
      </c>
      <c r="C223" s="39" t="s">
        <v>1150</v>
      </c>
      <c r="D223" s="39">
        <v>1</v>
      </c>
      <c r="E223" s="39">
        <f t="shared" si="6"/>
        <v>10000</v>
      </c>
    </row>
    <row r="224" spans="1:5">
      <c r="A224" s="74"/>
      <c r="B224" s="39" t="s">
        <v>1142</v>
      </c>
      <c r="C224" s="39" t="s">
        <v>1151</v>
      </c>
      <c r="D224" s="39">
        <v>1</v>
      </c>
      <c r="E224" s="39">
        <f t="shared" si="6"/>
        <v>10000</v>
      </c>
    </row>
    <row r="225" spans="1:5">
      <c r="A225" s="74"/>
      <c r="B225" s="39" t="s">
        <v>1142</v>
      </c>
      <c r="C225" s="39" t="s">
        <v>1152</v>
      </c>
      <c r="D225" s="39">
        <v>1</v>
      </c>
      <c r="E225" s="39">
        <f t="shared" si="6"/>
        <v>10000</v>
      </c>
    </row>
    <row r="226" spans="1:5">
      <c r="A226" s="74">
        <v>4</v>
      </c>
      <c r="B226" s="39" t="s">
        <v>1153</v>
      </c>
      <c r="C226" s="39" t="s">
        <v>1154</v>
      </c>
      <c r="D226" s="39">
        <v>3</v>
      </c>
      <c r="E226" s="39">
        <f t="shared" si="6"/>
        <v>30000</v>
      </c>
    </row>
    <row r="227" spans="1:5">
      <c r="A227" s="74"/>
      <c r="B227" s="39" t="s">
        <v>1153</v>
      </c>
      <c r="C227" s="39" t="s">
        <v>1155</v>
      </c>
      <c r="D227" s="39">
        <v>1</v>
      </c>
      <c r="E227" s="39">
        <f t="shared" si="6"/>
        <v>10000</v>
      </c>
    </row>
    <row r="228" spans="1:5">
      <c r="A228" s="74"/>
      <c r="B228" s="39" t="s">
        <v>1153</v>
      </c>
      <c r="C228" s="39" t="s">
        <v>1156</v>
      </c>
      <c r="D228" s="39">
        <v>1</v>
      </c>
      <c r="E228" s="39">
        <f t="shared" si="6"/>
        <v>10000</v>
      </c>
    </row>
    <row r="229" spans="1:5">
      <c r="A229" s="74"/>
      <c r="B229" s="39" t="s">
        <v>1153</v>
      </c>
      <c r="C229" s="39" t="s">
        <v>1157</v>
      </c>
      <c r="D229" s="39">
        <v>1</v>
      </c>
      <c r="E229" s="39">
        <f t="shared" si="6"/>
        <v>10000</v>
      </c>
    </row>
    <row r="230" spans="1:5">
      <c r="A230" s="61">
        <v>5</v>
      </c>
      <c r="B230" s="39" t="s">
        <v>1158</v>
      </c>
      <c r="C230" s="39" t="s">
        <v>1159</v>
      </c>
      <c r="D230" s="39">
        <v>1</v>
      </c>
      <c r="E230" s="39">
        <f t="shared" si="6"/>
        <v>10000</v>
      </c>
    </row>
    <row r="231" spans="1:5">
      <c r="A231" s="74">
        <v>6</v>
      </c>
      <c r="B231" s="39" t="s">
        <v>1160</v>
      </c>
      <c r="C231" s="39" t="s">
        <v>1030</v>
      </c>
      <c r="D231" s="39">
        <v>1</v>
      </c>
      <c r="E231" s="39">
        <f t="shared" si="6"/>
        <v>10000</v>
      </c>
    </row>
    <row r="232" spans="1:5">
      <c r="A232" s="74"/>
      <c r="B232" s="39" t="s">
        <v>1160</v>
      </c>
      <c r="C232" s="39" t="s">
        <v>1161</v>
      </c>
      <c r="D232" s="39">
        <v>2</v>
      </c>
      <c r="E232" s="39">
        <f t="shared" si="6"/>
        <v>20000</v>
      </c>
    </row>
    <row r="233" spans="1:5">
      <c r="A233" s="74"/>
      <c r="B233" s="39" t="s">
        <v>1160</v>
      </c>
      <c r="C233" s="39" t="s">
        <v>1162</v>
      </c>
      <c r="D233" s="39">
        <v>4</v>
      </c>
      <c r="E233" s="39">
        <f t="shared" si="6"/>
        <v>40000</v>
      </c>
    </row>
    <row r="234" spans="1:5">
      <c r="A234" s="74"/>
      <c r="B234" s="39" t="s">
        <v>1160</v>
      </c>
      <c r="C234" s="39" t="s">
        <v>1163</v>
      </c>
      <c r="D234" s="39">
        <v>1</v>
      </c>
      <c r="E234" s="39">
        <f t="shared" si="6"/>
        <v>10000</v>
      </c>
    </row>
    <row r="235" spans="1:5">
      <c r="A235" s="74"/>
      <c r="B235" s="39" t="s">
        <v>1160</v>
      </c>
      <c r="C235" s="39" t="s">
        <v>1164</v>
      </c>
      <c r="D235" s="39">
        <v>23</v>
      </c>
      <c r="E235" s="39">
        <f t="shared" si="6"/>
        <v>230000</v>
      </c>
    </row>
    <row r="236" spans="1:5">
      <c r="A236" s="74"/>
      <c r="B236" s="39" t="s">
        <v>1160</v>
      </c>
      <c r="C236" s="39" t="s">
        <v>1165</v>
      </c>
      <c r="D236" s="39">
        <v>2</v>
      </c>
      <c r="E236" s="39">
        <f t="shared" si="6"/>
        <v>20000</v>
      </c>
    </row>
    <row r="237" spans="1:5">
      <c r="A237" s="74"/>
      <c r="B237" s="39" t="s">
        <v>1160</v>
      </c>
      <c r="C237" s="39" t="s">
        <v>1166</v>
      </c>
      <c r="D237" s="39">
        <v>1</v>
      </c>
      <c r="E237" s="39">
        <f t="shared" si="6"/>
        <v>10000</v>
      </c>
    </row>
    <row r="238" spans="1:5">
      <c r="A238" s="61">
        <v>7</v>
      </c>
      <c r="B238" s="39" t="s">
        <v>1167</v>
      </c>
      <c r="C238" s="39" t="s">
        <v>1168</v>
      </c>
      <c r="D238" s="39">
        <v>1</v>
      </c>
      <c r="E238" s="39">
        <f t="shared" si="6"/>
        <v>10000</v>
      </c>
    </row>
    <row r="239" spans="1:5">
      <c r="A239" s="61">
        <v>8</v>
      </c>
      <c r="B239" s="39" t="s">
        <v>978</v>
      </c>
      <c r="C239" s="39" t="s">
        <v>1169</v>
      </c>
      <c r="D239" s="39">
        <v>1</v>
      </c>
      <c r="E239" s="39">
        <f t="shared" si="6"/>
        <v>10000</v>
      </c>
    </row>
    <row r="240" spans="1:5">
      <c r="A240" s="61">
        <v>9</v>
      </c>
      <c r="B240" s="39" t="s">
        <v>1170</v>
      </c>
      <c r="C240" s="39" t="s">
        <v>1171</v>
      </c>
      <c r="D240" s="39">
        <v>2</v>
      </c>
      <c r="E240" s="39">
        <f t="shared" si="6"/>
        <v>20000</v>
      </c>
    </row>
    <row r="241" spans="1:5">
      <c r="A241" s="61">
        <v>10</v>
      </c>
      <c r="B241" s="39" t="s">
        <v>1172</v>
      </c>
      <c r="C241" s="39" t="s">
        <v>1173</v>
      </c>
      <c r="D241" s="39">
        <v>2</v>
      </c>
      <c r="E241" s="39">
        <f t="shared" si="6"/>
        <v>20000</v>
      </c>
    </row>
    <row r="242" spans="1:5">
      <c r="A242" s="61">
        <v>11</v>
      </c>
      <c r="B242" s="39" t="s">
        <v>1174</v>
      </c>
      <c r="C242" s="39" t="s">
        <v>1175</v>
      </c>
      <c r="D242" s="39">
        <v>1</v>
      </c>
      <c r="E242" s="39">
        <f t="shared" si="6"/>
        <v>10000</v>
      </c>
    </row>
    <row r="243" spans="1:5">
      <c r="A243" s="61">
        <v>12</v>
      </c>
      <c r="B243" s="39" t="s">
        <v>976</v>
      </c>
      <c r="C243" s="39" t="s">
        <v>1176</v>
      </c>
      <c r="D243" s="39">
        <v>3</v>
      </c>
      <c r="E243" s="39">
        <f t="shared" si="6"/>
        <v>30000</v>
      </c>
    </row>
    <row r="244" spans="1:5">
      <c r="A244" s="76" t="s">
        <v>1035</v>
      </c>
      <c r="B244" s="76"/>
      <c r="C244" s="76"/>
      <c r="D244" s="49">
        <f>SUM(D214:D243)</f>
        <v>93</v>
      </c>
      <c r="E244" s="49">
        <f>SUM(E214:E243)</f>
        <v>930000</v>
      </c>
    </row>
    <row r="245" spans="1:5">
      <c r="A245" s="41"/>
      <c r="B245" s="42"/>
      <c r="C245" s="42"/>
      <c r="D245" s="42"/>
      <c r="E245" s="42"/>
    </row>
    <row r="247" spans="1:5">
      <c r="A247" s="44" t="s">
        <v>1177</v>
      </c>
    </row>
    <row r="248" spans="1:5">
      <c r="A248" s="74">
        <v>1</v>
      </c>
      <c r="B248" s="39" t="s">
        <v>1070</v>
      </c>
      <c r="C248" s="39" t="s">
        <v>411</v>
      </c>
      <c r="D248" s="39">
        <v>6</v>
      </c>
      <c r="E248" s="39">
        <f t="shared" ref="E248:E255" si="7">+D248*10000</f>
        <v>60000</v>
      </c>
    </row>
    <row r="249" spans="1:5">
      <c r="A249" s="74"/>
      <c r="B249" s="39" t="s">
        <v>1070</v>
      </c>
      <c r="C249" s="39" t="s">
        <v>1178</v>
      </c>
      <c r="D249" s="39">
        <v>1</v>
      </c>
      <c r="E249" s="39">
        <f t="shared" si="7"/>
        <v>10000</v>
      </c>
    </row>
    <row r="250" spans="1:5">
      <c r="A250" s="74"/>
      <c r="B250" s="39" t="s">
        <v>1070</v>
      </c>
      <c r="C250" s="39" t="s">
        <v>1179</v>
      </c>
      <c r="D250" s="39">
        <v>1</v>
      </c>
      <c r="E250" s="39">
        <f t="shared" si="7"/>
        <v>10000</v>
      </c>
    </row>
    <row r="251" spans="1:5">
      <c r="A251" s="74"/>
      <c r="B251" s="39" t="s">
        <v>1070</v>
      </c>
      <c r="C251" s="39" t="s">
        <v>1180</v>
      </c>
      <c r="D251" s="39">
        <v>1</v>
      </c>
      <c r="E251" s="39">
        <f t="shared" si="7"/>
        <v>10000</v>
      </c>
    </row>
    <row r="252" spans="1:5">
      <c r="A252" s="61">
        <v>2</v>
      </c>
      <c r="B252" s="39" t="s">
        <v>1181</v>
      </c>
      <c r="C252" s="39" t="s">
        <v>1182</v>
      </c>
      <c r="D252" s="39">
        <v>1</v>
      </c>
      <c r="E252" s="39">
        <f t="shared" si="7"/>
        <v>10000</v>
      </c>
    </row>
    <row r="253" spans="1:5">
      <c r="A253" s="61">
        <v>3</v>
      </c>
      <c r="B253" s="39" t="s">
        <v>1181</v>
      </c>
      <c r="C253" s="39" t="s">
        <v>1183</v>
      </c>
      <c r="D253" s="39">
        <v>1</v>
      </c>
      <c r="E253" s="39">
        <f t="shared" si="7"/>
        <v>10000</v>
      </c>
    </row>
    <row r="254" spans="1:5">
      <c r="A254" s="61">
        <v>4</v>
      </c>
      <c r="B254" s="39" t="s">
        <v>983</v>
      </c>
      <c r="C254" s="39" t="s">
        <v>1184</v>
      </c>
      <c r="D254" s="39">
        <v>1</v>
      </c>
      <c r="E254" s="39">
        <f t="shared" si="7"/>
        <v>10000</v>
      </c>
    </row>
    <row r="255" spans="1:5">
      <c r="A255" s="61">
        <v>5</v>
      </c>
      <c r="B255" s="39" t="s">
        <v>975</v>
      </c>
      <c r="C255" s="39" t="s">
        <v>1185</v>
      </c>
      <c r="D255" s="39">
        <v>1</v>
      </c>
      <c r="E255" s="39">
        <f t="shared" si="7"/>
        <v>10000</v>
      </c>
    </row>
    <row r="256" spans="1:5">
      <c r="A256" s="76" t="s">
        <v>1035</v>
      </c>
      <c r="B256" s="76"/>
      <c r="C256" s="76"/>
      <c r="D256" s="49">
        <f>SUM(D248:D255)</f>
        <v>13</v>
      </c>
      <c r="E256" s="49">
        <f>SUM(E248:E255)</f>
        <v>130000</v>
      </c>
    </row>
    <row r="257" spans="1:5">
      <c r="A257" s="41"/>
      <c r="B257" s="42"/>
      <c r="C257" s="42"/>
      <c r="D257" s="42"/>
      <c r="E257" s="42"/>
    </row>
    <row r="259" spans="1:5">
      <c r="A259" s="44" t="s">
        <v>1186</v>
      </c>
    </row>
    <row r="260" spans="1:5">
      <c r="A260" s="46">
        <v>1</v>
      </c>
      <c r="B260" s="47" t="s">
        <v>1187</v>
      </c>
      <c r="C260" s="47" t="s">
        <v>1188</v>
      </c>
      <c r="D260" s="47">
        <v>2</v>
      </c>
      <c r="E260" s="47">
        <f>+D260*10000</f>
        <v>20000</v>
      </c>
    </row>
    <row r="261" spans="1:5">
      <c r="A261" s="46">
        <v>2</v>
      </c>
      <c r="B261" s="47" t="s">
        <v>1189</v>
      </c>
      <c r="C261" s="47" t="s">
        <v>443</v>
      </c>
      <c r="D261" s="47">
        <v>4</v>
      </c>
      <c r="E261" s="47">
        <f t="shared" ref="E261:E304" si="8">+D261*10000</f>
        <v>40000</v>
      </c>
    </row>
    <row r="262" spans="1:5">
      <c r="A262" s="46">
        <v>3</v>
      </c>
      <c r="B262" s="47" t="s">
        <v>1190</v>
      </c>
      <c r="C262" s="47" t="s">
        <v>1191</v>
      </c>
      <c r="D262" s="47">
        <v>4</v>
      </c>
      <c r="E262" s="47">
        <f t="shared" si="8"/>
        <v>40000</v>
      </c>
    </row>
    <row r="263" spans="1:5">
      <c r="A263" s="46"/>
      <c r="B263" s="47" t="s">
        <v>1190</v>
      </c>
      <c r="C263" s="47" t="s">
        <v>1192</v>
      </c>
      <c r="D263" s="47">
        <v>1</v>
      </c>
      <c r="E263" s="47">
        <f t="shared" si="8"/>
        <v>10000</v>
      </c>
    </row>
    <row r="264" spans="1:5">
      <c r="A264" s="46"/>
      <c r="B264" s="47" t="s">
        <v>1190</v>
      </c>
      <c r="C264" s="47" t="s">
        <v>1193</v>
      </c>
      <c r="D264" s="47">
        <v>24</v>
      </c>
      <c r="E264" s="47">
        <f t="shared" si="8"/>
        <v>240000</v>
      </c>
    </row>
    <row r="265" spans="1:5">
      <c r="A265" s="46"/>
      <c r="B265" s="47" t="s">
        <v>1190</v>
      </c>
      <c r="C265" s="47" t="s">
        <v>200</v>
      </c>
      <c r="D265" s="47">
        <v>2</v>
      </c>
      <c r="E265" s="47">
        <f t="shared" si="8"/>
        <v>20000</v>
      </c>
    </row>
    <row r="266" spans="1:5">
      <c r="A266" s="46"/>
      <c r="B266" s="47" t="s">
        <v>1190</v>
      </c>
      <c r="C266" s="47" t="s">
        <v>303</v>
      </c>
      <c r="D266" s="47">
        <v>2</v>
      </c>
      <c r="E266" s="47">
        <f t="shared" si="8"/>
        <v>20000</v>
      </c>
    </row>
    <row r="267" spans="1:5">
      <c r="A267" s="46"/>
      <c r="B267" s="47" t="s">
        <v>1190</v>
      </c>
      <c r="C267" s="47" t="s">
        <v>1194</v>
      </c>
      <c r="D267" s="47">
        <v>5</v>
      </c>
      <c r="E267" s="47">
        <f t="shared" si="8"/>
        <v>50000</v>
      </c>
    </row>
    <row r="268" spans="1:5">
      <c r="A268" s="46"/>
      <c r="B268" s="47" t="s">
        <v>1190</v>
      </c>
      <c r="C268" s="47" t="s">
        <v>405</v>
      </c>
      <c r="D268" s="47">
        <v>11</v>
      </c>
      <c r="E268" s="47">
        <f t="shared" si="8"/>
        <v>110000</v>
      </c>
    </row>
    <row r="269" spans="1:5">
      <c r="A269" s="46"/>
      <c r="B269" s="47" t="s">
        <v>1190</v>
      </c>
      <c r="C269" s="47" t="s">
        <v>1195</v>
      </c>
      <c r="D269" s="47">
        <v>3</v>
      </c>
      <c r="E269" s="47">
        <f t="shared" si="8"/>
        <v>30000</v>
      </c>
    </row>
    <row r="270" spans="1:5">
      <c r="A270" s="46"/>
      <c r="B270" s="47" t="s">
        <v>1190</v>
      </c>
      <c r="C270" s="47" t="s">
        <v>335</v>
      </c>
      <c r="D270" s="47">
        <v>2</v>
      </c>
      <c r="E270" s="47">
        <f t="shared" si="8"/>
        <v>20000</v>
      </c>
    </row>
    <row r="271" spans="1:5">
      <c r="A271" s="46"/>
      <c r="B271" s="47" t="s">
        <v>1190</v>
      </c>
      <c r="C271" s="47" t="s">
        <v>327</v>
      </c>
      <c r="D271" s="47">
        <v>1</v>
      </c>
      <c r="E271" s="47">
        <f t="shared" si="8"/>
        <v>10000</v>
      </c>
    </row>
    <row r="272" spans="1:5">
      <c r="A272" s="46"/>
      <c r="B272" s="47" t="s">
        <v>1190</v>
      </c>
      <c r="C272" s="47" t="s">
        <v>1188</v>
      </c>
      <c r="D272" s="47">
        <v>2</v>
      </c>
      <c r="E272" s="47">
        <f t="shared" si="8"/>
        <v>20000</v>
      </c>
    </row>
    <row r="273" spans="1:5">
      <c r="A273" s="46"/>
      <c r="B273" s="47" t="s">
        <v>1190</v>
      </c>
      <c r="C273" s="47" t="s">
        <v>1196</v>
      </c>
      <c r="D273" s="47">
        <v>2</v>
      </c>
      <c r="E273" s="47">
        <f t="shared" si="8"/>
        <v>20000</v>
      </c>
    </row>
    <row r="274" spans="1:5">
      <c r="A274" s="46">
        <v>3</v>
      </c>
      <c r="B274" s="47" t="s">
        <v>1181</v>
      </c>
      <c r="C274" s="47" t="s">
        <v>1197</v>
      </c>
      <c r="D274" s="47">
        <v>1</v>
      </c>
      <c r="E274" s="47">
        <f t="shared" si="8"/>
        <v>10000</v>
      </c>
    </row>
    <row r="275" spans="1:5">
      <c r="A275" s="46"/>
      <c r="B275" s="47" t="s">
        <v>1181</v>
      </c>
      <c r="C275" s="47" t="s">
        <v>1198</v>
      </c>
      <c r="D275" s="47">
        <v>20</v>
      </c>
      <c r="E275" s="47">
        <f t="shared" si="8"/>
        <v>200000</v>
      </c>
    </row>
    <row r="276" spans="1:5">
      <c r="A276" s="46"/>
      <c r="B276" s="47" t="s">
        <v>1181</v>
      </c>
      <c r="C276" s="47" t="s">
        <v>1199</v>
      </c>
      <c r="D276" s="47">
        <v>3</v>
      </c>
      <c r="E276" s="47">
        <f t="shared" si="8"/>
        <v>30000</v>
      </c>
    </row>
    <row r="277" spans="1:5">
      <c r="A277" s="46"/>
      <c r="B277" s="47" t="s">
        <v>1181</v>
      </c>
      <c r="C277" s="47" t="s">
        <v>543</v>
      </c>
      <c r="D277" s="47">
        <v>1</v>
      </c>
      <c r="E277" s="47">
        <f t="shared" si="8"/>
        <v>10000</v>
      </c>
    </row>
    <row r="278" spans="1:5">
      <c r="A278" s="46"/>
      <c r="B278" s="47" t="s">
        <v>1181</v>
      </c>
      <c r="C278" s="47" t="s">
        <v>1194</v>
      </c>
      <c r="D278" s="47">
        <v>3</v>
      </c>
      <c r="E278" s="47">
        <f t="shared" si="8"/>
        <v>30000</v>
      </c>
    </row>
    <row r="279" spans="1:5">
      <c r="A279" s="46"/>
      <c r="B279" s="47" t="s">
        <v>1181</v>
      </c>
      <c r="C279" s="47" t="s">
        <v>1200</v>
      </c>
      <c r="D279" s="47">
        <v>1</v>
      </c>
      <c r="E279" s="47">
        <f t="shared" si="8"/>
        <v>10000</v>
      </c>
    </row>
    <row r="280" spans="1:5">
      <c r="A280" s="46"/>
      <c r="B280" s="47" t="s">
        <v>1181</v>
      </c>
      <c r="C280" s="47" t="s">
        <v>1196</v>
      </c>
      <c r="D280" s="47">
        <v>11</v>
      </c>
      <c r="E280" s="47">
        <f t="shared" si="8"/>
        <v>110000</v>
      </c>
    </row>
    <row r="281" spans="1:5">
      <c r="A281" s="46">
        <v>4</v>
      </c>
      <c r="B281" s="47" t="s">
        <v>1201</v>
      </c>
      <c r="C281" s="47" t="s">
        <v>1202</v>
      </c>
      <c r="D281" s="47">
        <v>1</v>
      </c>
      <c r="E281" s="47">
        <f t="shared" si="8"/>
        <v>10000</v>
      </c>
    </row>
    <row r="282" spans="1:5">
      <c r="A282" s="46"/>
      <c r="B282" s="47" t="s">
        <v>1201</v>
      </c>
      <c r="C282" s="47" t="s">
        <v>165</v>
      </c>
      <c r="D282" s="47">
        <v>2</v>
      </c>
      <c r="E282" s="47">
        <f t="shared" si="8"/>
        <v>20000</v>
      </c>
    </row>
    <row r="283" spans="1:5">
      <c r="A283" s="46">
        <v>5</v>
      </c>
      <c r="B283" s="47" t="s">
        <v>1203</v>
      </c>
      <c r="C283" s="47" t="s">
        <v>1204</v>
      </c>
      <c r="D283" s="47">
        <v>1</v>
      </c>
      <c r="E283" s="47">
        <f t="shared" si="8"/>
        <v>10000</v>
      </c>
    </row>
    <row r="284" spans="1:5">
      <c r="A284" s="46">
        <v>6</v>
      </c>
      <c r="B284" s="47" t="s">
        <v>1205</v>
      </c>
      <c r="C284" s="47" t="s">
        <v>1206</v>
      </c>
      <c r="D284" s="47">
        <v>3</v>
      </c>
      <c r="E284" s="47">
        <f t="shared" si="8"/>
        <v>30000</v>
      </c>
    </row>
    <row r="285" spans="1:5">
      <c r="A285" s="46">
        <v>7</v>
      </c>
      <c r="B285" s="47" t="s">
        <v>1207</v>
      </c>
      <c r="C285" s="47" t="s">
        <v>1208</v>
      </c>
      <c r="D285" s="47">
        <v>14</v>
      </c>
      <c r="E285" s="47">
        <f t="shared" si="8"/>
        <v>140000</v>
      </c>
    </row>
    <row r="286" spans="1:5">
      <c r="A286" s="46">
        <v>8</v>
      </c>
      <c r="B286" s="47" t="s">
        <v>1209</v>
      </c>
      <c r="C286" s="39" t="s">
        <v>1206</v>
      </c>
      <c r="D286" s="39">
        <v>28</v>
      </c>
      <c r="E286" s="47">
        <f t="shared" si="8"/>
        <v>280000</v>
      </c>
    </row>
    <row r="287" spans="1:5">
      <c r="A287" s="46"/>
      <c r="B287" s="47" t="s">
        <v>1209</v>
      </c>
      <c r="C287" s="39" t="s">
        <v>1210</v>
      </c>
      <c r="D287" s="39">
        <v>9</v>
      </c>
      <c r="E287" s="47">
        <f t="shared" si="8"/>
        <v>90000</v>
      </c>
    </row>
    <row r="288" spans="1:5">
      <c r="A288" s="46"/>
      <c r="B288" s="47" t="s">
        <v>1209</v>
      </c>
      <c r="C288" s="39" t="s">
        <v>1211</v>
      </c>
      <c r="D288" s="39">
        <v>2</v>
      </c>
      <c r="E288" s="47">
        <f t="shared" si="8"/>
        <v>20000</v>
      </c>
    </row>
    <row r="289" spans="1:7">
      <c r="A289" s="46"/>
      <c r="B289" s="47" t="s">
        <v>1209</v>
      </c>
      <c r="C289" s="39" t="s">
        <v>1212</v>
      </c>
      <c r="D289" s="39">
        <v>13</v>
      </c>
      <c r="E289" s="47">
        <f t="shared" si="8"/>
        <v>130000</v>
      </c>
    </row>
    <row r="290" spans="1:7">
      <c r="A290" s="46"/>
      <c r="B290" s="47" t="s">
        <v>1209</v>
      </c>
      <c r="C290" s="39" t="s">
        <v>1213</v>
      </c>
      <c r="D290" s="39">
        <v>10</v>
      </c>
      <c r="E290" s="47">
        <f t="shared" si="8"/>
        <v>100000</v>
      </c>
    </row>
    <row r="291" spans="1:7">
      <c r="A291" s="46"/>
      <c r="B291" s="47" t="s">
        <v>1209</v>
      </c>
      <c r="C291" s="39" t="s">
        <v>1214</v>
      </c>
      <c r="D291" s="39">
        <v>1</v>
      </c>
      <c r="E291" s="47">
        <f t="shared" si="8"/>
        <v>10000</v>
      </c>
    </row>
    <row r="292" spans="1:7">
      <c r="A292" s="46"/>
      <c r="B292" s="47" t="s">
        <v>1209</v>
      </c>
      <c r="C292" s="39" t="s">
        <v>1215</v>
      </c>
      <c r="D292" s="39">
        <v>144</v>
      </c>
      <c r="E292" s="47">
        <f t="shared" si="8"/>
        <v>1440000</v>
      </c>
    </row>
    <row r="293" spans="1:7">
      <c r="A293" s="46"/>
      <c r="B293" s="47" t="s">
        <v>1209</v>
      </c>
      <c r="C293" s="39" t="s">
        <v>1216</v>
      </c>
      <c r="D293" s="39">
        <v>9</v>
      </c>
      <c r="E293" s="47">
        <f t="shared" si="8"/>
        <v>90000</v>
      </c>
    </row>
    <row r="294" spans="1:7">
      <c r="A294" s="46"/>
      <c r="B294" s="47" t="s">
        <v>1209</v>
      </c>
      <c r="C294" s="39" t="s">
        <v>1217</v>
      </c>
      <c r="D294" s="39">
        <v>38</v>
      </c>
      <c r="E294" s="47">
        <f t="shared" si="8"/>
        <v>380000</v>
      </c>
    </row>
    <row r="295" spans="1:7">
      <c r="A295" s="46"/>
      <c r="B295" s="47" t="s">
        <v>1209</v>
      </c>
      <c r="C295" s="39" t="s">
        <v>1218</v>
      </c>
      <c r="D295" s="39">
        <v>1</v>
      </c>
      <c r="E295" s="47">
        <f t="shared" si="8"/>
        <v>10000</v>
      </c>
    </row>
    <row r="296" spans="1:7">
      <c r="A296" s="46"/>
      <c r="B296" s="47" t="s">
        <v>1209</v>
      </c>
      <c r="C296" s="39" t="s">
        <v>1219</v>
      </c>
      <c r="D296" s="39">
        <v>3</v>
      </c>
      <c r="E296" s="47">
        <f t="shared" si="8"/>
        <v>30000</v>
      </c>
    </row>
    <row r="297" spans="1:7">
      <c r="A297" s="46"/>
      <c r="B297" s="47" t="s">
        <v>1209</v>
      </c>
      <c r="C297" s="39" t="s">
        <v>1220</v>
      </c>
      <c r="D297" s="39">
        <v>9</v>
      </c>
      <c r="E297" s="47">
        <f t="shared" si="8"/>
        <v>90000</v>
      </c>
      <c r="G297" s="37">
        <f>391-92</f>
        <v>299</v>
      </c>
    </row>
    <row r="298" spans="1:7">
      <c r="A298" s="46"/>
      <c r="B298" s="47" t="s">
        <v>1209</v>
      </c>
      <c r="C298" s="39" t="s">
        <v>1221</v>
      </c>
      <c r="D298" s="39">
        <v>119</v>
      </c>
      <c r="E298" s="47">
        <f t="shared" si="8"/>
        <v>1190000</v>
      </c>
    </row>
    <row r="299" spans="1:7">
      <c r="A299" s="46"/>
      <c r="B299" s="47" t="s">
        <v>1209</v>
      </c>
      <c r="C299" s="39" t="s">
        <v>553</v>
      </c>
      <c r="D299" s="39">
        <v>2</v>
      </c>
      <c r="E299" s="47">
        <f t="shared" si="8"/>
        <v>20000</v>
      </c>
    </row>
    <row r="300" spans="1:7">
      <c r="A300" s="46"/>
      <c r="B300" s="47" t="s">
        <v>1209</v>
      </c>
      <c r="C300" s="47" t="s">
        <v>329</v>
      </c>
      <c r="D300" s="47">
        <v>1</v>
      </c>
      <c r="E300" s="47">
        <f t="shared" si="8"/>
        <v>10000</v>
      </c>
    </row>
    <row r="301" spans="1:7">
      <c r="A301" s="46"/>
      <c r="B301" s="47" t="s">
        <v>1209</v>
      </c>
      <c r="C301" s="47" t="s">
        <v>567</v>
      </c>
      <c r="D301" s="47">
        <v>2</v>
      </c>
      <c r="E301" s="47">
        <f t="shared" si="8"/>
        <v>20000</v>
      </c>
    </row>
    <row r="302" spans="1:7">
      <c r="A302" s="46">
        <v>9</v>
      </c>
      <c r="B302" s="47" t="s">
        <v>1222</v>
      </c>
      <c r="C302" s="47" t="s">
        <v>1223</v>
      </c>
      <c r="D302" s="47">
        <v>9</v>
      </c>
      <c r="E302" s="47">
        <f t="shared" si="8"/>
        <v>90000</v>
      </c>
    </row>
    <row r="303" spans="1:7">
      <c r="A303" s="46">
        <v>10</v>
      </c>
      <c r="B303" s="47" t="s">
        <v>1224</v>
      </c>
      <c r="C303" s="47" t="s">
        <v>1225</v>
      </c>
      <c r="D303" s="47">
        <v>1</v>
      </c>
      <c r="E303" s="47">
        <f t="shared" si="8"/>
        <v>10000</v>
      </c>
    </row>
    <row r="304" spans="1:7">
      <c r="A304" s="46">
        <v>11</v>
      </c>
      <c r="B304" s="47" t="s">
        <v>1226</v>
      </c>
      <c r="C304" s="47" t="s">
        <v>32</v>
      </c>
      <c r="D304" s="47">
        <v>4</v>
      </c>
      <c r="E304" s="47">
        <f t="shared" si="8"/>
        <v>40000</v>
      </c>
    </row>
    <row r="305" spans="1:5">
      <c r="A305" s="76" t="s">
        <v>1035</v>
      </c>
      <c r="B305" s="76"/>
      <c r="C305" s="76"/>
      <c r="D305" s="49">
        <f>SUM(D260:D304)</f>
        <v>531</v>
      </c>
      <c r="E305" s="49">
        <f>SUM(E260:E304)</f>
        <v>5310000</v>
      </c>
    </row>
    <row r="306" spans="1:5">
      <c r="A306" s="43"/>
      <c r="B306" s="43"/>
      <c r="C306" s="43"/>
      <c r="D306" s="40"/>
      <c r="E306" s="40"/>
    </row>
    <row r="307" spans="1:5">
      <c r="A307" s="44"/>
    </row>
    <row r="308" spans="1:5">
      <c r="A308" s="44" t="s">
        <v>1227</v>
      </c>
    </row>
    <row r="309" spans="1:5">
      <c r="A309" s="74">
        <v>1</v>
      </c>
      <c r="B309" s="39" t="s">
        <v>1228</v>
      </c>
      <c r="C309" s="39" t="s">
        <v>1229</v>
      </c>
      <c r="D309" s="39">
        <v>1</v>
      </c>
      <c r="E309" s="39">
        <f t="shared" ref="E309:E319" si="9">+D309*10000</f>
        <v>10000</v>
      </c>
    </row>
    <row r="310" spans="1:5">
      <c r="A310" s="74"/>
      <c r="B310" s="39" t="s">
        <v>1228</v>
      </c>
      <c r="C310" s="39" t="s">
        <v>411</v>
      </c>
      <c r="D310" s="39">
        <f>96+20+34+95+26+48+29+10+17</f>
        <v>375</v>
      </c>
      <c r="E310" s="39">
        <f t="shared" si="9"/>
        <v>3750000</v>
      </c>
    </row>
    <row r="311" spans="1:5">
      <c r="A311" s="74"/>
      <c r="B311" s="39" t="s">
        <v>1228</v>
      </c>
      <c r="C311" s="39" t="s">
        <v>1230</v>
      </c>
      <c r="D311" s="39">
        <v>3</v>
      </c>
      <c r="E311" s="39">
        <f t="shared" si="9"/>
        <v>30000</v>
      </c>
    </row>
    <row r="312" spans="1:5">
      <c r="A312" s="61">
        <v>2</v>
      </c>
      <c r="B312" s="39" t="s">
        <v>962</v>
      </c>
      <c r="C312" s="39" t="s">
        <v>962</v>
      </c>
      <c r="D312" s="39">
        <v>1</v>
      </c>
      <c r="E312" s="39">
        <f t="shared" si="9"/>
        <v>10000</v>
      </c>
    </row>
    <row r="313" spans="1:5">
      <c r="A313" s="61">
        <v>3</v>
      </c>
      <c r="B313" s="39" t="s">
        <v>441</v>
      </c>
      <c r="C313" s="39" t="s">
        <v>1231</v>
      </c>
      <c r="D313" s="39">
        <v>1</v>
      </c>
      <c r="E313" s="39">
        <f t="shared" si="9"/>
        <v>10000</v>
      </c>
    </row>
    <row r="314" spans="1:5">
      <c r="A314" s="61">
        <v>4</v>
      </c>
      <c r="B314" s="39" t="s">
        <v>979</v>
      </c>
      <c r="C314" s="39" t="s">
        <v>1232</v>
      </c>
      <c r="D314" s="39">
        <v>1</v>
      </c>
      <c r="E314" s="39">
        <f t="shared" si="9"/>
        <v>10000</v>
      </c>
    </row>
    <row r="315" spans="1:5">
      <c r="A315" s="61">
        <v>5</v>
      </c>
      <c r="B315" s="39" t="s">
        <v>975</v>
      </c>
      <c r="C315" s="39" t="s">
        <v>1233</v>
      </c>
      <c r="D315" s="39">
        <f>1+4+1</f>
        <v>6</v>
      </c>
      <c r="E315" s="39">
        <f t="shared" si="9"/>
        <v>60000</v>
      </c>
    </row>
    <row r="316" spans="1:5">
      <c r="A316" s="61">
        <v>6</v>
      </c>
      <c r="B316" s="39" t="s">
        <v>1181</v>
      </c>
      <c r="C316" s="39" t="s">
        <v>1234</v>
      </c>
      <c r="D316" s="39">
        <f>4+1+24+1+36</f>
        <v>66</v>
      </c>
      <c r="E316" s="39">
        <f t="shared" si="9"/>
        <v>660000</v>
      </c>
    </row>
    <row r="317" spans="1:5">
      <c r="A317" s="61">
        <v>7</v>
      </c>
      <c r="B317" s="39" t="s">
        <v>469</v>
      </c>
      <c r="C317" s="39" t="s">
        <v>1235</v>
      </c>
      <c r="D317" s="39">
        <v>1</v>
      </c>
      <c r="E317" s="39">
        <f t="shared" si="9"/>
        <v>10000</v>
      </c>
    </row>
    <row r="318" spans="1:5">
      <c r="A318" s="61">
        <v>8</v>
      </c>
      <c r="B318" s="39" t="s">
        <v>964</v>
      </c>
      <c r="C318" s="39" t="s">
        <v>964</v>
      </c>
      <c r="D318" s="39">
        <f>1+6</f>
        <v>7</v>
      </c>
      <c r="E318" s="39">
        <f t="shared" si="9"/>
        <v>70000</v>
      </c>
    </row>
    <row r="319" spans="1:5">
      <c r="A319" s="61">
        <v>9</v>
      </c>
      <c r="B319" s="39" t="s">
        <v>968</v>
      </c>
      <c r="C319" s="39" t="s">
        <v>220</v>
      </c>
      <c r="D319" s="39">
        <v>6</v>
      </c>
      <c r="E319" s="39">
        <f t="shared" si="9"/>
        <v>60000</v>
      </c>
    </row>
    <row r="320" spans="1:5">
      <c r="A320" s="76" t="s">
        <v>1035</v>
      </c>
      <c r="B320" s="76"/>
      <c r="C320" s="76"/>
      <c r="D320" s="49">
        <f>SUM(D309:D319)</f>
        <v>468</v>
      </c>
      <c r="E320" s="49">
        <f>SUM(E309:E319)</f>
        <v>4680000</v>
      </c>
    </row>
    <row r="321" spans="1:5">
      <c r="A321" s="41"/>
      <c r="B321" s="42"/>
      <c r="C321" s="42"/>
      <c r="D321" s="42"/>
      <c r="E321" s="42"/>
    </row>
    <row r="323" spans="1:5">
      <c r="A323" s="44" t="s">
        <v>1236</v>
      </c>
    </row>
    <row r="325" spans="1:5">
      <c r="A325" s="61">
        <v>1</v>
      </c>
      <c r="B325" s="39" t="s">
        <v>1237</v>
      </c>
      <c r="C325" s="39" t="s">
        <v>1238</v>
      </c>
      <c r="D325" s="39">
        <v>4</v>
      </c>
      <c r="E325" s="39">
        <f t="shared" ref="E325:E341" si="10">+D325*10000</f>
        <v>40000</v>
      </c>
    </row>
    <row r="326" spans="1:5">
      <c r="A326" s="74">
        <v>2</v>
      </c>
      <c r="B326" s="39" t="s">
        <v>965</v>
      </c>
      <c r="C326" s="39" t="s">
        <v>1239</v>
      </c>
      <c r="D326" s="39">
        <v>48</v>
      </c>
      <c r="E326" s="39">
        <f t="shared" si="10"/>
        <v>480000</v>
      </c>
    </row>
    <row r="327" spans="1:5">
      <c r="A327" s="74"/>
      <c r="B327" s="39" t="s">
        <v>965</v>
      </c>
      <c r="C327" s="39" t="s">
        <v>1029</v>
      </c>
      <c r="D327" s="39">
        <v>3</v>
      </c>
      <c r="E327" s="39">
        <f t="shared" si="10"/>
        <v>30000</v>
      </c>
    </row>
    <row r="328" spans="1:5">
      <c r="A328" s="74"/>
      <c r="B328" s="39" t="s">
        <v>965</v>
      </c>
      <c r="C328" s="39" t="s">
        <v>1229</v>
      </c>
      <c r="D328" s="39">
        <v>10</v>
      </c>
      <c r="E328" s="39">
        <f t="shared" si="10"/>
        <v>100000</v>
      </c>
    </row>
    <row r="329" spans="1:5">
      <c r="A329" s="61">
        <v>3</v>
      </c>
      <c r="B329" s="39" t="s">
        <v>968</v>
      </c>
      <c r="C329" s="39" t="s">
        <v>220</v>
      </c>
      <c r="D329" s="39">
        <v>9</v>
      </c>
      <c r="E329" s="39">
        <f t="shared" si="10"/>
        <v>90000</v>
      </c>
    </row>
    <row r="330" spans="1:5">
      <c r="A330" s="74">
        <v>4</v>
      </c>
      <c r="B330" s="39" t="s">
        <v>1070</v>
      </c>
      <c r="C330" s="39" t="s">
        <v>1240</v>
      </c>
      <c r="D330" s="39">
        <v>3</v>
      </c>
      <c r="E330" s="39">
        <f t="shared" si="10"/>
        <v>30000</v>
      </c>
    </row>
    <row r="331" spans="1:5">
      <c r="A331" s="74"/>
      <c r="B331" s="39" t="s">
        <v>1070</v>
      </c>
      <c r="C331" s="39" t="s">
        <v>1241</v>
      </c>
      <c r="D331" s="39">
        <v>1</v>
      </c>
      <c r="E331" s="39">
        <f t="shared" si="10"/>
        <v>10000</v>
      </c>
    </row>
    <row r="332" spans="1:5">
      <c r="A332" s="74"/>
      <c r="B332" s="39" t="s">
        <v>1070</v>
      </c>
      <c r="C332" s="39" t="s">
        <v>1242</v>
      </c>
      <c r="D332" s="39">
        <v>76</v>
      </c>
      <c r="E332" s="39">
        <f t="shared" si="10"/>
        <v>760000</v>
      </c>
    </row>
    <row r="333" spans="1:5">
      <c r="A333" s="74"/>
      <c r="B333" s="39" t="s">
        <v>1070</v>
      </c>
      <c r="C333" s="39" t="s">
        <v>1243</v>
      </c>
      <c r="D333" s="39">
        <v>1</v>
      </c>
      <c r="E333" s="39">
        <f t="shared" si="10"/>
        <v>10000</v>
      </c>
    </row>
    <row r="334" spans="1:5">
      <c r="A334" s="61">
        <v>5</v>
      </c>
      <c r="B334" s="39" t="s">
        <v>1244</v>
      </c>
      <c r="C334" s="39" t="s">
        <v>1245</v>
      </c>
      <c r="D334" s="39">
        <v>2</v>
      </c>
      <c r="E334" s="39">
        <f t="shared" si="10"/>
        <v>20000</v>
      </c>
    </row>
    <row r="335" spans="1:5">
      <c r="A335" s="61">
        <v>6</v>
      </c>
      <c r="B335" s="39" t="s">
        <v>963</v>
      </c>
      <c r="C335" s="39" t="s">
        <v>1246</v>
      </c>
      <c r="D335" s="39">
        <v>14</v>
      </c>
      <c r="E335" s="39">
        <f t="shared" si="10"/>
        <v>140000</v>
      </c>
    </row>
    <row r="336" spans="1:5">
      <c r="A336" s="61">
        <v>7</v>
      </c>
      <c r="B336" s="39" t="s">
        <v>1208</v>
      </c>
      <c r="C336" s="39" t="s">
        <v>1208</v>
      </c>
      <c r="D336" s="39">
        <v>2</v>
      </c>
      <c r="E336" s="39">
        <f t="shared" si="10"/>
        <v>20000</v>
      </c>
    </row>
    <row r="337" spans="1:5">
      <c r="A337" s="74">
        <v>8</v>
      </c>
      <c r="B337" s="39" t="s">
        <v>975</v>
      </c>
      <c r="C337" s="39" t="s">
        <v>1247</v>
      </c>
      <c r="D337" s="39">
        <v>3</v>
      </c>
      <c r="E337" s="39">
        <f t="shared" si="10"/>
        <v>30000</v>
      </c>
    </row>
    <row r="338" spans="1:5">
      <c r="A338" s="74"/>
      <c r="B338" s="39" t="s">
        <v>975</v>
      </c>
      <c r="C338" s="39" t="s">
        <v>1233</v>
      </c>
      <c r="D338" s="39">
        <v>2</v>
      </c>
      <c r="E338" s="39">
        <f t="shared" si="10"/>
        <v>20000</v>
      </c>
    </row>
    <row r="339" spans="1:5">
      <c r="A339" s="61">
        <v>9</v>
      </c>
      <c r="B339" s="39" t="s">
        <v>976</v>
      </c>
      <c r="C339" s="39" t="s">
        <v>1248</v>
      </c>
      <c r="D339" s="39">
        <v>2</v>
      </c>
      <c r="E339" s="39">
        <f t="shared" si="10"/>
        <v>20000</v>
      </c>
    </row>
    <row r="340" spans="1:5">
      <c r="A340" s="61">
        <v>10</v>
      </c>
      <c r="B340" s="39" t="s">
        <v>469</v>
      </c>
      <c r="C340" s="39" t="s">
        <v>1249</v>
      </c>
      <c r="D340" s="39">
        <v>9</v>
      </c>
      <c r="E340" s="39">
        <f t="shared" si="10"/>
        <v>90000</v>
      </c>
    </row>
    <row r="341" spans="1:5">
      <c r="A341" s="61">
        <v>11</v>
      </c>
      <c r="B341" s="39" t="s">
        <v>441</v>
      </c>
      <c r="C341" s="39" t="s">
        <v>1231</v>
      </c>
      <c r="D341" s="39">
        <v>2</v>
      </c>
      <c r="E341" s="39">
        <f t="shared" si="10"/>
        <v>20000</v>
      </c>
    </row>
    <row r="342" spans="1:5">
      <c r="A342" s="76" t="s">
        <v>1035</v>
      </c>
      <c r="B342" s="76"/>
      <c r="C342" s="76"/>
      <c r="D342" s="49">
        <f>SUM(D325:D341)</f>
        <v>191</v>
      </c>
      <c r="E342" s="49">
        <f>SUM(E325:E341)</f>
        <v>1910000</v>
      </c>
    </row>
    <row r="343" spans="1:5">
      <c r="A343" s="41"/>
      <c r="B343" s="42"/>
      <c r="C343" s="42"/>
      <c r="D343" s="42"/>
      <c r="E343" s="42"/>
    </row>
    <row r="345" spans="1:5">
      <c r="A345" s="44" t="s">
        <v>1250</v>
      </c>
    </row>
    <row r="346" spans="1:5">
      <c r="A346" s="61">
        <v>1</v>
      </c>
      <c r="B346" s="39" t="s">
        <v>963</v>
      </c>
      <c r="C346" s="39" t="s">
        <v>1251</v>
      </c>
      <c r="D346" s="39">
        <v>4</v>
      </c>
      <c r="E346" s="39">
        <f t="shared" ref="E346:E371" si="11">+D346*10000</f>
        <v>40000</v>
      </c>
    </row>
    <row r="347" spans="1:5">
      <c r="A347" s="74">
        <v>2</v>
      </c>
      <c r="B347" s="39" t="s">
        <v>292</v>
      </c>
      <c r="C347" s="39" t="s">
        <v>1252</v>
      </c>
      <c r="D347" s="39">
        <v>4</v>
      </c>
      <c r="E347" s="39">
        <f t="shared" si="11"/>
        <v>40000</v>
      </c>
    </row>
    <row r="348" spans="1:5">
      <c r="A348" s="74"/>
      <c r="B348" s="39" t="s">
        <v>292</v>
      </c>
      <c r="C348" s="39" t="s">
        <v>1253</v>
      </c>
      <c r="D348" s="39">
        <v>25</v>
      </c>
      <c r="E348" s="39">
        <f t="shared" si="11"/>
        <v>250000</v>
      </c>
    </row>
    <row r="349" spans="1:5">
      <c r="A349" s="74"/>
      <c r="B349" s="39" t="s">
        <v>292</v>
      </c>
      <c r="C349" s="39" t="s">
        <v>1254</v>
      </c>
      <c r="D349" s="39">
        <v>6</v>
      </c>
      <c r="E349" s="39">
        <f t="shared" si="11"/>
        <v>60000</v>
      </c>
    </row>
    <row r="350" spans="1:5">
      <c r="A350" s="74"/>
      <c r="B350" s="39" t="s">
        <v>292</v>
      </c>
      <c r="C350" s="39" t="s">
        <v>1255</v>
      </c>
      <c r="D350" s="39">
        <v>80</v>
      </c>
      <c r="E350" s="39">
        <f t="shared" si="11"/>
        <v>800000</v>
      </c>
    </row>
    <row r="351" spans="1:5">
      <c r="A351" s="74"/>
      <c r="B351" s="39" t="s">
        <v>292</v>
      </c>
      <c r="C351" s="39" t="s">
        <v>1256</v>
      </c>
      <c r="D351" s="39">
        <v>16</v>
      </c>
      <c r="E351" s="39">
        <f t="shared" si="11"/>
        <v>160000</v>
      </c>
    </row>
    <row r="352" spans="1:5">
      <c r="A352" s="74"/>
      <c r="B352" s="39" t="s">
        <v>292</v>
      </c>
      <c r="C352" s="39" t="s">
        <v>1257</v>
      </c>
      <c r="D352" s="39">
        <v>2</v>
      </c>
      <c r="E352" s="39">
        <f t="shared" si="11"/>
        <v>20000</v>
      </c>
    </row>
    <row r="353" spans="1:5">
      <c r="A353" s="74"/>
      <c r="B353" s="39" t="s">
        <v>292</v>
      </c>
      <c r="C353" s="39" t="s">
        <v>1258</v>
      </c>
      <c r="D353" s="39">
        <v>13</v>
      </c>
      <c r="E353" s="39">
        <f t="shared" si="11"/>
        <v>130000</v>
      </c>
    </row>
    <row r="354" spans="1:5">
      <c r="A354" s="74"/>
      <c r="B354" s="39" t="s">
        <v>292</v>
      </c>
      <c r="C354" s="39" t="s">
        <v>1259</v>
      </c>
      <c r="D354" s="39">
        <v>7</v>
      </c>
      <c r="E354" s="39">
        <f t="shared" si="11"/>
        <v>70000</v>
      </c>
    </row>
    <row r="355" spans="1:5">
      <c r="A355" s="74"/>
      <c r="B355" s="39" t="s">
        <v>292</v>
      </c>
      <c r="C355" s="39" t="s">
        <v>363</v>
      </c>
      <c r="D355" s="39">
        <v>4</v>
      </c>
      <c r="E355" s="39">
        <f t="shared" si="11"/>
        <v>40000</v>
      </c>
    </row>
    <row r="356" spans="1:5">
      <c r="A356" s="74"/>
      <c r="B356" s="39" t="s">
        <v>292</v>
      </c>
      <c r="C356" s="39" t="s">
        <v>1229</v>
      </c>
      <c r="D356" s="39">
        <v>4</v>
      </c>
      <c r="E356" s="39">
        <f t="shared" si="11"/>
        <v>40000</v>
      </c>
    </row>
    <row r="357" spans="1:5">
      <c r="A357" s="74"/>
      <c r="B357" s="39" t="s">
        <v>292</v>
      </c>
      <c r="C357" s="39" t="s">
        <v>1029</v>
      </c>
      <c r="D357" s="39">
        <v>9</v>
      </c>
      <c r="E357" s="39">
        <f t="shared" si="11"/>
        <v>90000</v>
      </c>
    </row>
    <row r="358" spans="1:5">
      <c r="A358" s="74">
        <v>3</v>
      </c>
      <c r="B358" s="39" t="s">
        <v>1260</v>
      </c>
      <c r="C358" s="39" t="s">
        <v>1261</v>
      </c>
      <c r="D358" s="39">
        <v>44</v>
      </c>
      <c r="E358" s="39">
        <f t="shared" si="11"/>
        <v>440000</v>
      </c>
    </row>
    <row r="359" spans="1:5">
      <c r="A359" s="74"/>
      <c r="B359" s="39" t="s">
        <v>1260</v>
      </c>
      <c r="C359" s="39" t="s">
        <v>1262</v>
      </c>
      <c r="D359" s="39">
        <v>14</v>
      </c>
      <c r="E359" s="39">
        <f t="shared" si="11"/>
        <v>140000</v>
      </c>
    </row>
    <row r="360" spans="1:5">
      <c r="A360" s="74"/>
      <c r="B360" s="39" t="s">
        <v>1260</v>
      </c>
      <c r="C360" s="39" t="s">
        <v>1263</v>
      </c>
      <c r="D360" s="39">
        <v>11</v>
      </c>
      <c r="E360" s="39">
        <f t="shared" si="11"/>
        <v>110000</v>
      </c>
    </row>
    <row r="361" spans="1:5">
      <c r="A361" s="74"/>
      <c r="B361" s="39" t="s">
        <v>1260</v>
      </c>
      <c r="C361" s="39" t="s">
        <v>1029</v>
      </c>
      <c r="D361" s="39">
        <v>6</v>
      </c>
      <c r="E361" s="39">
        <f t="shared" si="11"/>
        <v>60000</v>
      </c>
    </row>
    <row r="362" spans="1:5">
      <c r="A362" s="64">
        <v>4</v>
      </c>
      <c r="B362" s="39" t="s">
        <v>971</v>
      </c>
      <c r="C362" s="39" t="s">
        <v>587</v>
      </c>
      <c r="D362" s="39">
        <v>4</v>
      </c>
      <c r="E362" s="39">
        <f t="shared" si="11"/>
        <v>40000</v>
      </c>
    </row>
    <row r="363" spans="1:5">
      <c r="A363" s="64">
        <v>5</v>
      </c>
      <c r="B363" s="39" t="s">
        <v>1264</v>
      </c>
      <c r="C363" s="39" t="s">
        <v>1265</v>
      </c>
      <c r="D363" s="39">
        <v>10</v>
      </c>
      <c r="E363" s="39">
        <f t="shared" si="11"/>
        <v>100000</v>
      </c>
    </row>
    <row r="364" spans="1:5">
      <c r="A364" s="74">
        <v>6</v>
      </c>
      <c r="B364" s="39" t="s">
        <v>975</v>
      </c>
      <c r="C364" s="39" t="s">
        <v>1266</v>
      </c>
      <c r="D364" s="39">
        <v>4</v>
      </c>
      <c r="E364" s="39">
        <f t="shared" si="11"/>
        <v>40000</v>
      </c>
    </row>
    <row r="365" spans="1:5">
      <c r="A365" s="74"/>
      <c r="B365" s="39" t="s">
        <v>975</v>
      </c>
      <c r="C365" s="39" t="s">
        <v>1030</v>
      </c>
      <c r="D365" s="39">
        <v>8</v>
      </c>
      <c r="E365" s="39">
        <f t="shared" si="11"/>
        <v>80000</v>
      </c>
    </row>
    <row r="366" spans="1:5">
      <c r="A366" s="74"/>
      <c r="B366" s="39" t="s">
        <v>975</v>
      </c>
      <c r="C366" s="39" t="s">
        <v>1267</v>
      </c>
      <c r="D366" s="39">
        <v>1</v>
      </c>
      <c r="E366" s="39">
        <f t="shared" si="11"/>
        <v>10000</v>
      </c>
    </row>
    <row r="367" spans="1:5">
      <c r="A367" s="74"/>
      <c r="B367" s="39" t="s">
        <v>975</v>
      </c>
      <c r="C367" s="39" t="s">
        <v>78</v>
      </c>
      <c r="D367" s="39">
        <v>2</v>
      </c>
      <c r="E367" s="39">
        <f t="shared" si="11"/>
        <v>20000</v>
      </c>
    </row>
    <row r="368" spans="1:5">
      <c r="A368" s="74"/>
      <c r="B368" s="39" t="s">
        <v>975</v>
      </c>
      <c r="C368" s="39" t="s">
        <v>575</v>
      </c>
      <c r="D368" s="39">
        <v>14</v>
      </c>
      <c r="E368" s="39">
        <f t="shared" si="11"/>
        <v>140000</v>
      </c>
    </row>
    <row r="369" spans="1:5">
      <c r="A369" s="74"/>
      <c r="B369" s="39" t="s">
        <v>975</v>
      </c>
      <c r="C369" s="39" t="s">
        <v>1042</v>
      </c>
      <c r="D369" s="39">
        <v>18</v>
      </c>
      <c r="E369" s="39">
        <f t="shared" si="11"/>
        <v>180000</v>
      </c>
    </row>
    <row r="370" spans="1:5">
      <c r="A370" s="74"/>
      <c r="B370" s="39" t="s">
        <v>975</v>
      </c>
      <c r="C370" s="39" t="s">
        <v>1268</v>
      </c>
      <c r="D370" s="39">
        <v>56</v>
      </c>
      <c r="E370" s="39">
        <f t="shared" si="11"/>
        <v>560000</v>
      </c>
    </row>
    <row r="371" spans="1:5">
      <c r="A371" s="61">
        <v>7</v>
      </c>
      <c r="B371" s="39" t="s">
        <v>977</v>
      </c>
      <c r="C371" s="39" t="s">
        <v>475</v>
      </c>
      <c r="D371" s="39">
        <v>8</v>
      </c>
      <c r="E371" s="39">
        <f t="shared" si="11"/>
        <v>80000</v>
      </c>
    </row>
    <row r="372" spans="1:5">
      <c r="A372" s="76" t="s">
        <v>1035</v>
      </c>
      <c r="B372" s="76"/>
      <c r="C372" s="76"/>
      <c r="D372" s="49">
        <f>SUM(D346:D371)</f>
        <v>374</v>
      </c>
      <c r="E372" s="49">
        <f>SUM(E346:E371)</f>
        <v>3740000</v>
      </c>
    </row>
    <row r="377" spans="1:5">
      <c r="D377" s="37">
        <f>SUM(D70,D103,D128,D208,D244,D256,D305,D320,D342,D372)</f>
        <v>2546</v>
      </c>
      <c r="E377" s="37">
        <f>SUM(E70,E103,E128,E208,E244,E256,E305,E320,E342,E372)</f>
        <v>25460000</v>
      </c>
    </row>
  </sheetData>
  <mergeCells count="49">
    <mergeCell ref="A372:C372"/>
    <mergeCell ref="A330:A333"/>
    <mergeCell ref="A337:A338"/>
    <mergeCell ref="A342:C342"/>
    <mergeCell ref="A347:A357"/>
    <mergeCell ref="A358:A361"/>
    <mergeCell ref="A364:A370"/>
    <mergeCell ref="A326:A328"/>
    <mergeCell ref="A205:A207"/>
    <mergeCell ref="A208:C208"/>
    <mergeCell ref="A216:A225"/>
    <mergeCell ref="A226:A229"/>
    <mergeCell ref="A231:A237"/>
    <mergeCell ref="A244:C244"/>
    <mergeCell ref="A248:A251"/>
    <mergeCell ref="A256:C256"/>
    <mergeCell ref="A305:C305"/>
    <mergeCell ref="A309:A311"/>
    <mergeCell ref="A320:C320"/>
    <mergeCell ref="A200:A203"/>
    <mergeCell ref="A100:A101"/>
    <mergeCell ref="A103:C103"/>
    <mergeCell ref="A108:A118"/>
    <mergeCell ref="A119:A120"/>
    <mergeCell ref="A122:A125"/>
    <mergeCell ref="A128:C128"/>
    <mergeCell ref="A134:A135"/>
    <mergeCell ref="A136:A167"/>
    <mergeCell ref="A168:A183"/>
    <mergeCell ref="A184:A195"/>
    <mergeCell ref="A197:A198"/>
    <mergeCell ref="A97:A99"/>
    <mergeCell ref="A32:A38"/>
    <mergeCell ref="A43:A47"/>
    <mergeCell ref="A48:A50"/>
    <mergeCell ref="A53:A58"/>
    <mergeCell ref="A59:A62"/>
    <mergeCell ref="A63:A64"/>
    <mergeCell ref="A67:A68"/>
    <mergeCell ref="A70:C70"/>
    <mergeCell ref="A74:A80"/>
    <mergeCell ref="A81:A88"/>
    <mergeCell ref="A90:A94"/>
    <mergeCell ref="A27:A31"/>
    <mergeCell ref="A3:A7"/>
    <mergeCell ref="A8:A9"/>
    <mergeCell ref="A10:A11"/>
    <mergeCell ref="A12:A14"/>
    <mergeCell ref="A18:A26"/>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dimension ref="C2:H42"/>
  <sheetViews>
    <sheetView workbookViewId="0"/>
  </sheetViews>
  <sheetFormatPr defaultRowHeight="15"/>
  <cols>
    <col min="3" max="3" width="11.140625" bestFit="1" customWidth="1"/>
    <col min="4" max="4" width="39.28515625" customWidth="1"/>
    <col min="5" max="5" width="14.85546875" bestFit="1" customWidth="1"/>
    <col min="6" max="6" width="11.28515625" bestFit="1" customWidth="1"/>
    <col min="7" max="7" width="11.28515625" customWidth="1"/>
    <col min="8" max="8" width="11" bestFit="1" customWidth="1"/>
  </cols>
  <sheetData>
    <row r="2" spans="3:7" ht="195">
      <c r="C2" s="23" t="s">
        <v>0</v>
      </c>
      <c r="D2" s="23" t="s">
        <v>927</v>
      </c>
      <c r="E2" s="23" t="s">
        <v>944</v>
      </c>
      <c r="F2" s="23" t="s">
        <v>945</v>
      </c>
      <c r="G2" s="23" t="s">
        <v>946</v>
      </c>
    </row>
    <row r="3" spans="3:7">
      <c r="C3" s="18">
        <v>615</v>
      </c>
      <c r="D3" s="21" t="s">
        <v>477</v>
      </c>
      <c r="E3" s="5">
        <v>26135309</v>
      </c>
      <c r="F3" s="30">
        <v>4460</v>
      </c>
      <c r="G3" s="30">
        <f>+E3-F3</f>
        <v>26130849</v>
      </c>
    </row>
    <row r="4" spans="3:7">
      <c r="C4" s="18">
        <v>821</v>
      </c>
      <c r="D4" s="21" t="s">
        <v>595</v>
      </c>
      <c r="E4" s="5">
        <v>34474844</v>
      </c>
      <c r="F4" s="30">
        <v>65279</v>
      </c>
      <c r="G4" s="30">
        <f t="shared" ref="G4:G38" si="0">+E4-F4</f>
        <v>34409565</v>
      </c>
    </row>
    <row r="5" spans="3:7">
      <c r="C5" s="18">
        <v>601</v>
      </c>
      <c r="D5" s="21" t="s">
        <v>441</v>
      </c>
      <c r="E5" s="5">
        <v>3474233</v>
      </c>
      <c r="F5" s="30">
        <v>94754</v>
      </c>
      <c r="G5" s="30">
        <f t="shared" si="0"/>
        <v>3379479</v>
      </c>
    </row>
    <row r="6" spans="3:7">
      <c r="C6" s="18">
        <v>602</v>
      </c>
      <c r="D6" s="21" t="s">
        <v>445</v>
      </c>
      <c r="E6" s="5">
        <v>73637879</v>
      </c>
      <c r="F6" s="30">
        <v>932664</v>
      </c>
      <c r="G6" s="30">
        <f t="shared" si="0"/>
        <v>72705215</v>
      </c>
    </row>
    <row r="7" spans="3:7">
      <c r="C7" s="18">
        <v>611</v>
      </c>
      <c r="D7" s="21" t="s">
        <v>469</v>
      </c>
      <c r="E7" s="5">
        <v>46114430</v>
      </c>
      <c r="F7" s="30">
        <v>40735</v>
      </c>
      <c r="G7" s="30">
        <f t="shared" si="0"/>
        <v>46073695</v>
      </c>
    </row>
    <row r="8" spans="3:7">
      <c r="C8" s="18">
        <v>135</v>
      </c>
      <c r="D8" s="21" t="s">
        <v>222</v>
      </c>
      <c r="E8" s="5">
        <v>970973</v>
      </c>
      <c r="F8" s="30">
        <v>28</v>
      </c>
      <c r="G8" s="30">
        <f t="shared" si="0"/>
        <v>970945</v>
      </c>
    </row>
    <row r="9" spans="3:7">
      <c r="C9" s="18">
        <v>206</v>
      </c>
      <c r="D9" s="21" t="s">
        <v>292</v>
      </c>
      <c r="E9" s="5">
        <v>1104601748</v>
      </c>
      <c r="F9" s="30">
        <v>6713581</v>
      </c>
      <c r="G9" s="30">
        <f t="shared" si="0"/>
        <v>1097888167</v>
      </c>
    </row>
    <row r="10" spans="3:7">
      <c r="C10" s="18">
        <v>618</v>
      </c>
      <c r="D10" s="21" t="s">
        <v>485</v>
      </c>
      <c r="E10" s="5">
        <v>273304911</v>
      </c>
      <c r="F10" s="30">
        <v>2097166</v>
      </c>
      <c r="G10" s="30">
        <f t="shared" si="0"/>
        <v>271207745</v>
      </c>
    </row>
    <row r="11" spans="3:7">
      <c r="C11" s="18">
        <v>108</v>
      </c>
      <c r="D11" s="21" t="s">
        <v>62</v>
      </c>
      <c r="E11" s="5">
        <v>59737616</v>
      </c>
      <c r="F11" s="30">
        <v>247524</v>
      </c>
      <c r="G11" s="30">
        <f t="shared" si="0"/>
        <v>59490092</v>
      </c>
    </row>
    <row r="12" spans="3:7">
      <c r="C12" s="18">
        <v>952</v>
      </c>
      <c r="D12" s="21" t="s">
        <v>608</v>
      </c>
      <c r="E12" s="5">
        <v>174962</v>
      </c>
      <c r="F12" s="30">
        <v>15245</v>
      </c>
      <c r="G12" s="30">
        <f t="shared" si="0"/>
        <v>159717</v>
      </c>
    </row>
    <row r="13" spans="3:7">
      <c r="C13" s="28">
        <v>921</v>
      </c>
      <c r="D13" s="24" t="s">
        <v>947</v>
      </c>
      <c r="E13" s="5">
        <v>946888</v>
      </c>
      <c r="F13" s="30">
        <v>0</v>
      </c>
      <c r="G13" s="30">
        <f t="shared" si="0"/>
        <v>946888</v>
      </c>
    </row>
    <row r="14" spans="3:7">
      <c r="C14" s="18">
        <v>106</v>
      </c>
      <c r="D14" s="21" t="s">
        <v>34</v>
      </c>
      <c r="E14" s="5">
        <v>22710801</v>
      </c>
      <c r="F14" s="30">
        <v>44104</v>
      </c>
      <c r="G14" s="30">
        <f t="shared" si="0"/>
        <v>22666697</v>
      </c>
    </row>
    <row r="15" spans="3:7">
      <c r="C15" s="18">
        <v>103</v>
      </c>
      <c r="D15" s="21" t="s">
        <v>14</v>
      </c>
      <c r="E15" s="5">
        <v>13009237</v>
      </c>
      <c r="F15" s="30">
        <v>8384</v>
      </c>
      <c r="G15" s="30">
        <f t="shared" si="0"/>
        <v>13000853</v>
      </c>
    </row>
    <row r="16" spans="3:7">
      <c r="C16" s="18">
        <v>124</v>
      </c>
      <c r="D16" s="21" t="s">
        <v>118</v>
      </c>
      <c r="E16" s="5">
        <v>113559008</v>
      </c>
      <c r="F16" s="30">
        <v>616524</v>
      </c>
      <c r="G16" s="30">
        <f t="shared" si="0"/>
        <v>112942484</v>
      </c>
    </row>
    <row r="17" spans="3:7">
      <c r="C17" s="18">
        <v>102</v>
      </c>
      <c r="D17" s="21" t="s">
        <v>10</v>
      </c>
      <c r="E17" s="5">
        <v>2109552</v>
      </c>
      <c r="F17" s="30">
        <v>13550</v>
      </c>
      <c r="G17" s="30">
        <f t="shared" si="0"/>
        <v>2096002</v>
      </c>
    </row>
    <row r="18" spans="3:7">
      <c r="C18" s="18">
        <v>129</v>
      </c>
      <c r="D18" s="21" t="s">
        <v>208</v>
      </c>
      <c r="E18" s="5">
        <v>52181863</v>
      </c>
      <c r="F18" s="30">
        <v>251332</v>
      </c>
      <c r="G18" s="30">
        <f t="shared" si="0"/>
        <v>51930531</v>
      </c>
    </row>
    <row r="19" spans="3:7">
      <c r="C19" s="18">
        <v>132</v>
      </c>
      <c r="D19" s="21" t="s">
        <v>218</v>
      </c>
      <c r="E19" s="5">
        <v>39458757</v>
      </c>
      <c r="F19" s="30">
        <v>307006</v>
      </c>
      <c r="G19" s="30">
        <f t="shared" si="0"/>
        <v>39151751</v>
      </c>
    </row>
    <row r="20" spans="3:7">
      <c r="C20" s="18">
        <v>127</v>
      </c>
      <c r="D20" s="21" t="s">
        <v>198</v>
      </c>
      <c r="E20" s="5">
        <v>6191041</v>
      </c>
      <c r="F20" s="30">
        <v>9345</v>
      </c>
      <c r="G20" s="30">
        <f t="shared" si="0"/>
        <v>6181696</v>
      </c>
    </row>
    <row r="21" spans="3:7">
      <c r="C21" s="18">
        <v>111</v>
      </c>
      <c r="D21" s="21" t="s">
        <v>104</v>
      </c>
      <c r="E21" s="5">
        <v>327971</v>
      </c>
      <c r="F21" s="30">
        <v>1613</v>
      </c>
      <c r="G21" s="30">
        <f t="shared" si="0"/>
        <v>326358</v>
      </c>
    </row>
    <row r="22" spans="3:7">
      <c r="C22" s="18">
        <v>138</v>
      </c>
      <c r="D22" s="21" t="s">
        <v>662</v>
      </c>
      <c r="E22" s="5">
        <v>756796</v>
      </c>
      <c r="F22" s="30">
        <v>2585</v>
      </c>
      <c r="G22" s="30">
        <f t="shared" si="0"/>
        <v>754211</v>
      </c>
    </row>
    <row r="23" spans="3:7">
      <c r="C23" s="18">
        <v>624</v>
      </c>
      <c r="D23" s="21" t="s">
        <v>545</v>
      </c>
      <c r="E23" s="5">
        <v>4041982</v>
      </c>
      <c r="F23" s="30">
        <v>1700</v>
      </c>
      <c r="G23" s="30">
        <f t="shared" si="0"/>
        <v>4040282</v>
      </c>
    </row>
    <row r="24" spans="3:7" ht="30">
      <c r="C24" s="18">
        <v>816</v>
      </c>
      <c r="D24" s="21" t="s">
        <v>585</v>
      </c>
      <c r="E24" s="5">
        <v>50957730</v>
      </c>
      <c r="F24" s="30">
        <v>98557</v>
      </c>
      <c r="G24" s="30">
        <f t="shared" si="0"/>
        <v>50859173</v>
      </c>
    </row>
    <row r="25" spans="3:7" ht="30">
      <c r="C25" s="18">
        <v>820</v>
      </c>
      <c r="D25" s="21" t="s">
        <v>589</v>
      </c>
      <c r="E25" s="5">
        <v>84739687</v>
      </c>
      <c r="F25" s="30">
        <v>375812</v>
      </c>
      <c r="G25" s="30">
        <f t="shared" si="0"/>
        <v>84363875</v>
      </c>
    </row>
    <row r="26" spans="3:7" ht="30">
      <c r="C26" s="18">
        <v>823</v>
      </c>
      <c r="D26" s="21" t="s">
        <v>598</v>
      </c>
      <c r="E26" s="5">
        <v>23332</v>
      </c>
      <c r="F26" s="30">
        <v>18</v>
      </c>
      <c r="G26" s="30">
        <f t="shared" si="0"/>
        <v>23314</v>
      </c>
    </row>
    <row r="27" spans="3:7">
      <c r="C27" s="18">
        <v>814</v>
      </c>
      <c r="D27" s="21" t="s">
        <v>549</v>
      </c>
      <c r="E27" s="5">
        <v>176499178</v>
      </c>
      <c r="F27" s="30">
        <v>2230570</v>
      </c>
      <c r="G27" s="30">
        <f t="shared" si="0"/>
        <v>174268608</v>
      </c>
    </row>
    <row r="28" spans="3:7">
      <c r="C28" s="18">
        <v>614</v>
      </c>
      <c r="D28" s="21" t="s">
        <v>473</v>
      </c>
      <c r="E28" s="5">
        <v>8107440</v>
      </c>
      <c r="F28" s="30">
        <v>75405</v>
      </c>
      <c r="G28" s="30">
        <f t="shared" si="0"/>
        <v>8032035</v>
      </c>
    </row>
    <row r="29" spans="3:7">
      <c r="C29" s="18">
        <v>607</v>
      </c>
      <c r="D29" s="21" t="s">
        <v>455</v>
      </c>
      <c r="E29" s="5">
        <v>49528389</v>
      </c>
      <c r="F29" s="30">
        <v>136209</v>
      </c>
      <c r="G29" s="30">
        <f t="shared" si="0"/>
        <v>49392180</v>
      </c>
    </row>
    <row r="30" spans="3:7">
      <c r="C30" s="18">
        <v>116</v>
      </c>
      <c r="D30" s="21" t="s">
        <v>108</v>
      </c>
      <c r="E30" s="5">
        <v>25903</v>
      </c>
      <c r="F30" s="30">
        <v>18003</v>
      </c>
      <c r="G30" s="30">
        <f t="shared" si="0"/>
        <v>7900</v>
      </c>
    </row>
    <row r="31" spans="3:7">
      <c r="C31" s="18">
        <v>110</v>
      </c>
      <c r="D31" s="21" t="s">
        <v>84</v>
      </c>
      <c r="E31" s="5">
        <v>12525055</v>
      </c>
      <c r="F31" s="30">
        <v>137156</v>
      </c>
      <c r="G31" s="30">
        <f t="shared" si="0"/>
        <v>12387899</v>
      </c>
    </row>
    <row r="32" spans="3:7">
      <c r="C32" s="29">
        <v>928</v>
      </c>
      <c r="D32" s="24" t="s">
        <v>949</v>
      </c>
      <c r="E32" s="5">
        <v>125900</v>
      </c>
      <c r="F32" s="30">
        <v>0</v>
      </c>
      <c r="G32" s="30">
        <f t="shared" si="0"/>
        <v>125900</v>
      </c>
    </row>
    <row r="33" spans="3:8">
      <c r="C33" s="18">
        <v>608</v>
      </c>
      <c r="D33" s="21" t="s">
        <v>461</v>
      </c>
      <c r="E33" s="5">
        <v>19321452</v>
      </c>
      <c r="F33" s="30">
        <v>113256</v>
      </c>
      <c r="G33" s="30">
        <f t="shared" si="0"/>
        <v>19208196</v>
      </c>
    </row>
    <row r="34" spans="3:8">
      <c r="C34" s="18">
        <v>953</v>
      </c>
      <c r="D34" s="21" t="s">
        <v>614</v>
      </c>
      <c r="E34" s="5">
        <v>203050</v>
      </c>
      <c r="F34" s="30">
        <v>21509</v>
      </c>
      <c r="G34" s="30">
        <f t="shared" si="0"/>
        <v>181541</v>
      </c>
    </row>
    <row r="35" spans="3:8" ht="30">
      <c r="C35" s="18">
        <v>951</v>
      </c>
      <c r="D35" s="21" t="s">
        <v>600</v>
      </c>
      <c r="E35" s="5">
        <v>9554465</v>
      </c>
      <c r="F35" s="30">
        <v>306948</v>
      </c>
      <c r="G35" s="30">
        <f t="shared" si="0"/>
        <v>9247517</v>
      </c>
    </row>
    <row r="36" spans="3:8">
      <c r="C36" s="18">
        <v>610</v>
      </c>
      <c r="D36" s="21" t="s">
        <v>465</v>
      </c>
      <c r="E36" s="5">
        <v>57671351</v>
      </c>
      <c r="F36" s="30">
        <v>200894</v>
      </c>
      <c r="G36" s="30">
        <f t="shared" si="0"/>
        <v>57470457</v>
      </c>
    </row>
    <row r="37" spans="3:8">
      <c r="C37" s="18">
        <v>125</v>
      </c>
      <c r="D37" s="21" t="s">
        <v>190</v>
      </c>
      <c r="E37" s="5">
        <v>299310</v>
      </c>
      <c r="F37" s="30">
        <v>1856</v>
      </c>
      <c r="G37" s="30">
        <f t="shared" si="0"/>
        <v>297454</v>
      </c>
    </row>
    <row r="38" spans="3:8" ht="30">
      <c r="C38" s="18">
        <v>207</v>
      </c>
      <c r="D38" s="21" t="s">
        <v>413</v>
      </c>
      <c r="E38" s="5">
        <v>32516905</v>
      </c>
      <c r="F38" s="30">
        <v>119522</v>
      </c>
      <c r="G38" s="30">
        <f t="shared" si="0"/>
        <v>32397383</v>
      </c>
    </row>
    <row r="39" spans="3:8">
      <c r="D39" s="59" t="s">
        <v>621</v>
      </c>
      <c r="E39" s="60">
        <v>2380019948</v>
      </c>
      <c r="F39" s="60">
        <v>15303294</v>
      </c>
      <c r="G39" s="60">
        <f>SUM(G3:G38)</f>
        <v>2364716654</v>
      </c>
    </row>
    <row r="40" spans="3:8">
      <c r="D40" s="58"/>
    </row>
    <row r="41" spans="3:8">
      <c r="D41" s="58"/>
    </row>
    <row r="42" spans="3:8">
      <c r="H42" s="3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sheetPr>
    <pageSetUpPr fitToPage="1"/>
  </sheetPr>
  <dimension ref="A2:V105"/>
  <sheetViews>
    <sheetView zoomScale="85" zoomScaleNormal="85" workbookViewId="0">
      <pane xSplit="3" ySplit="3" topLeftCell="D4" activePane="bottomRight" state="frozen"/>
      <selection pane="topRight" activeCell="D1" sqref="D1"/>
      <selection pane="bottomLeft" activeCell="A4" sqref="A4"/>
      <selection pane="bottomRight" activeCell="D4" sqref="D4"/>
    </sheetView>
  </sheetViews>
  <sheetFormatPr defaultRowHeight="15"/>
  <cols>
    <col min="1" max="1" width="5.28515625" bestFit="1" customWidth="1"/>
    <col min="2" max="2" width="9.140625" customWidth="1"/>
    <col min="3" max="3" width="39.28515625" customWidth="1"/>
    <col min="4" max="4" width="9.5703125" bestFit="1" customWidth="1"/>
    <col min="5" max="6" width="10" bestFit="1" customWidth="1"/>
    <col min="7" max="8" width="11.28515625" bestFit="1" customWidth="1"/>
    <col min="9" max="10" width="10.28515625" bestFit="1" customWidth="1"/>
    <col min="11" max="11" width="9.28515625" bestFit="1" customWidth="1"/>
    <col min="12" max="12" width="10.28515625" bestFit="1" customWidth="1"/>
    <col min="13" max="13" width="14.85546875" bestFit="1" customWidth="1"/>
    <col min="14" max="14" width="11.28515625" bestFit="1" customWidth="1"/>
    <col min="15" max="15" width="11" bestFit="1" customWidth="1"/>
    <col min="16" max="18" width="10.28515625" bestFit="1" customWidth="1"/>
    <col min="19" max="19" width="10" bestFit="1" customWidth="1"/>
    <col min="20" max="21" width="9.28515625" bestFit="1" customWidth="1"/>
    <col min="22" max="22" width="10.28515625" bestFit="1" customWidth="1"/>
    <col min="23" max="23" width="10" bestFit="1" customWidth="1"/>
  </cols>
  <sheetData>
    <row r="2" spans="1:22" ht="195">
      <c r="A2" s="23" t="s">
        <v>926</v>
      </c>
      <c r="B2" s="23" t="s">
        <v>0</v>
      </c>
      <c r="C2" s="23" t="s">
        <v>927</v>
      </c>
      <c r="D2" s="23" t="s">
        <v>928</v>
      </c>
      <c r="E2" s="23" t="s">
        <v>929</v>
      </c>
      <c r="F2" s="23" t="s">
        <v>930</v>
      </c>
      <c r="G2" s="23" t="s">
        <v>931</v>
      </c>
      <c r="H2" s="23" t="s">
        <v>932</v>
      </c>
      <c r="I2" s="23" t="s">
        <v>943</v>
      </c>
      <c r="J2" s="23" t="s">
        <v>955</v>
      </c>
      <c r="K2" s="23" t="s">
        <v>956</v>
      </c>
      <c r="L2" s="23" t="s">
        <v>957</v>
      </c>
      <c r="M2" s="23" t="s">
        <v>944</v>
      </c>
      <c r="N2" s="23" t="s">
        <v>945</v>
      </c>
      <c r="O2" s="23" t="s">
        <v>946</v>
      </c>
      <c r="P2" s="31" t="s">
        <v>950</v>
      </c>
      <c r="Q2" s="31" t="s">
        <v>953</v>
      </c>
      <c r="R2" s="31" t="s">
        <v>951</v>
      </c>
      <c r="S2" s="31" t="s">
        <v>954</v>
      </c>
      <c r="T2" s="31" t="s">
        <v>952</v>
      </c>
      <c r="U2" s="31" t="s">
        <v>1270</v>
      </c>
      <c r="V2" s="31" t="s">
        <v>1271</v>
      </c>
    </row>
    <row r="3" spans="1:22">
      <c r="A3" s="50">
        <v>1</v>
      </c>
      <c r="B3" s="5"/>
      <c r="C3" s="51">
        <v>2</v>
      </c>
      <c r="D3" s="51">
        <v>3</v>
      </c>
      <c r="E3" s="51">
        <v>4</v>
      </c>
      <c r="F3" s="51">
        <v>5</v>
      </c>
      <c r="G3" s="51">
        <v>6</v>
      </c>
      <c r="H3" s="51">
        <v>7</v>
      </c>
      <c r="I3" s="52">
        <v>8</v>
      </c>
      <c r="J3" s="51">
        <v>9</v>
      </c>
      <c r="K3" s="51">
        <v>10</v>
      </c>
      <c r="L3" s="51">
        <v>11</v>
      </c>
      <c r="M3" s="51">
        <v>12</v>
      </c>
      <c r="N3" s="51">
        <v>13</v>
      </c>
      <c r="O3" s="51">
        <v>14</v>
      </c>
      <c r="P3" s="51">
        <v>15</v>
      </c>
      <c r="Q3" s="51">
        <v>16</v>
      </c>
      <c r="R3" s="51">
        <v>17</v>
      </c>
      <c r="S3" s="51">
        <v>18</v>
      </c>
      <c r="T3" s="51">
        <v>19</v>
      </c>
      <c r="U3" s="51">
        <v>20</v>
      </c>
      <c r="V3" s="51">
        <v>21</v>
      </c>
    </row>
    <row r="4" spans="1:22" ht="30">
      <c r="A4" s="22">
        <v>1</v>
      </c>
      <c r="B4" s="25">
        <v>964</v>
      </c>
      <c r="C4" s="26" t="s">
        <v>907</v>
      </c>
      <c r="D4" s="22">
        <v>0</v>
      </c>
      <c r="E4" s="27">
        <v>489</v>
      </c>
      <c r="F4" s="22">
        <v>0</v>
      </c>
      <c r="G4" s="22">
        <v>489</v>
      </c>
      <c r="H4" s="22">
        <v>900</v>
      </c>
      <c r="I4" s="22">
        <f t="shared" ref="I4:I9" si="0">+D4*40+E4*50-F4*13-G4*23-H4</f>
        <v>12303</v>
      </c>
      <c r="J4" s="15">
        <v>0</v>
      </c>
      <c r="K4" s="5">
        <f t="shared" ref="K4:K46" si="1">+IF(J4&lt;I4,J4,I4)</f>
        <v>0</v>
      </c>
      <c r="L4" s="5">
        <f t="shared" ref="L4:L46" si="2">+J4-K4</f>
        <v>0</v>
      </c>
      <c r="M4" s="5">
        <v>0</v>
      </c>
      <c r="N4" s="5">
        <f>IF(I4&lt;M4,I4,M4*0.1)</f>
        <v>0</v>
      </c>
      <c r="O4" s="5">
        <f t="shared" ref="O4:O67" si="3">+M4-N4</f>
        <v>0</v>
      </c>
      <c r="P4" s="30">
        <f t="shared" ref="P4:P35" si="4">+I4-K4-N4</f>
        <v>12303</v>
      </c>
      <c r="Q4" s="5">
        <v>0</v>
      </c>
      <c r="R4" s="5">
        <v>0</v>
      </c>
      <c r="S4" s="5">
        <f>+Q4+R4</f>
        <v>0</v>
      </c>
      <c r="T4" s="5">
        <f>IF(P4&lt;S4,P4,S4)</f>
        <v>0</v>
      </c>
      <c r="U4" s="5">
        <f>+S4-T4</f>
        <v>0</v>
      </c>
      <c r="V4" s="30">
        <f t="shared" ref="V4:V67" si="5">+P4-T4</f>
        <v>12303</v>
      </c>
    </row>
    <row r="5" spans="1:22">
      <c r="A5" s="5">
        <v>2</v>
      </c>
      <c r="B5" s="18">
        <v>615</v>
      </c>
      <c r="C5" s="21" t="s">
        <v>477</v>
      </c>
      <c r="D5" s="5">
        <v>11</v>
      </c>
      <c r="E5" s="9">
        <v>3043</v>
      </c>
      <c r="F5" s="5">
        <v>0</v>
      </c>
      <c r="G5" s="5">
        <v>13</v>
      </c>
      <c r="H5" s="22">
        <v>107690</v>
      </c>
      <c r="I5" s="5">
        <f t="shared" si="0"/>
        <v>44601</v>
      </c>
      <c r="J5" s="15">
        <v>0</v>
      </c>
      <c r="K5" s="5">
        <f t="shared" si="1"/>
        <v>0</v>
      </c>
      <c r="L5" s="5">
        <f t="shared" si="2"/>
        <v>0</v>
      </c>
      <c r="M5" s="5">
        <v>26135309</v>
      </c>
      <c r="N5" s="30">
        <f t="shared" ref="N5:N62" si="6">IF(I5&gt;M5,M5,I5*0.1)</f>
        <v>4460.1000000000004</v>
      </c>
      <c r="O5" s="30">
        <f t="shared" si="3"/>
        <v>26130848.899999999</v>
      </c>
      <c r="P5" s="30">
        <f t="shared" si="4"/>
        <v>40140.9</v>
      </c>
      <c r="Q5" s="5">
        <v>0</v>
      </c>
      <c r="R5" s="5">
        <v>0</v>
      </c>
      <c r="S5" s="5">
        <f t="shared" ref="S5:S68" si="7">+Q5+R5</f>
        <v>0</v>
      </c>
      <c r="T5" s="5">
        <f t="shared" ref="T5:T68" si="8">IF(P5&lt;S5,P5,S5)</f>
        <v>0</v>
      </c>
      <c r="U5" s="5">
        <f t="shared" ref="U5:U68" si="9">+S5-T5</f>
        <v>0</v>
      </c>
      <c r="V5" s="30">
        <f t="shared" si="5"/>
        <v>40140.9</v>
      </c>
    </row>
    <row r="6" spans="1:22">
      <c r="A6" s="5">
        <v>3</v>
      </c>
      <c r="B6" s="18">
        <v>821</v>
      </c>
      <c r="C6" s="21" t="s">
        <v>595</v>
      </c>
      <c r="D6" s="5">
        <v>174</v>
      </c>
      <c r="E6" s="9">
        <v>25777</v>
      </c>
      <c r="F6" s="5">
        <v>0</v>
      </c>
      <c r="G6" s="5">
        <v>0</v>
      </c>
      <c r="H6" s="5">
        <v>643020</v>
      </c>
      <c r="I6" s="5">
        <f t="shared" si="0"/>
        <v>652790</v>
      </c>
      <c r="J6" s="15">
        <v>0</v>
      </c>
      <c r="K6" s="5">
        <f t="shared" si="1"/>
        <v>0</v>
      </c>
      <c r="L6" s="5">
        <f t="shared" si="2"/>
        <v>0</v>
      </c>
      <c r="M6" s="5">
        <v>34474844</v>
      </c>
      <c r="N6" s="30">
        <f t="shared" si="6"/>
        <v>65279</v>
      </c>
      <c r="O6" s="30">
        <f t="shared" si="3"/>
        <v>34409565</v>
      </c>
      <c r="P6" s="30">
        <f t="shared" si="4"/>
        <v>587511</v>
      </c>
      <c r="Q6" s="5">
        <v>0</v>
      </c>
      <c r="R6" s="5">
        <v>10000</v>
      </c>
      <c r="S6" s="5">
        <f t="shared" si="7"/>
        <v>10000</v>
      </c>
      <c r="T6" s="5">
        <f t="shared" si="8"/>
        <v>10000</v>
      </c>
      <c r="U6" s="5">
        <f t="shared" si="9"/>
        <v>0</v>
      </c>
      <c r="V6" s="30">
        <f t="shared" si="5"/>
        <v>577511</v>
      </c>
    </row>
    <row r="7" spans="1:22">
      <c r="A7" s="5">
        <v>4</v>
      </c>
      <c r="B7" s="18">
        <v>601</v>
      </c>
      <c r="C7" s="21" t="s">
        <v>441</v>
      </c>
      <c r="D7" s="5">
        <v>132</v>
      </c>
      <c r="E7" s="9">
        <v>53861</v>
      </c>
      <c r="F7" s="5">
        <v>0</v>
      </c>
      <c r="G7" s="5">
        <v>2057</v>
      </c>
      <c r="H7" s="22">
        <v>1703480</v>
      </c>
      <c r="I7" s="5">
        <f t="shared" si="0"/>
        <v>947539</v>
      </c>
      <c r="J7" s="15">
        <v>0</v>
      </c>
      <c r="K7" s="5">
        <f t="shared" si="1"/>
        <v>0</v>
      </c>
      <c r="L7" s="5">
        <f t="shared" si="2"/>
        <v>0</v>
      </c>
      <c r="M7" s="5">
        <v>3474233</v>
      </c>
      <c r="N7" s="30">
        <f t="shared" si="6"/>
        <v>94753.900000000009</v>
      </c>
      <c r="O7" s="30">
        <f t="shared" si="3"/>
        <v>3379479.1</v>
      </c>
      <c r="P7" s="30">
        <f t="shared" si="4"/>
        <v>852785.1</v>
      </c>
      <c r="Q7" s="5">
        <v>0</v>
      </c>
      <c r="R7" s="5">
        <v>480000</v>
      </c>
      <c r="S7" s="5">
        <f t="shared" si="7"/>
        <v>480000</v>
      </c>
      <c r="T7" s="5">
        <f t="shared" si="8"/>
        <v>480000</v>
      </c>
      <c r="U7" s="5">
        <f t="shared" si="9"/>
        <v>0</v>
      </c>
      <c r="V7" s="30">
        <f t="shared" si="5"/>
        <v>372785.1</v>
      </c>
    </row>
    <row r="8" spans="1:22">
      <c r="A8" s="22">
        <v>5</v>
      </c>
      <c r="B8" s="18">
        <v>602</v>
      </c>
      <c r="C8" s="21" t="s">
        <v>445</v>
      </c>
      <c r="D8" s="5">
        <v>956</v>
      </c>
      <c r="E8" s="9">
        <v>383124</v>
      </c>
      <c r="F8" s="5">
        <v>0</v>
      </c>
      <c r="G8" s="5">
        <v>55233</v>
      </c>
      <c r="H8" s="22">
        <v>8597440</v>
      </c>
      <c r="I8" s="5">
        <f t="shared" si="0"/>
        <v>9326641</v>
      </c>
      <c r="J8" s="15">
        <v>0</v>
      </c>
      <c r="K8" s="5">
        <f t="shared" si="1"/>
        <v>0</v>
      </c>
      <c r="L8" s="5">
        <f t="shared" si="2"/>
        <v>0</v>
      </c>
      <c r="M8" s="5">
        <v>73637879</v>
      </c>
      <c r="N8" s="30">
        <f t="shared" si="6"/>
        <v>932664.10000000009</v>
      </c>
      <c r="O8" s="30">
        <f t="shared" si="3"/>
        <v>72705214.900000006</v>
      </c>
      <c r="P8" s="30">
        <f t="shared" si="4"/>
        <v>8393976.9000000004</v>
      </c>
      <c r="Q8" s="5">
        <v>0</v>
      </c>
      <c r="R8" s="5">
        <v>0</v>
      </c>
      <c r="S8" s="5">
        <f t="shared" si="7"/>
        <v>0</v>
      </c>
      <c r="T8" s="5">
        <f t="shared" si="8"/>
        <v>0</v>
      </c>
      <c r="U8" s="5">
        <f t="shared" si="9"/>
        <v>0</v>
      </c>
      <c r="V8" s="30">
        <f t="shared" si="5"/>
        <v>8393976.9000000004</v>
      </c>
    </row>
    <row r="9" spans="1:22">
      <c r="A9" s="5">
        <v>6</v>
      </c>
      <c r="B9" s="18">
        <v>611</v>
      </c>
      <c r="C9" s="21" t="s">
        <v>469</v>
      </c>
      <c r="D9" s="5">
        <v>142</v>
      </c>
      <c r="E9" s="9">
        <v>19577</v>
      </c>
      <c r="F9" s="5">
        <v>0</v>
      </c>
      <c r="G9" s="5">
        <v>0</v>
      </c>
      <c r="H9" s="22">
        <v>577180</v>
      </c>
      <c r="I9" s="5">
        <f t="shared" si="0"/>
        <v>407350</v>
      </c>
      <c r="J9" s="15">
        <v>0</v>
      </c>
      <c r="K9" s="5">
        <f t="shared" si="1"/>
        <v>0</v>
      </c>
      <c r="L9" s="5">
        <f t="shared" si="2"/>
        <v>0</v>
      </c>
      <c r="M9" s="5">
        <v>46114430</v>
      </c>
      <c r="N9" s="30">
        <f t="shared" si="6"/>
        <v>40735</v>
      </c>
      <c r="O9" s="30">
        <f t="shared" si="3"/>
        <v>46073695</v>
      </c>
      <c r="P9" s="30">
        <f t="shared" si="4"/>
        <v>366615</v>
      </c>
      <c r="Q9" s="5">
        <v>0</v>
      </c>
      <c r="R9" s="5">
        <v>140000</v>
      </c>
      <c r="S9" s="5">
        <f t="shared" si="7"/>
        <v>140000</v>
      </c>
      <c r="T9" s="5">
        <f t="shared" si="8"/>
        <v>140000</v>
      </c>
      <c r="U9" s="5">
        <f t="shared" si="9"/>
        <v>0</v>
      </c>
      <c r="V9" s="30">
        <f t="shared" si="5"/>
        <v>226615</v>
      </c>
    </row>
    <row r="10" spans="1:22">
      <c r="A10" s="5">
        <v>7</v>
      </c>
      <c r="B10" s="18">
        <v>603</v>
      </c>
      <c r="C10" s="21" t="s">
        <v>933</v>
      </c>
      <c r="D10" s="5">
        <v>0</v>
      </c>
      <c r="E10" s="9">
        <v>0</v>
      </c>
      <c r="F10" s="5">
        <v>0</v>
      </c>
      <c r="G10" s="5">
        <v>0</v>
      </c>
      <c r="H10" s="22">
        <v>150</v>
      </c>
      <c r="I10" s="5">
        <v>0</v>
      </c>
      <c r="J10" s="15">
        <v>150</v>
      </c>
      <c r="K10" s="5">
        <f t="shared" si="1"/>
        <v>0</v>
      </c>
      <c r="L10" s="5">
        <f t="shared" si="2"/>
        <v>150</v>
      </c>
      <c r="M10" s="5">
        <v>0</v>
      </c>
      <c r="N10" s="30">
        <f t="shared" si="6"/>
        <v>0</v>
      </c>
      <c r="O10" s="30">
        <f t="shared" si="3"/>
        <v>0</v>
      </c>
      <c r="P10" s="30">
        <f t="shared" si="4"/>
        <v>0</v>
      </c>
      <c r="Q10" s="5">
        <v>0</v>
      </c>
      <c r="R10" s="5">
        <v>0</v>
      </c>
      <c r="S10" s="5">
        <f t="shared" si="7"/>
        <v>0</v>
      </c>
      <c r="T10" s="5">
        <f t="shared" si="8"/>
        <v>0</v>
      </c>
      <c r="U10" s="5">
        <f t="shared" si="9"/>
        <v>0</v>
      </c>
      <c r="V10" s="30">
        <f t="shared" si="5"/>
        <v>0</v>
      </c>
    </row>
    <row r="11" spans="1:22">
      <c r="A11" s="5">
        <v>8</v>
      </c>
      <c r="B11" s="18">
        <v>135</v>
      </c>
      <c r="C11" s="21" t="s">
        <v>222</v>
      </c>
      <c r="D11" s="5">
        <v>4</v>
      </c>
      <c r="E11" s="9">
        <v>12</v>
      </c>
      <c r="F11" s="5">
        <v>0</v>
      </c>
      <c r="G11" s="5">
        <v>0</v>
      </c>
      <c r="H11" s="22">
        <v>480</v>
      </c>
      <c r="I11" s="5">
        <f t="shared" ref="I11:I13" si="10">+D11*40+E11*50-F11*13-G11*23-H11</f>
        <v>280</v>
      </c>
      <c r="J11" s="15">
        <v>0</v>
      </c>
      <c r="K11" s="5">
        <f t="shared" si="1"/>
        <v>0</v>
      </c>
      <c r="L11" s="5">
        <f t="shared" si="2"/>
        <v>0</v>
      </c>
      <c r="M11" s="5">
        <v>970973</v>
      </c>
      <c r="N11" s="30">
        <f t="shared" si="6"/>
        <v>28</v>
      </c>
      <c r="O11" s="30">
        <f t="shared" si="3"/>
        <v>970945</v>
      </c>
      <c r="P11" s="30">
        <f t="shared" si="4"/>
        <v>252</v>
      </c>
      <c r="Q11" s="5">
        <v>0</v>
      </c>
      <c r="R11" s="5">
        <v>0</v>
      </c>
      <c r="S11" s="5">
        <f t="shared" si="7"/>
        <v>0</v>
      </c>
      <c r="T11" s="5">
        <f t="shared" si="8"/>
        <v>0</v>
      </c>
      <c r="U11" s="5">
        <f t="shared" si="9"/>
        <v>0</v>
      </c>
      <c r="V11" s="30">
        <f t="shared" si="5"/>
        <v>252</v>
      </c>
    </row>
    <row r="12" spans="1:22">
      <c r="A12" s="22">
        <v>9</v>
      </c>
      <c r="B12" s="18">
        <v>212</v>
      </c>
      <c r="C12" s="21" t="s">
        <v>794</v>
      </c>
      <c r="D12" s="5">
        <v>0</v>
      </c>
      <c r="E12" s="9">
        <v>6215</v>
      </c>
      <c r="F12" s="5">
        <v>0</v>
      </c>
      <c r="G12" s="5">
        <v>0</v>
      </c>
      <c r="H12" s="5">
        <v>158600</v>
      </c>
      <c r="I12" s="5">
        <f t="shared" si="10"/>
        <v>152150</v>
      </c>
      <c r="J12" s="15">
        <v>0</v>
      </c>
      <c r="K12" s="5">
        <f t="shared" si="1"/>
        <v>0</v>
      </c>
      <c r="L12" s="5">
        <f t="shared" si="2"/>
        <v>0</v>
      </c>
      <c r="M12" s="5">
        <v>0</v>
      </c>
      <c r="N12" s="30">
        <f t="shared" si="6"/>
        <v>0</v>
      </c>
      <c r="O12" s="30">
        <f t="shared" si="3"/>
        <v>0</v>
      </c>
      <c r="P12" s="30">
        <f t="shared" si="4"/>
        <v>152150</v>
      </c>
      <c r="Q12" s="5">
        <v>0</v>
      </c>
      <c r="R12" s="5">
        <v>0</v>
      </c>
      <c r="S12" s="5">
        <f t="shared" si="7"/>
        <v>0</v>
      </c>
      <c r="T12" s="5">
        <f t="shared" si="8"/>
        <v>0</v>
      </c>
      <c r="U12" s="5">
        <f t="shared" si="9"/>
        <v>0</v>
      </c>
      <c r="V12" s="30">
        <f t="shared" si="5"/>
        <v>152150</v>
      </c>
    </row>
    <row r="13" spans="1:22">
      <c r="A13" s="5">
        <v>10</v>
      </c>
      <c r="B13" s="18">
        <v>206</v>
      </c>
      <c r="C13" s="21" t="s">
        <v>292</v>
      </c>
      <c r="D13" s="5">
        <v>14319</v>
      </c>
      <c r="E13" s="9">
        <v>3159372</v>
      </c>
      <c r="F13" s="5">
        <v>62</v>
      </c>
      <c r="G13" s="5">
        <v>298040</v>
      </c>
      <c r="H13" s="5">
        <v>84549820</v>
      </c>
      <c r="I13" s="5">
        <f t="shared" si="10"/>
        <v>67135814</v>
      </c>
      <c r="J13" s="15">
        <v>0</v>
      </c>
      <c r="K13" s="5">
        <f t="shared" si="1"/>
        <v>0</v>
      </c>
      <c r="L13" s="5">
        <f t="shared" si="2"/>
        <v>0</v>
      </c>
      <c r="M13" s="5">
        <v>1104601748</v>
      </c>
      <c r="N13" s="30">
        <f t="shared" si="6"/>
        <v>6713581.4000000004</v>
      </c>
      <c r="O13" s="30">
        <f t="shared" si="3"/>
        <v>1097888166.5999999</v>
      </c>
      <c r="P13" s="30">
        <f t="shared" si="4"/>
        <v>60422232.600000001</v>
      </c>
      <c r="Q13" s="5">
        <v>0</v>
      </c>
      <c r="R13" s="5">
        <f>12050000-10000</f>
        <v>12040000</v>
      </c>
      <c r="S13" s="5">
        <f t="shared" si="7"/>
        <v>12040000</v>
      </c>
      <c r="T13" s="5">
        <f t="shared" si="8"/>
        <v>12040000</v>
      </c>
      <c r="U13" s="5">
        <f t="shared" si="9"/>
        <v>0</v>
      </c>
      <c r="V13" s="30">
        <f t="shared" si="5"/>
        <v>48382232.600000001</v>
      </c>
    </row>
    <row r="14" spans="1:22">
      <c r="A14" s="5">
        <v>11</v>
      </c>
      <c r="B14" s="18">
        <v>151</v>
      </c>
      <c r="C14" s="21" t="s">
        <v>695</v>
      </c>
      <c r="D14" s="5">
        <v>0</v>
      </c>
      <c r="E14" s="9">
        <v>4</v>
      </c>
      <c r="F14" s="5">
        <v>0</v>
      </c>
      <c r="G14" s="5">
        <v>0</v>
      </c>
      <c r="H14" s="5">
        <v>0</v>
      </c>
      <c r="I14" s="5">
        <f t="shared" ref="I14:I30" si="11">+D14*40+E14*50-F14*13-G14*23-H14</f>
        <v>200</v>
      </c>
      <c r="J14" s="15">
        <v>0</v>
      </c>
      <c r="K14" s="5">
        <f t="shared" si="1"/>
        <v>0</v>
      </c>
      <c r="L14" s="5">
        <f t="shared" si="2"/>
        <v>0</v>
      </c>
      <c r="M14" s="5">
        <v>0</v>
      </c>
      <c r="N14" s="30">
        <f t="shared" si="6"/>
        <v>0</v>
      </c>
      <c r="O14" s="30">
        <f t="shared" si="3"/>
        <v>0</v>
      </c>
      <c r="P14" s="30">
        <f t="shared" si="4"/>
        <v>200</v>
      </c>
      <c r="Q14" s="5">
        <v>0</v>
      </c>
      <c r="R14" s="5">
        <v>0</v>
      </c>
      <c r="S14" s="5">
        <f t="shared" si="7"/>
        <v>0</v>
      </c>
      <c r="T14" s="5">
        <f t="shared" si="8"/>
        <v>0</v>
      </c>
      <c r="U14" s="5">
        <f t="shared" si="9"/>
        <v>0</v>
      </c>
      <c r="V14" s="30">
        <f t="shared" si="5"/>
        <v>200</v>
      </c>
    </row>
    <row r="15" spans="1:22">
      <c r="A15" s="5">
        <v>12</v>
      </c>
      <c r="B15" s="18">
        <v>164</v>
      </c>
      <c r="C15" s="21" t="s">
        <v>777</v>
      </c>
      <c r="D15" s="5">
        <v>0</v>
      </c>
      <c r="E15" s="9">
        <v>1481</v>
      </c>
      <c r="F15" s="5">
        <v>0</v>
      </c>
      <c r="G15" s="5">
        <v>0</v>
      </c>
      <c r="H15" s="5">
        <v>37000</v>
      </c>
      <c r="I15" s="5">
        <f t="shared" si="11"/>
        <v>37050</v>
      </c>
      <c r="J15" s="15">
        <v>0</v>
      </c>
      <c r="K15" s="5">
        <f t="shared" si="1"/>
        <v>0</v>
      </c>
      <c r="L15" s="5">
        <f t="shared" si="2"/>
        <v>0</v>
      </c>
      <c r="M15" s="5">
        <v>0</v>
      </c>
      <c r="N15" s="30">
        <f t="shared" si="6"/>
        <v>0</v>
      </c>
      <c r="O15" s="30">
        <f t="shared" si="3"/>
        <v>0</v>
      </c>
      <c r="P15" s="30">
        <f t="shared" si="4"/>
        <v>37050</v>
      </c>
      <c r="Q15" s="5">
        <v>0</v>
      </c>
      <c r="R15" s="5">
        <v>0</v>
      </c>
      <c r="S15" s="5">
        <f t="shared" si="7"/>
        <v>0</v>
      </c>
      <c r="T15" s="5">
        <f t="shared" si="8"/>
        <v>0</v>
      </c>
      <c r="U15" s="5">
        <f t="shared" si="9"/>
        <v>0</v>
      </c>
      <c r="V15" s="30">
        <f t="shared" si="5"/>
        <v>37050</v>
      </c>
    </row>
    <row r="16" spans="1:22">
      <c r="A16" s="22">
        <v>13</v>
      </c>
      <c r="B16" s="18">
        <v>154</v>
      </c>
      <c r="C16" s="21" t="s">
        <v>707</v>
      </c>
      <c r="D16" s="5">
        <v>0</v>
      </c>
      <c r="E16" s="9">
        <v>2428</v>
      </c>
      <c r="F16" s="5">
        <v>0</v>
      </c>
      <c r="G16" s="5">
        <v>0</v>
      </c>
      <c r="H16" s="5">
        <v>75850</v>
      </c>
      <c r="I16" s="5">
        <f t="shared" si="11"/>
        <v>45550</v>
      </c>
      <c r="J16" s="15">
        <v>0</v>
      </c>
      <c r="K16" s="5">
        <f t="shared" si="1"/>
        <v>0</v>
      </c>
      <c r="L16" s="5">
        <f t="shared" si="2"/>
        <v>0</v>
      </c>
      <c r="M16" s="5">
        <v>0</v>
      </c>
      <c r="N16" s="30">
        <f t="shared" si="6"/>
        <v>0</v>
      </c>
      <c r="O16" s="30">
        <f t="shared" si="3"/>
        <v>0</v>
      </c>
      <c r="P16" s="30">
        <f t="shared" si="4"/>
        <v>45550</v>
      </c>
      <c r="Q16" s="5">
        <v>0</v>
      </c>
      <c r="R16" s="5">
        <v>0</v>
      </c>
      <c r="S16" s="5">
        <f t="shared" si="7"/>
        <v>0</v>
      </c>
      <c r="T16" s="5">
        <f t="shared" si="8"/>
        <v>0</v>
      </c>
      <c r="U16" s="5">
        <f t="shared" si="9"/>
        <v>0</v>
      </c>
      <c r="V16" s="30">
        <f t="shared" si="5"/>
        <v>45550</v>
      </c>
    </row>
    <row r="17" spans="1:22">
      <c r="A17" s="5">
        <v>14</v>
      </c>
      <c r="B17" s="18">
        <v>158</v>
      </c>
      <c r="C17" s="21" t="s">
        <v>739</v>
      </c>
      <c r="D17" s="5">
        <v>0</v>
      </c>
      <c r="E17" s="9">
        <v>134</v>
      </c>
      <c r="F17" s="5">
        <v>0</v>
      </c>
      <c r="G17" s="5">
        <v>0</v>
      </c>
      <c r="H17" s="5">
        <v>4000</v>
      </c>
      <c r="I17" s="5">
        <f t="shared" si="11"/>
        <v>2700</v>
      </c>
      <c r="J17" s="15">
        <v>0</v>
      </c>
      <c r="K17" s="5">
        <f t="shared" si="1"/>
        <v>0</v>
      </c>
      <c r="L17" s="5">
        <f t="shared" si="2"/>
        <v>0</v>
      </c>
      <c r="M17" s="5">
        <v>0</v>
      </c>
      <c r="N17" s="30">
        <f t="shared" si="6"/>
        <v>0</v>
      </c>
      <c r="O17" s="30">
        <f t="shared" si="3"/>
        <v>0</v>
      </c>
      <c r="P17" s="30">
        <f t="shared" si="4"/>
        <v>2700</v>
      </c>
      <c r="Q17" s="5">
        <v>0</v>
      </c>
      <c r="R17" s="5">
        <v>0</v>
      </c>
      <c r="S17" s="5">
        <f t="shared" si="7"/>
        <v>0</v>
      </c>
      <c r="T17" s="5">
        <f t="shared" si="8"/>
        <v>0</v>
      </c>
      <c r="U17" s="5">
        <f t="shared" si="9"/>
        <v>0</v>
      </c>
      <c r="V17" s="30">
        <f t="shared" si="5"/>
        <v>2700</v>
      </c>
    </row>
    <row r="18" spans="1:22">
      <c r="A18" s="5">
        <v>15</v>
      </c>
      <c r="B18" s="18">
        <v>147</v>
      </c>
      <c r="C18" s="21" t="s">
        <v>677</v>
      </c>
      <c r="D18" s="5">
        <v>0</v>
      </c>
      <c r="E18" s="9">
        <v>1526</v>
      </c>
      <c r="F18" s="5">
        <v>0</v>
      </c>
      <c r="G18" s="5">
        <v>0</v>
      </c>
      <c r="H18" s="5">
        <v>53150</v>
      </c>
      <c r="I18" s="5">
        <f t="shared" si="11"/>
        <v>23150</v>
      </c>
      <c r="J18" s="15">
        <v>0</v>
      </c>
      <c r="K18" s="5">
        <f t="shared" si="1"/>
        <v>0</v>
      </c>
      <c r="L18" s="5">
        <f t="shared" si="2"/>
        <v>0</v>
      </c>
      <c r="M18" s="5">
        <v>0</v>
      </c>
      <c r="N18" s="30">
        <f t="shared" si="6"/>
        <v>0</v>
      </c>
      <c r="O18" s="30">
        <f t="shared" si="3"/>
        <v>0</v>
      </c>
      <c r="P18" s="30">
        <f t="shared" si="4"/>
        <v>23150</v>
      </c>
      <c r="Q18" s="5">
        <v>0</v>
      </c>
      <c r="R18" s="5">
        <v>0</v>
      </c>
      <c r="S18" s="5">
        <f t="shared" si="7"/>
        <v>0</v>
      </c>
      <c r="T18" s="5">
        <f t="shared" si="8"/>
        <v>0</v>
      </c>
      <c r="U18" s="5">
        <f t="shared" si="9"/>
        <v>0</v>
      </c>
      <c r="V18" s="30">
        <f t="shared" si="5"/>
        <v>23150</v>
      </c>
    </row>
    <row r="19" spans="1:22">
      <c r="A19" s="5">
        <v>16</v>
      </c>
      <c r="B19" s="18">
        <v>156</v>
      </c>
      <c r="C19" s="21" t="s">
        <v>731</v>
      </c>
      <c r="D19" s="5">
        <v>0</v>
      </c>
      <c r="E19" s="9">
        <v>1629</v>
      </c>
      <c r="F19" s="5">
        <v>0</v>
      </c>
      <c r="G19" s="5">
        <v>0</v>
      </c>
      <c r="H19" s="5">
        <v>48850</v>
      </c>
      <c r="I19" s="5">
        <f t="shared" si="11"/>
        <v>32600</v>
      </c>
      <c r="J19" s="15">
        <v>0</v>
      </c>
      <c r="K19" s="5">
        <f t="shared" si="1"/>
        <v>0</v>
      </c>
      <c r="L19" s="5">
        <f t="shared" si="2"/>
        <v>0</v>
      </c>
      <c r="M19" s="5">
        <v>0</v>
      </c>
      <c r="N19" s="30">
        <f t="shared" si="6"/>
        <v>0</v>
      </c>
      <c r="O19" s="30">
        <f t="shared" si="3"/>
        <v>0</v>
      </c>
      <c r="P19" s="30">
        <f t="shared" si="4"/>
        <v>32600</v>
      </c>
      <c r="Q19" s="5">
        <v>0</v>
      </c>
      <c r="R19" s="5">
        <v>0</v>
      </c>
      <c r="S19" s="5">
        <f t="shared" si="7"/>
        <v>0</v>
      </c>
      <c r="T19" s="5">
        <f t="shared" si="8"/>
        <v>0</v>
      </c>
      <c r="U19" s="5">
        <f t="shared" si="9"/>
        <v>0</v>
      </c>
      <c r="V19" s="30">
        <f t="shared" si="5"/>
        <v>32600</v>
      </c>
    </row>
    <row r="20" spans="1:22">
      <c r="A20" s="22">
        <v>17</v>
      </c>
      <c r="B20" s="18">
        <v>149</v>
      </c>
      <c r="C20" s="21" t="s">
        <v>685</v>
      </c>
      <c r="D20" s="5">
        <v>0</v>
      </c>
      <c r="E20" s="9">
        <v>1326</v>
      </c>
      <c r="F20" s="5">
        <v>0</v>
      </c>
      <c r="G20" s="5">
        <v>0</v>
      </c>
      <c r="H20" s="5">
        <v>48450</v>
      </c>
      <c r="I20" s="5">
        <f t="shared" si="11"/>
        <v>17850</v>
      </c>
      <c r="J20" s="15">
        <v>0</v>
      </c>
      <c r="K20" s="5">
        <f t="shared" si="1"/>
        <v>0</v>
      </c>
      <c r="L20" s="5">
        <f t="shared" si="2"/>
        <v>0</v>
      </c>
      <c r="M20" s="5">
        <v>0</v>
      </c>
      <c r="N20" s="30">
        <f t="shared" si="6"/>
        <v>0</v>
      </c>
      <c r="O20" s="30">
        <f t="shared" si="3"/>
        <v>0</v>
      </c>
      <c r="P20" s="30">
        <f t="shared" si="4"/>
        <v>17850</v>
      </c>
      <c r="Q20" s="5">
        <v>0</v>
      </c>
      <c r="R20" s="5">
        <v>0</v>
      </c>
      <c r="S20" s="5">
        <f t="shared" si="7"/>
        <v>0</v>
      </c>
      <c r="T20" s="5">
        <f t="shared" si="8"/>
        <v>0</v>
      </c>
      <c r="U20" s="5">
        <f t="shared" si="9"/>
        <v>0</v>
      </c>
      <c r="V20" s="30">
        <f t="shared" si="5"/>
        <v>17850</v>
      </c>
    </row>
    <row r="21" spans="1:22">
      <c r="A21" s="5">
        <v>18</v>
      </c>
      <c r="B21" s="18">
        <v>160</v>
      </c>
      <c r="C21" s="21" t="s">
        <v>747</v>
      </c>
      <c r="D21" s="5">
        <v>0</v>
      </c>
      <c r="E21" s="9">
        <v>1336</v>
      </c>
      <c r="F21" s="5">
        <v>0</v>
      </c>
      <c r="G21" s="5">
        <v>0</v>
      </c>
      <c r="H21" s="5">
        <v>44150</v>
      </c>
      <c r="I21" s="5">
        <f t="shared" si="11"/>
        <v>22650</v>
      </c>
      <c r="J21" s="15">
        <v>0</v>
      </c>
      <c r="K21" s="5">
        <f t="shared" si="1"/>
        <v>0</v>
      </c>
      <c r="L21" s="5">
        <f t="shared" si="2"/>
        <v>0</v>
      </c>
      <c r="M21" s="5">
        <v>0</v>
      </c>
      <c r="N21" s="30">
        <f t="shared" si="6"/>
        <v>0</v>
      </c>
      <c r="O21" s="30">
        <f t="shared" si="3"/>
        <v>0</v>
      </c>
      <c r="P21" s="30">
        <f t="shared" si="4"/>
        <v>22650</v>
      </c>
      <c r="Q21" s="5">
        <v>0</v>
      </c>
      <c r="R21" s="5">
        <v>0</v>
      </c>
      <c r="S21" s="5">
        <f t="shared" si="7"/>
        <v>0</v>
      </c>
      <c r="T21" s="5">
        <f t="shared" si="8"/>
        <v>0</v>
      </c>
      <c r="U21" s="5">
        <f t="shared" si="9"/>
        <v>0</v>
      </c>
      <c r="V21" s="30">
        <f t="shared" si="5"/>
        <v>22650</v>
      </c>
    </row>
    <row r="22" spans="1:22">
      <c r="A22" s="5">
        <v>19</v>
      </c>
      <c r="B22" s="18">
        <v>165</v>
      </c>
      <c r="C22" s="21" t="s">
        <v>781</v>
      </c>
      <c r="D22" s="5">
        <v>0</v>
      </c>
      <c r="E22" s="9">
        <v>888</v>
      </c>
      <c r="F22" s="5">
        <v>0</v>
      </c>
      <c r="G22" s="5">
        <v>0</v>
      </c>
      <c r="H22" s="5">
        <v>20800</v>
      </c>
      <c r="I22" s="5">
        <f t="shared" si="11"/>
        <v>23600</v>
      </c>
      <c r="J22" s="15">
        <v>0</v>
      </c>
      <c r="K22" s="5">
        <f t="shared" si="1"/>
        <v>0</v>
      </c>
      <c r="L22" s="5">
        <f t="shared" si="2"/>
        <v>0</v>
      </c>
      <c r="M22" s="5">
        <v>0</v>
      </c>
      <c r="N22" s="30">
        <f t="shared" si="6"/>
        <v>0</v>
      </c>
      <c r="O22" s="30">
        <f t="shared" si="3"/>
        <v>0</v>
      </c>
      <c r="P22" s="30">
        <f t="shared" si="4"/>
        <v>23600</v>
      </c>
      <c r="Q22" s="5">
        <v>0</v>
      </c>
      <c r="R22" s="5">
        <v>0</v>
      </c>
      <c r="S22" s="5">
        <f t="shared" si="7"/>
        <v>0</v>
      </c>
      <c r="T22" s="5">
        <f t="shared" si="8"/>
        <v>0</v>
      </c>
      <c r="U22" s="5">
        <f t="shared" si="9"/>
        <v>0</v>
      </c>
      <c r="V22" s="30">
        <f t="shared" si="5"/>
        <v>23600</v>
      </c>
    </row>
    <row r="23" spans="1:22">
      <c r="A23" s="5">
        <v>20</v>
      </c>
      <c r="B23" s="18">
        <v>159</v>
      </c>
      <c r="C23" s="21" t="s">
        <v>743</v>
      </c>
      <c r="D23" s="5">
        <v>0</v>
      </c>
      <c r="E23" s="9">
        <v>1554</v>
      </c>
      <c r="F23" s="5">
        <v>0</v>
      </c>
      <c r="G23" s="5">
        <v>0</v>
      </c>
      <c r="H23" s="5">
        <v>49750</v>
      </c>
      <c r="I23" s="5">
        <f t="shared" si="11"/>
        <v>27950</v>
      </c>
      <c r="J23" s="15">
        <v>0</v>
      </c>
      <c r="K23" s="5">
        <f t="shared" si="1"/>
        <v>0</v>
      </c>
      <c r="L23" s="5">
        <f t="shared" si="2"/>
        <v>0</v>
      </c>
      <c r="M23" s="5">
        <v>0</v>
      </c>
      <c r="N23" s="30">
        <f t="shared" si="6"/>
        <v>0</v>
      </c>
      <c r="O23" s="30">
        <f t="shared" si="3"/>
        <v>0</v>
      </c>
      <c r="P23" s="30">
        <f t="shared" si="4"/>
        <v>27950</v>
      </c>
      <c r="Q23" s="5">
        <v>0</v>
      </c>
      <c r="R23" s="5">
        <v>0</v>
      </c>
      <c r="S23" s="5">
        <f t="shared" si="7"/>
        <v>0</v>
      </c>
      <c r="T23" s="5">
        <f t="shared" si="8"/>
        <v>0</v>
      </c>
      <c r="U23" s="5">
        <f t="shared" si="9"/>
        <v>0</v>
      </c>
      <c r="V23" s="30">
        <f t="shared" si="5"/>
        <v>27950</v>
      </c>
    </row>
    <row r="24" spans="1:22">
      <c r="A24" s="22">
        <v>21</v>
      </c>
      <c r="B24" s="18">
        <v>150</v>
      </c>
      <c r="C24" s="21" t="s">
        <v>691</v>
      </c>
      <c r="D24" s="5">
        <v>0</v>
      </c>
      <c r="E24" s="9">
        <v>570</v>
      </c>
      <c r="F24" s="5">
        <v>0</v>
      </c>
      <c r="G24" s="5">
        <v>0</v>
      </c>
      <c r="H24" s="5">
        <v>2200</v>
      </c>
      <c r="I24" s="5">
        <f t="shared" si="11"/>
        <v>26300</v>
      </c>
      <c r="J24" s="15">
        <v>0</v>
      </c>
      <c r="K24" s="5">
        <f t="shared" si="1"/>
        <v>0</v>
      </c>
      <c r="L24" s="5">
        <f t="shared" si="2"/>
        <v>0</v>
      </c>
      <c r="M24" s="5">
        <v>0</v>
      </c>
      <c r="N24" s="30">
        <f t="shared" si="6"/>
        <v>0</v>
      </c>
      <c r="O24" s="30">
        <f t="shared" si="3"/>
        <v>0</v>
      </c>
      <c r="P24" s="30">
        <f t="shared" si="4"/>
        <v>26300</v>
      </c>
      <c r="Q24" s="5">
        <v>0</v>
      </c>
      <c r="R24" s="5">
        <v>0</v>
      </c>
      <c r="S24" s="5">
        <f t="shared" si="7"/>
        <v>0</v>
      </c>
      <c r="T24" s="5">
        <f t="shared" si="8"/>
        <v>0</v>
      </c>
      <c r="U24" s="5">
        <f t="shared" si="9"/>
        <v>0</v>
      </c>
      <c r="V24" s="30">
        <f t="shared" si="5"/>
        <v>26300</v>
      </c>
    </row>
    <row r="25" spans="1:22">
      <c r="A25" s="5">
        <v>22</v>
      </c>
      <c r="B25" s="18">
        <v>162</v>
      </c>
      <c r="C25" s="21" t="s">
        <v>758</v>
      </c>
      <c r="D25" s="5">
        <v>0</v>
      </c>
      <c r="E25" s="9">
        <v>1118</v>
      </c>
      <c r="F25" s="5">
        <v>0</v>
      </c>
      <c r="G25" s="5">
        <v>0</v>
      </c>
      <c r="H25" s="5">
        <v>32350</v>
      </c>
      <c r="I25" s="5">
        <f t="shared" si="11"/>
        <v>23550</v>
      </c>
      <c r="J25" s="15">
        <v>0</v>
      </c>
      <c r="K25" s="5">
        <f t="shared" si="1"/>
        <v>0</v>
      </c>
      <c r="L25" s="5">
        <f t="shared" si="2"/>
        <v>0</v>
      </c>
      <c r="M25" s="5">
        <v>0</v>
      </c>
      <c r="N25" s="30">
        <f t="shared" si="6"/>
        <v>0</v>
      </c>
      <c r="O25" s="30">
        <f t="shared" si="3"/>
        <v>0</v>
      </c>
      <c r="P25" s="30">
        <f t="shared" si="4"/>
        <v>23550</v>
      </c>
      <c r="Q25" s="5">
        <v>0</v>
      </c>
      <c r="R25" s="5">
        <v>0</v>
      </c>
      <c r="S25" s="5">
        <f t="shared" si="7"/>
        <v>0</v>
      </c>
      <c r="T25" s="5">
        <f t="shared" si="8"/>
        <v>0</v>
      </c>
      <c r="U25" s="5">
        <f t="shared" si="9"/>
        <v>0</v>
      </c>
      <c r="V25" s="30">
        <f t="shared" si="5"/>
        <v>23550</v>
      </c>
    </row>
    <row r="26" spans="1:22">
      <c r="A26" s="5">
        <v>23</v>
      </c>
      <c r="B26" s="18">
        <v>148</v>
      </c>
      <c r="C26" s="21" t="s">
        <v>681</v>
      </c>
      <c r="D26" s="5">
        <v>0</v>
      </c>
      <c r="E26" s="9">
        <v>1190</v>
      </c>
      <c r="F26" s="5">
        <v>0</v>
      </c>
      <c r="G26" s="5">
        <v>0</v>
      </c>
      <c r="H26" s="5">
        <v>52850</v>
      </c>
      <c r="I26" s="5">
        <f t="shared" si="11"/>
        <v>6650</v>
      </c>
      <c r="J26" s="15">
        <v>0</v>
      </c>
      <c r="K26" s="5">
        <f t="shared" si="1"/>
        <v>0</v>
      </c>
      <c r="L26" s="5">
        <f t="shared" si="2"/>
        <v>0</v>
      </c>
      <c r="M26" s="5">
        <v>0</v>
      </c>
      <c r="N26" s="30">
        <f t="shared" si="6"/>
        <v>0</v>
      </c>
      <c r="O26" s="30">
        <f t="shared" si="3"/>
        <v>0</v>
      </c>
      <c r="P26" s="30">
        <f t="shared" si="4"/>
        <v>6650</v>
      </c>
      <c r="Q26" s="5">
        <v>0</v>
      </c>
      <c r="R26" s="5">
        <v>0</v>
      </c>
      <c r="S26" s="5">
        <f t="shared" si="7"/>
        <v>0</v>
      </c>
      <c r="T26" s="5">
        <f t="shared" si="8"/>
        <v>0</v>
      </c>
      <c r="U26" s="5">
        <f t="shared" si="9"/>
        <v>0</v>
      </c>
      <c r="V26" s="30">
        <f t="shared" si="5"/>
        <v>6650</v>
      </c>
    </row>
    <row r="27" spans="1:22">
      <c r="A27" s="5">
        <v>24</v>
      </c>
      <c r="B27" s="18">
        <v>155</v>
      </c>
      <c r="C27" s="21" t="s">
        <v>715</v>
      </c>
      <c r="D27" s="5">
        <v>0</v>
      </c>
      <c r="E27" s="9">
        <v>1067</v>
      </c>
      <c r="F27" s="5">
        <v>0</v>
      </c>
      <c r="G27" s="5">
        <v>0</v>
      </c>
      <c r="H27" s="5">
        <v>32150</v>
      </c>
      <c r="I27" s="5">
        <f t="shared" si="11"/>
        <v>21200</v>
      </c>
      <c r="J27" s="15">
        <v>0</v>
      </c>
      <c r="K27" s="5">
        <f t="shared" si="1"/>
        <v>0</v>
      </c>
      <c r="L27" s="5">
        <f t="shared" si="2"/>
        <v>0</v>
      </c>
      <c r="M27" s="5">
        <v>0</v>
      </c>
      <c r="N27" s="30">
        <f t="shared" si="6"/>
        <v>0</v>
      </c>
      <c r="O27" s="30">
        <f t="shared" si="3"/>
        <v>0</v>
      </c>
      <c r="P27" s="30">
        <f t="shared" si="4"/>
        <v>21200</v>
      </c>
      <c r="Q27" s="5">
        <v>0</v>
      </c>
      <c r="R27" s="5">
        <v>0</v>
      </c>
      <c r="S27" s="5">
        <f t="shared" si="7"/>
        <v>0</v>
      </c>
      <c r="T27" s="5">
        <f t="shared" si="8"/>
        <v>0</v>
      </c>
      <c r="U27" s="5">
        <f t="shared" si="9"/>
        <v>0</v>
      </c>
      <c r="V27" s="30">
        <f t="shared" si="5"/>
        <v>21200</v>
      </c>
    </row>
    <row r="28" spans="1:22">
      <c r="A28" s="22">
        <v>25</v>
      </c>
      <c r="B28" s="18">
        <v>157</v>
      </c>
      <c r="C28" s="21" t="s">
        <v>735</v>
      </c>
      <c r="D28" s="5">
        <v>0</v>
      </c>
      <c r="E28" s="9">
        <v>385</v>
      </c>
      <c r="F28" s="5">
        <v>0</v>
      </c>
      <c r="G28" s="5">
        <v>0</v>
      </c>
      <c r="H28" s="5">
        <v>12250</v>
      </c>
      <c r="I28" s="5">
        <f t="shared" si="11"/>
        <v>7000</v>
      </c>
      <c r="J28" s="15">
        <v>0</v>
      </c>
      <c r="K28" s="5">
        <f t="shared" si="1"/>
        <v>0</v>
      </c>
      <c r="L28" s="5">
        <f t="shared" si="2"/>
        <v>0</v>
      </c>
      <c r="M28" s="5">
        <v>0</v>
      </c>
      <c r="N28" s="30">
        <f t="shared" si="6"/>
        <v>0</v>
      </c>
      <c r="O28" s="30">
        <f t="shared" si="3"/>
        <v>0</v>
      </c>
      <c r="P28" s="30">
        <f t="shared" si="4"/>
        <v>7000</v>
      </c>
      <c r="Q28" s="5">
        <v>0</v>
      </c>
      <c r="R28" s="5">
        <v>0</v>
      </c>
      <c r="S28" s="5">
        <f t="shared" si="7"/>
        <v>0</v>
      </c>
      <c r="T28" s="5">
        <f t="shared" si="8"/>
        <v>0</v>
      </c>
      <c r="U28" s="5">
        <f t="shared" si="9"/>
        <v>0</v>
      </c>
      <c r="V28" s="30">
        <f t="shared" si="5"/>
        <v>7000</v>
      </c>
    </row>
    <row r="29" spans="1:22">
      <c r="A29" s="5">
        <v>26</v>
      </c>
      <c r="B29" s="18">
        <v>153</v>
      </c>
      <c r="C29" s="21" t="s">
        <v>703</v>
      </c>
      <c r="D29" s="5">
        <v>0</v>
      </c>
      <c r="E29" s="9">
        <v>653</v>
      </c>
      <c r="F29" s="5">
        <v>0</v>
      </c>
      <c r="G29" s="5">
        <v>0</v>
      </c>
      <c r="H29" s="5">
        <v>14300</v>
      </c>
      <c r="I29" s="5">
        <f t="shared" si="11"/>
        <v>18350</v>
      </c>
      <c r="J29" s="15">
        <v>0</v>
      </c>
      <c r="K29" s="5">
        <f t="shared" si="1"/>
        <v>0</v>
      </c>
      <c r="L29" s="5">
        <f t="shared" si="2"/>
        <v>0</v>
      </c>
      <c r="M29" s="5">
        <v>0</v>
      </c>
      <c r="N29" s="30">
        <f t="shared" si="6"/>
        <v>0</v>
      </c>
      <c r="O29" s="30">
        <f t="shared" si="3"/>
        <v>0</v>
      </c>
      <c r="P29" s="30">
        <f t="shared" si="4"/>
        <v>18350</v>
      </c>
      <c r="Q29" s="5">
        <v>0</v>
      </c>
      <c r="R29" s="5">
        <v>0</v>
      </c>
      <c r="S29" s="5">
        <f t="shared" si="7"/>
        <v>0</v>
      </c>
      <c r="T29" s="5">
        <f t="shared" si="8"/>
        <v>0</v>
      </c>
      <c r="U29" s="5">
        <f t="shared" si="9"/>
        <v>0</v>
      </c>
      <c r="V29" s="30">
        <f t="shared" si="5"/>
        <v>18350</v>
      </c>
    </row>
    <row r="30" spans="1:22">
      <c r="A30" s="5">
        <v>27</v>
      </c>
      <c r="B30" s="18">
        <v>146</v>
      </c>
      <c r="C30" s="21" t="s">
        <v>673</v>
      </c>
      <c r="D30" s="5">
        <v>0</v>
      </c>
      <c r="E30" s="9">
        <v>1548</v>
      </c>
      <c r="F30" s="5">
        <v>0</v>
      </c>
      <c r="G30" s="5">
        <v>0</v>
      </c>
      <c r="H30" s="5">
        <v>64300</v>
      </c>
      <c r="I30" s="5">
        <f t="shared" si="11"/>
        <v>13100</v>
      </c>
      <c r="J30" s="15">
        <v>0</v>
      </c>
      <c r="K30" s="5">
        <f t="shared" si="1"/>
        <v>0</v>
      </c>
      <c r="L30" s="5">
        <f t="shared" si="2"/>
        <v>0</v>
      </c>
      <c r="M30" s="5">
        <v>0</v>
      </c>
      <c r="N30" s="30">
        <f t="shared" si="6"/>
        <v>0</v>
      </c>
      <c r="O30" s="30">
        <f t="shared" si="3"/>
        <v>0</v>
      </c>
      <c r="P30" s="30">
        <f t="shared" si="4"/>
        <v>13100</v>
      </c>
      <c r="Q30" s="5">
        <v>0</v>
      </c>
      <c r="R30" s="5">
        <v>0</v>
      </c>
      <c r="S30" s="5">
        <f t="shared" si="7"/>
        <v>0</v>
      </c>
      <c r="T30" s="5">
        <f t="shared" si="8"/>
        <v>0</v>
      </c>
      <c r="U30" s="5">
        <f t="shared" si="9"/>
        <v>0</v>
      </c>
      <c r="V30" s="30">
        <f t="shared" si="5"/>
        <v>13100</v>
      </c>
    </row>
    <row r="31" spans="1:22">
      <c r="A31" s="5">
        <v>28</v>
      </c>
      <c r="B31" s="18">
        <v>812</v>
      </c>
      <c r="C31" s="21" t="s">
        <v>934</v>
      </c>
      <c r="D31" s="5">
        <v>0</v>
      </c>
      <c r="E31" s="9">
        <v>0</v>
      </c>
      <c r="F31" s="5">
        <v>0</v>
      </c>
      <c r="G31" s="5">
        <v>0</v>
      </c>
      <c r="H31" s="5">
        <v>100</v>
      </c>
      <c r="I31" s="5">
        <v>0</v>
      </c>
      <c r="J31" s="15">
        <v>100</v>
      </c>
      <c r="K31" s="5">
        <f t="shared" si="1"/>
        <v>0</v>
      </c>
      <c r="L31" s="5">
        <f t="shared" si="2"/>
        <v>100</v>
      </c>
      <c r="M31" s="5">
        <v>0</v>
      </c>
      <c r="N31" s="30">
        <f t="shared" si="6"/>
        <v>0</v>
      </c>
      <c r="O31" s="30">
        <f t="shared" si="3"/>
        <v>0</v>
      </c>
      <c r="P31" s="30">
        <f t="shared" si="4"/>
        <v>0</v>
      </c>
      <c r="Q31" s="5">
        <v>0</v>
      </c>
      <c r="R31" s="5">
        <v>0</v>
      </c>
      <c r="S31" s="5">
        <f t="shared" si="7"/>
        <v>0</v>
      </c>
      <c r="T31" s="5">
        <f t="shared" si="8"/>
        <v>0</v>
      </c>
      <c r="U31" s="5">
        <f t="shared" si="9"/>
        <v>0</v>
      </c>
      <c r="V31" s="30">
        <f t="shared" si="5"/>
        <v>0</v>
      </c>
    </row>
    <row r="32" spans="1:22">
      <c r="A32" s="22">
        <v>29</v>
      </c>
      <c r="B32" s="18">
        <v>806</v>
      </c>
      <c r="C32" s="21" t="s">
        <v>935</v>
      </c>
      <c r="D32" s="5">
        <v>0</v>
      </c>
      <c r="E32" s="9">
        <v>0</v>
      </c>
      <c r="F32" s="5">
        <v>0</v>
      </c>
      <c r="G32" s="5">
        <v>0</v>
      </c>
      <c r="H32" s="5">
        <v>50</v>
      </c>
      <c r="I32" s="5">
        <v>0</v>
      </c>
      <c r="J32" s="15">
        <v>50</v>
      </c>
      <c r="K32" s="5">
        <f t="shared" si="1"/>
        <v>0</v>
      </c>
      <c r="L32" s="5">
        <f t="shared" si="2"/>
        <v>50</v>
      </c>
      <c r="M32" s="5">
        <v>0</v>
      </c>
      <c r="N32" s="30">
        <f t="shared" si="6"/>
        <v>0</v>
      </c>
      <c r="O32" s="30">
        <f t="shared" si="3"/>
        <v>0</v>
      </c>
      <c r="P32" s="30">
        <f t="shared" si="4"/>
        <v>0</v>
      </c>
      <c r="Q32" s="5">
        <v>0</v>
      </c>
      <c r="R32" s="5">
        <v>0</v>
      </c>
      <c r="S32" s="5">
        <f t="shared" si="7"/>
        <v>0</v>
      </c>
      <c r="T32" s="5">
        <f t="shared" si="8"/>
        <v>0</v>
      </c>
      <c r="U32" s="5">
        <f t="shared" si="9"/>
        <v>0</v>
      </c>
      <c r="V32" s="30">
        <f t="shared" si="5"/>
        <v>0</v>
      </c>
    </row>
    <row r="33" spans="1:22">
      <c r="A33" s="5">
        <v>30</v>
      </c>
      <c r="B33" s="18">
        <v>803</v>
      </c>
      <c r="C33" s="21" t="s">
        <v>936</v>
      </c>
      <c r="D33" s="5">
        <v>0</v>
      </c>
      <c r="E33" s="9">
        <v>0</v>
      </c>
      <c r="F33" s="5">
        <v>0</v>
      </c>
      <c r="G33" s="5">
        <v>0</v>
      </c>
      <c r="H33" s="5">
        <v>50</v>
      </c>
      <c r="I33" s="5">
        <v>0</v>
      </c>
      <c r="J33" s="15">
        <v>50</v>
      </c>
      <c r="K33" s="5">
        <f t="shared" si="1"/>
        <v>0</v>
      </c>
      <c r="L33" s="5">
        <f t="shared" si="2"/>
        <v>50</v>
      </c>
      <c r="M33" s="5">
        <v>0</v>
      </c>
      <c r="N33" s="30">
        <f t="shared" si="6"/>
        <v>0</v>
      </c>
      <c r="O33" s="30">
        <f t="shared" si="3"/>
        <v>0</v>
      </c>
      <c r="P33" s="30">
        <f t="shared" si="4"/>
        <v>0</v>
      </c>
      <c r="Q33" s="5">
        <v>0</v>
      </c>
      <c r="R33" s="5">
        <v>0</v>
      </c>
      <c r="S33" s="5">
        <f t="shared" si="7"/>
        <v>0</v>
      </c>
      <c r="T33" s="5">
        <f t="shared" si="8"/>
        <v>0</v>
      </c>
      <c r="U33" s="5">
        <f t="shared" si="9"/>
        <v>0</v>
      </c>
      <c r="V33" s="30">
        <f t="shared" si="5"/>
        <v>0</v>
      </c>
    </row>
    <row r="34" spans="1:22">
      <c r="A34" s="5">
        <v>31</v>
      </c>
      <c r="B34" s="18">
        <v>811</v>
      </c>
      <c r="C34" s="21" t="s">
        <v>937</v>
      </c>
      <c r="D34" s="5">
        <v>0</v>
      </c>
      <c r="E34" s="9">
        <v>0</v>
      </c>
      <c r="F34" s="5">
        <v>0</v>
      </c>
      <c r="G34" s="5">
        <v>0</v>
      </c>
      <c r="H34" s="5">
        <v>50</v>
      </c>
      <c r="I34" s="5">
        <v>0</v>
      </c>
      <c r="J34" s="15">
        <v>50</v>
      </c>
      <c r="K34" s="5">
        <f t="shared" si="1"/>
        <v>0</v>
      </c>
      <c r="L34" s="5">
        <f t="shared" si="2"/>
        <v>50</v>
      </c>
      <c r="M34" s="5">
        <v>0</v>
      </c>
      <c r="N34" s="30">
        <f t="shared" si="6"/>
        <v>0</v>
      </c>
      <c r="O34" s="30">
        <f t="shared" si="3"/>
        <v>0</v>
      </c>
      <c r="P34" s="30">
        <f t="shared" si="4"/>
        <v>0</v>
      </c>
      <c r="Q34" s="5">
        <v>0</v>
      </c>
      <c r="R34" s="5">
        <v>0</v>
      </c>
      <c r="S34" s="5">
        <f t="shared" si="7"/>
        <v>0</v>
      </c>
      <c r="T34" s="5">
        <f t="shared" si="8"/>
        <v>0</v>
      </c>
      <c r="U34" s="5">
        <f t="shared" si="9"/>
        <v>0</v>
      </c>
      <c r="V34" s="30">
        <f t="shared" si="5"/>
        <v>0</v>
      </c>
    </row>
    <row r="35" spans="1:22">
      <c r="A35" s="5">
        <v>32</v>
      </c>
      <c r="B35" s="18">
        <v>618</v>
      </c>
      <c r="C35" s="21" t="s">
        <v>485</v>
      </c>
      <c r="D35" s="5">
        <v>2184</v>
      </c>
      <c r="E35" s="9">
        <v>1085484</v>
      </c>
      <c r="F35" s="5">
        <v>1</v>
      </c>
      <c r="G35" s="5">
        <v>216287</v>
      </c>
      <c r="H35" s="5">
        <v>28415290</v>
      </c>
      <c r="I35" s="5">
        <f>+D35*40+E35*50-F35*13-G35*23-H35</f>
        <v>20971656</v>
      </c>
      <c r="J35" s="15">
        <v>0</v>
      </c>
      <c r="K35" s="5">
        <f t="shared" si="1"/>
        <v>0</v>
      </c>
      <c r="L35" s="5">
        <f t="shared" si="2"/>
        <v>0</v>
      </c>
      <c r="M35" s="5">
        <v>273304911</v>
      </c>
      <c r="N35" s="30">
        <f t="shared" si="6"/>
        <v>2097165.6</v>
      </c>
      <c r="O35" s="30">
        <f t="shared" si="3"/>
        <v>271207745.39999998</v>
      </c>
      <c r="P35" s="30">
        <f t="shared" si="4"/>
        <v>18874490.399999999</v>
      </c>
      <c r="Q35" s="5">
        <v>0</v>
      </c>
      <c r="R35" s="5">
        <v>4050000</v>
      </c>
      <c r="S35" s="5">
        <f t="shared" si="7"/>
        <v>4050000</v>
      </c>
      <c r="T35" s="5">
        <f t="shared" si="8"/>
        <v>4050000</v>
      </c>
      <c r="U35" s="5">
        <f t="shared" si="9"/>
        <v>0</v>
      </c>
      <c r="V35" s="30">
        <f t="shared" si="5"/>
        <v>14824490.399999999</v>
      </c>
    </row>
    <row r="36" spans="1:22" ht="30">
      <c r="A36" s="22">
        <v>33</v>
      </c>
      <c r="B36" s="18">
        <v>815</v>
      </c>
      <c r="C36" s="21" t="s">
        <v>837</v>
      </c>
      <c r="D36" s="5">
        <v>0</v>
      </c>
      <c r="E36" s="9">
        <v>40</v>
      </c>
      <c r="F36" s="5">
        <v>0</v>
      </c>
      <c r="G36" s="5">
        <v>40</v>
      </c>
      <c r="H36" s="5">
        <v>0</v>
      </c>
      <c r="I36" s="5">
        <f>+D36*40+E36*50-F36*13-G36*23-H36</f>
        <v>1080</v>
      </c>
      <c r="J36" s="15">
        <v>62782</v>
      </c>
      <c r="K36" s="5">
        <f t="shared" si="1"/>
        <v>1080</v>
      </c>
      <c r="L36" s="5">
        <f t="shared" si="2"/>
        <v>61702</v>
      </c>
      <c r="M36" s="5">
        <v>0</v>
      </c>
      <c r="N36" s="30">
        <f t="shared" si="6"/>
        <v>0</v>
      </c>
      <c r="O36" s="30">
        <f t="shared" si="3"/>
        <v>0</v>
      </c>
      <c r="P36" s="30">
        <f>+I36-K36-N36</f>
        <v>0</v>
      </c>
      <c r="Q36" s="5">
        <v>0</v>
      </c>
      <c r="R36" s="5">
        <v>0</v>
      </c>
      <c r="S36" s="5">
        <f t="shared" si="7"/>
        <v>0</v>
      </c>
      <c r="T36" s="5">
        <f t="shared" si="8"/>
        <v>0</v>
      </c>
      <c r="U36" s="5">
        <f t="shared" si="9"/>
        <v>0</v>
      </c>
      <c r="V36" s="30">
        <f t="shared" si="5"/>
        <v>0</v>
      </c>
    </row>
    <row r="37" spans="1:22">
      <c r="A37" s="5">
        <v>34</v>
      </c>
      <c r="B37" s="18">
        <v>108</v>
      </c>
      <c r="C37" s="21" t="s">
        <v>62</v>
      </c>
      <c r="D37" s="5">
        <v>547</v>
      </c>
      <c r="E37" s="9">
        <v>131065</v>
      </c>
      <c r="F37" s="5">
        <v>0</v>
      </c>
      <c r="G37" s="5">
        <v>1939</v>
      </c>
      <c r="H37" s="5">
        <v>4055290</v>
      </c>
      <c r="I37" s="5">
        <f>+D37*40+E37*50-F37*13-G37*23-H37</f>
        <v>2475243</v>
      </c>
      <c r="J37" s="15">
        <v>0</v>
      </c>
      <c r="K37" s="5">
        <f t="shared" si="1"/>
        <v>0</v>
      </c>
      <c r="L37" s="5">
        <f t="shared" si="2"/>
        <v>0</v>
      </c>
      <c r="M37" s="5">
        <v>59737616</v>
      </c>
      <c r="N37" s="30">
        <f t="shared" si="6"/>
        <v>247524.30000000002</v>
      </c>
      <c r="O37" s="30">
        <f t="shared" si="3"/>
        <v>59490091.700000003</v>
      </c>
      <c r="P37" s="30">
        <f t="shared" ref="P37:P84" si="12">+I37-K37-N37</f>
        <v>2227718.7000000002</v>
      </c>
      <c r="Q37" s="5">
        <v>0</v>
      </c>
      <c r="R37" s="5">
        <v>90000</v>
      </c>
      <c r="S37" s="5">
        <f t="shared" si="7"/>
        <v>90000</v>
      </c>
      <c r="T37" s="5">
        <f t="shared" si="8"/>
        <v>90000</v>
      </c>
      <c r="U37" s="5">
        <f t="shared" si="9"/>
        <v>0</v>
      </c>
      <c r="V37" s="30">
        <f t="shared" si="5"/>
        <v>2137718.7000000002</v>
      </c>
    </row>
    <row r="38" spans="1:22">
      <c r="A38" s="5">
        <v>35</v>
      </c>
      <c r="B38" s="18">
        <v>161</v>
      </c>
      <c r="C38" s="21" t="s">
        <v>437</v>
      </c>
      <c r="D38" s="5">
        <v>0</v>
      </c>
      <c r="E38" s="9">
        <v>67</v>
      </c>
      <c r="F38" s="5">
        <v>0</v>
      </c>
      <c r="G38" s="5">
        <v>0</v>
      </c>
      <c r="H38" s="5">
        <v>0</v>
      </c>
      <c r="I38" s="5">
        <f t="shared" ref="I38:I46" si="13">+D38*40+E38*50-F38*13-G38*23-H38</f>
        <v>3350</v>
      </c>
      <c r="J38" s="15">
        <v>0</v>
      </c>
      <c r="K38" s="5">
        <f t="shared" si="1"/>
        <v>0</v>
      </c>
      <c r="L38" s="5">
        <f t="shared" si="2"/>
        <v>0</v>
      </c>
      <c r="M38" s="5">
        <v>0</v>
      </c>
      <c r="N38" s="30">
        <f t="shared" si="6"/>
        <v>0</v>
      </c>
      <c r="O38" s="30">
        <f t="shared" si="3"/>
        <v>0</v>
      </c>
      <c r="P38" s="30">
        <f t="shared" si="12"/>
        <v>3350</v>
      </c>
      <c r="Q38" s="5">
        <v>0</v>
      </c>
      <c r="R38" s="5">
        <v>0</v>
      </c>
      <c r="S38" s="5">
        <f t="shared" si="7"/>
        <v>0</v>
      </c>
      <c r="T38" s="5">
        <f t="shared" si="8"/>
        <v>0</v>
      </c>
      <c r="U38" s="5">
        <f t="shared" si="9"/>
        <v>0</v>
      </c>
      <c r="V38" s="30">
        <f t="shared" si="5"/>
        <v>3350</v>
      </c>
    </row>
    <row r="39" spans="1:22">
      <c r="A39" s="5">
        <v>36</v>
      </c>
      <c r="B39" s="18">
        <v>163</v>
      </c>
      <c r="C39" s="21" t="s">
        <v>768</v>
      </c>
      <c r="D39" s="5">
        <v>0</v>
      </c>
      <c r="E39" s="9">
        <v>3476</v>
      </c>
      <c r="F39" s="5">
        <v>0</v>
      </c>
      <c r="G39" s="5">
        <v>0</v>
      </c>
      <c r="H39" s="5">
        <v>54700</v>
      </c>
      <c r="I39" s="5">
        <f t="shared" si="13"/>
        <v>119100</v>
      </c>
      <c r="J39" s="15">
        <v>0</v>
      </c>
      <c r="K39" s="5">
        <f t="shared" si="1"/>
        <v>0</v>
      </c>
      <c r="L39" s="5">
        <f t="shared" si="2"/>
        <v>0</v>
      </c>
      <c r="M39" s="5">
        <v>0</v>
      </c>
      <c r="N39" s="30">
        <f t="shared" si="6"/>
        <v>0</v>
      </c>
      <c r="O39" s="30">
        <f t="shared" si="3"/>
        <v>0</v>
      </c>
      <c r="P39" s="30">
        <f t="shared" si="12"/>
        <v>119100</v>
      </c>
      <c r="Q39" s="5">
        <v>0</v>
      </c>
      <c r="R39" s="5">
        <v>0</v>
      </c>
      <c r="S39" s="5">
        <f t="shared" si="7"/>
        <v>0</v>
      </c>
      <c r="T39" s="5">
        <f t="shared" si="8"/>
        <v>0</v>
      </c>
      <c r="U39" s="5">
        <f t="shared" si="9"/>
        <v>0</v>
      </c>
      <c r="V39" s="30">
        <f t="shared" si="5"/>
        <v>119100</v>
      </c>
    </row>
    <row r="40" spans="1:22">
      <c r="A40" s="22">
        <v>37</v>
      </c>
      <c r="B40" s="18">
        <v>152</v>
      </c>
      <c r="C40" s="21" t="s">
        <v>699</v>
      </c>
      <c r="D40" s="5">
        <v>0</v>
      </c>
      <c r="E40" s="9">
        <v>62</v>
      </c>
      <c r="F40" s="5">
        <v>0</v>
      </c>
      <c r="G40" s="5">
        <v>0</v>
      </c>
      <c r="H40" s="5">
        <v>1050</v>
      </c>
      <c r="I40" s="5">
        <f t="shared" si="13"/>
        <v>2050</v>
      </c>
      <c r="J40" s="15">
        <v>0</v>
      </c>
      <c r="K40" s="5">
        <f t="shared" si="1"/>
        <v>0</v>
      </c>
      <c r="L40" s="5">
        <f t="shared" si="2"/>
        <v>0</v>
      </c>
      <c r="M40" s="5">
        <v>0</v>
      </c>
      <c r="N40" s="30">
        <f t="shared" si="6"/>
        <v>0</v>
      </c>
      <c r="O40" s="30">
        <f t="shared" si="3"/>
        <v>0</v>
      </c>
      <c r="P40" s="30">
        <f t="shared" si="12"/>
        <v>2050</v>
      </c>
      <c r="Q40" s="5">
        <v>0</v>
      </c>
      <c r="R40" s="5">
        <v>0</v>
      </c>
      <c r="S40" s="5">
        <f t="shared" si="7"/>
        <v>0</v>
      </c>
      <c r="T40" s="5">
        <f t="shared" si="8"/>
        <v>0</v>
      </c>
      <c r="U40" s="5">
        <f t="shared" si="9"/>
        <v>0</v>
      </c>
      <c r="V40" s="30">
        <f t="shared" si="5"/>
        <v>2050</v>
      </c>
    </row>
    <row r="41" spans="1:22">
      <c r="A41" s="5">
        <v>38</v>
      </c>
      <c r="B41" s="18">
        <v>145</v>
      </c>
      <c r="C41" s="21" t="s">
        <v>669</v>
      </c>
      <c r="D41" s="5">
        <v>0</v>
      </c>
      <c r="E41" s="9">
        <v>235</v>
      </c>
      <c r="F41" s="5">
        <v>0</v>
      </c>
      <c r="G41" s="5">
        <v>0</v>
      </c>
      <c r="H41" s="5">
        <v>550</v>
      </c>
      <c r="I41" s="5">
        <f t="shared" si="13"/>
        <v>11200</v>
      </c>
      <c r="J41" s="15">
        <v>0</v>
      </c>
      <c r="K41" s="5">
        <f t="shared" si="1"/>
        <v>0</v>
      </c>
      <c r="L41" s="5">
        <f t="shared" si="2"/>
        <v>0</v>
      </c>
      <c r="M41" s="5">
        <v>0</v>
      </c>
      <c r="N41" s="30">
        <f t="shared" si="6"/>
        <v>0</v>
      </c>
      <c r="O41" s="30">
        <f t="shared" si="3"/>
        <v>0</v>
      </c>
      <c r="P41" s="30">
        <f t="shared" si="12"/>
        <v>11200</v>
      </c>
      <c r="Q41" s="5">
        <v>0</v>
      </c>
      <c r="R41" s="5">
        <v>0</v>
      </c>
      <c r="S41" s="5">
        <f t="shared" si="7"/>
        <v>0</v>
      </c>
      <c r="T41" s="5">
        <f t="shared" si="8"/>
        <v>0</v>
      </c>
      <c r="U41" s="5">
        <f t="shared" si="9"/>
        <v>0</v>
      </c>
      <c r="V41" s="30">
        <f t="shared" si="5"/>
        <v>11200</v>
      </c>
    </row>
    <row r="42" spans="1:22">
      <c r="A42" s="5">
        <v>39</v>
      </c>
      <c r="B42" s="18">
        <v>952</v>
      </c>
      <c r="C42" s="21" t="s">
        <v>608</v>
      </c>
      <c r="D42" s="5">
        <v>16</v>
      </c>
      <c r="E42" s="9">
        <v>7128</v>
      </c>
      <c r="F42" s="5">
        <v>16</v>
      </c>
      <c r="G42" s="5">
        <v>7128</v>
      </c>
      <c r="H42" s="5">
        <v>40440</v>
      </c>
      <c r="I42" s="5">
        <f t="shared" si="13"/>
        <v>152448</v>
      </c>
      <c r="J42" s="15">
        <v>0</v>
      </c>
      <c r="K42" s="5">
        <f t="shared" si="1"/>
        <v>0</v>
      </c>
      <c r="L42" s="5">
        <f t="shared" si="2"/>
        <v>0</v>
      </c>
      <c r="M42" s="5">
        <v>174962</v>
      </c>
      <c r="N42" s="30">
        <f t="shared" si="6"/>
        <v>15244.800000000001</v>
      </c>
      <c r="O42" s="30">
        <f t="shared" si="3"/>
        <v>159717.20000000001</v>
      </c>
      <c r="P42" s="30">
        <f t="shared" si="12"/>
        <v>137203.20000000001</v>
      </c>
      <c r="Q42" s="5">
        <v>0</v>
      </c>
      <c r="R42" s="5">
        <v>0</v>
      </c>
      <c r="S42" s="5">
        <f t="shared" si="7"/>
        <v>0</v>
      </c>
      <c r="T42" s="5">
        <f t="shared" si="8"/>
        <v>0</v>
      </c>
      <c r="U42" s="5">
        <f t="shared" si="9"/>
        <v>0</v>
      </c>
      <c r="V42" s="30">
        <f t="shared" si="5"/>
        <v>137203.20000000001</v>
      </c>
    </row>
    <row r="43" spans="1:22">
      <c r="A43" s="5">
        <v>40</v>
      </c>
      <c r="B43" s="18">
        <v>955</v>
      </c>
      <c r="C43" s="21" t="s">
        <v>900</v>
      </c>
      <c r="D43" s="5">
        <v>0</v>
      </c>
      <c r="E43" s="9">
        <v>945</v>
      </c>
      <c r="F43" s="5">
        <v>0</v>
      </c>
      <c r="G43" s="5">
        <v>945</v>
      </c>
      <c r="H43" s="5">
        <v>8300</v>
      </c>
      <c r="I43" s="5">
        <f t="shared" si="13"/>
        <v>17215</v>
      </c>
      <c r="J43" s="15">
        <v>0</v>
      </c>
      <c r="K43" s="5">
        <f t="shared" si="1"/>
        <v>0</v>
      </c>
      <c r="L43" s="5">
        <f t="shared" si="2"/>
        <v>0</v>
      </c>
      <c r="M43" s="5">
        <v>0</v>
      </c>
      <c r="N43" s="30">
        <f t="shared" si="6"/>
        <v>0</v>
      </c>
      <c r="O43" s="30">
        <f t="shared" si="3"/>
        <v>0</v>
      </c>
      <c r="P43" s="30">
        <f t="shared" si="12"/>
        <v>17215</v>
      </c>
      <c r="Q43" s="5">
        <v>0</v>
      </c>
      <c r="R43" s="5">
        <v>0</v>
      </c>
      <c r="S43" s="5">
        <f t="shared" si="7"/>
        <v>0</v>
      </c>
      <c r="T43" s="5">
        <f t="shared" si="8"/>
        <v>0</v>
      </c>
      <c r="U43" s="5">
        <f t="shared" si="9"/>
        <v>0</v>
      </c>
      <c r="V43" s="30">
        <f t="shared" si="5"/>
        <v>17215</v>
      </c>
    </row>
    <row r="44" spans="1:22" ht="30">
      <c r="A44" s="22">
        <v>41</v>
      </c>
      <c r="B44" s="18">
        <v>957</v>
      </c>
      <c r="C44" s="21" t="s">
        <v>904</v>
      </c>
      <c r="D44" s="5">
        <v>0</v>
      </c>
      <c r="E44" s="9">
        <v>251</v>
      </c>
      <c r="F44" s="5">
        <v>0</v>
      </c>
      <c r="G44" s="5">
        <v>251</v>
      </c>
      <c r="H44" s="5">
        <v>2500</v>
      </c>
      <c r="I44" s="5">
        <f t="shared" si="13"/>
        <v>4277</v>
      </c>
      <c r="J44" s="15">
        <v>0</v>
      </c>
      <c r="K44" s="5">
        <f t="shared" si="1"/>
        <v>0</v>
      </c>
      <c r="L44" s="5">
        <f t="shared" si="2"/>
        <v>0</v>
      </c>
      <c r="M44" s="5">
        <v>0</v>
      </c>
      <c r="N44" s="30">
        <f t="shared" si="6"/>
        <v>0</v>
      </c>
      <c r="O44" s="30">
        <f t="shared" si="3"/>
        <v>0</v>
      </c>
      <c r="P44" s="30">
        <f t="shared" si="12"/>
        <v>4277</v>
      </c>
      <c r="Q44" s="5">
        <v>0</v>
      </c>
      <c r="R44" s="5">
        <v>0</v>
      </c>
      <c r="S44" s="5">
        <f t="shared" si="7"/>
        <v>0</v>
      </c>
      <c r="T44" s="5">
        <f t="shared" si="8"/>
        <v>0</v>
      </c>
      <c r="U44" s="5">
        <f t="shared" si="9"/>
        <v>0</v>
      </c>
      <c r="V44" s="30">
        <f t="shared" si="5"/>
        <v>4277</v>
      </c>
    </row>
    <row r="45" spans="1:22" ht="30">
      <c r="A45" s="5">
        <v>42</v>
      </c>
      <c r="B45" s="18">
        <v>844</v>
      </c>
      <c r="C45" s="21" t="s">
        <v>852</v>
      </c>
      <c r="D45" s="5">
        <v>0</v>
      </c>
      <c r="E45" s="9">
        <v>455</v>
      </c>
      <c r="F45" s="5">
        <v>0</v>
      </c>
      <c r="G45" s="5">
        <v>455</v>
      </c>
      <c r="H45" s="5">
        <v>3550</v>
      </c>
      <c r="I45" s="5">
        <f t="shared" si="13"/>
        <v>8735</v>
      </c>
      <c r="J45" s="15">
        <v>0</v>
      </c>
      <c r="K45" s="5">
        <f t="shared" si="1"/>
        <v>0</v>
      </c>
      <c r="L45" s="5">
        <f t="shared" si="2"/>
        <v>0</v>
      </c>
      <c r="M45" s="5">
        <v>0</v>
      </c>
      <c r="N45" s="30">
        <f t="shared" si="6"/>
        <v>0</v>
      </c>
      <c r="O45" s="30">
        <f t="shared" si="3"/>
        <v>0</v>
      </c>
      <c r="P45" s="30">
        <f t="shared" si="12"/>
        <v>8735</v>
      </c>
      <c r="Q45" s="5">
        <v>0</v>
      </c>
      <c r="R45" s="5">
        <v>0</v>
      </c>
      <c r="S45" s="5">
        <f t="shared" si="7"/>
        <v>0</v>
      </c>
      <c r="T45" s="5">
        <f t="shared" si="8"/>
        <v>0</v>
      </c>
      <c r="U45" s="5">
        <f t="shared" si="9"/>
        <v>0</v>
      </c>
      <c r="V45" s="30">
        <f t="shared" si="5"/>
        <v>8735</v>
      </c>
    </row>
    <row r="46" spans="1:22">
      <c r="A46" s="5">
        <v>43</v>
      </c>
      <c r="B46" s="18">
        <v>217</v>
      </c>
      <c r="C46" s="21" t="s">
        <v>822</v>
      </c>
      <c r="D46" s="5">
        <v>0</v>
      </c>
      <c r="E46" s="9">
        <v>5</v>
      </c>
      <c r="F46" s="5">
        <v>0</v>
      </c>
      <c r="G46" s="5">
        <v>0</v>
      </c>
      <c r="H46" s="5">
        <v>250</v>
      </c>
      <c r="I46" s="5">
        <f t="shared" si="13"/>
        <v>0</v>
      </c>
      <c r="J46" s="15">
        <v>0</v>
      </c>
      <c r="K46" s="5">
        <f t="shared" si="1"/>
        <v>0</v>
      </c>
      <c r="L46" s="5">
        <f t="shared" si="2"/>
        <v>0</v>
      </c>
      <c r="M46" s="5">
        <v>0</v>
      </c>
      <c r="N46" s="30">
        <f t="shared" si="6"/>
        <v>0</v>
      </c>
      <c r="O46" s="30">
        <f t="shared" si="3"/>
        <v>0</v>
      </c>
      <c r="P46" s="30">
        <f t="shared" si="12"/>
        <v>0</v>
      </c>
      <c r="Q46" s="5">
        <v>0</v>
      </c>
      <c r="R46" s="5">
        <v>0</v>
      </c>
      <c r="S46" s="5">
        <f t="shared" si="7"/>
        <v>0</v>
      </c>
      <c r="T46" s="5">
        <f t="shared" si="8"/>
        <v>0</v>
      </c>
      <c r="U46" s="5">
        <f t="shared" si="9"/>
        <v>0</v>
      </c>
      <c r="V46" s="30">
        <f t="shared" si="5"/>
        <v>0</v>
      </c>
    </row>
    <row r="47" spans="1:22">
      <c r="A47" s="5">
        <v>44</v>
      </c>
      <c r="B47" s="28">
        <v>921</v>
      </c>
      <c r="C47" s="24" t="s">
        <v>947</v>
      </c>
      <c r="D47" s="5">
        <v>0</v>
      </c>
      <c r="E47" s="9">
        <v>0</v>
      </c>
      <c r="F47" s="5">
        <v>0</v>
      </c>
      <c r="G47" s="5">
        <v>0</v>
      </c>
      <c r="H47" s="5">
        <v>0</v>
      </c>
      <c r="I47" s="5">
        <v>0</v>
      </c>
      <c r="J47" s="15">
        <v>0</v>
      </c>
      <c r="K47" s="5">
        <v>0</v>
      </c>
      <c r="L47" s="5">
        <v>0</v>
      </c>
      <c r="M47" s="5">
        <v>946888</v>
      </c>
      <c r="N47" s="30">
        <f t="shared" si="6"/>
        <v>0</v>
      </c>
      <c r="O47" s="30">
        <f t="shared" si="3"/>
        <v>946888</v>
      </c>
      <c r="P47" s="30">
        <f t="shared" si="12"/>
        <v>0</v>
      </c>
      <c r="Q47" s="5">
        <v>0</v>
      </c>
      <c r="R47" s="5">
        <v>0</v>
      </c>
      <c r="S47" s="5">
        <f t="shared" si="7"/>
        <v>0</v>
      </c>
      <c r="T47" s="5">
        <f t="shared" si="8"/>
        <v>0</v>
      </c>
      <c r="U47" s="5">
        <f t="shared" si="9"/>
        <v>0</v>
      </c>
      <c r="V47" s="30">
        <f t="shared" si="5"/>
        <v>0</v>
      </c>
    </row>
    <row r="48" spans="1:22">
      <c r="A48" s="22">
        <v>45</v>
      </c>
      <c r="B48" s="18">
        <v>106</v>
      </c>
      <c r="C48" s="21" t="s">
        <v>34</v>
      </c>
      <c r="D48" s="5">
        <v>35</v>
      </c>
      <c r="E48" s="9">
        <v>19639</v>
      </c>
      <c r="F48" s="5">
        <v>0</v>
      </c>
      <c r="G48" s="5">
        <v>1824</v>
      </c>
      <c r="H48" s="5">
        <v>500360</v>
      </c>
      <c r="I48" s="5">
        <f>+D48*40+E48*50-F48*13-G48*23-H48</f>
        <v>441038</v>
      </c>
      <c r="J48" s="15">
        <v>0</v>
      </c>
      <c r="K48" s="5">
        <f t="shared" ref="K48:K62" si="14">+IF(J48&lt;I48,J48,I48)</f>
        <v>0</v>
      </c>
      <c r="L48" s="5">
        <f t="shared" ref="L48:L62" si="15">+J48-K48</f>
        <v>0</v>
      </c>
      <c r="M48" s="5">
        <v>22710801</v>
      </c>
      <c r="N48" s="30">
        <f t="shared" si="6"/>
        <v>44103.8</v>
      </c>
      <c r="O48" s="30">
        <f t="shared" si="3"/>
        <v>22666697.199999999</v>
      </c>
      <c r="P48" s="30">
        <f t="shared" si="12"/>
        <v>396934.2</v>
      </c>
      <c r="Q48" s="5">
        <v>0</v>
      </c>
      <c r="R48" s="5">
        <v>0</v>
      </c>
      <c r="S48" s="5">
        <f t="shared" si="7"/>
        <v>0</v>
      </c>
      <c r="T48" s="5">
        <f t="shared" si="8"/>
        <v>0</v>
      </c>
      <c r="U48" s="5">
        <f t="shared" si="9"/>
        <v>0</v>
      </c>
      <c r="V48" s="30">
        <f t="shared" si="5"/>
        <v>396934.2</v>
      </c>
    </row>
    <row r="49" spans="1:22">
      <c r="A49" s="5">
        <v>46</v>
      </c>
      <c r="B49" s="18">
        <v>103</v>
      </c>
      <c r="C49" s="21" t="s">
        <v>14</v>
      </c>
      <c r="D49" s="5">
        <v>11</v>
      </c>
      <c r="E49" s="9">
        <v>3502</v>
      </c>
      <c r="F49" s="5">
        <v>0</v>
      </c>
      <c r="G49" s="5">
        <v>0</v>
      </c>
      <c r="H49" s="5">
        <v>91700</v>
      </c>
      <c r="I49" s="5">
        <f>+D49*40+E49*50-F49*13-G49*23-H49</f>
        <v>83840</v>
      </c>
      <c r="J49" s="15">
        <v>0</v>
      </c>
      <c r="K49" s="5">
        <f t="shared" si="14"/>
        <v>0</v>
      </c>
      <c r="L49" s="5">
        <f t="shared" si="15"/>
        <v>0</v>
      </c>
      <c r="M49" s="5">
        <v>13009237</v>
      </c>
      <c r="N49" s="30">
        <f t="shared" si="6"/>
        <v>8384</v>
      </c>
      <c r="O49" s="30">
        <f t="shared" si="3"/>
        <v>13000853</v>
      </c>
      <c r="P49" s="30">
        <f t="shared" si="12"/>
        <v>75456</v>
      </c>
      <c r="Q49" s="5">
        <v>0</v>
      </c>
      <c r="R49" s="5">
        <v>120000</v>
      </c>
      <c r="S49" s="5">
        <f t="shared" si="7"/>
        <v>120000</v>
      </c>
      <c r="T49" s="5">
        <f t="shared" si="8"/>
        <v>75456</v>
      </c>
      <c r="U49" s="5">
        <f t="shared" si="9"/>
        <v>44544</v>
      </c>
      <c r="V49" s="30">
        <f t="shared" si="5"/>
        <v>0</v>
      </c>
    </row>
    <row r="50" spans="1:22">
      <c r="A50" s="5">
        <v>47</v>
      </c>
      <c r="B50" s="18">
        <v>218</v>
      </c>
      <c r="C50" s="21" t="s">
        <v>825</v>
      </c>
      <c r="D50" s="5">
        <v>0</v>
      </c>
      <c r="E50" s="9">
        <v>10580</v>
      </c>
      <c r="F50" s="5">
        <v>0</v>
      </c>
      <c r="G50" s="5">
        <v>0</v>
      </c>
      <c r="H50" s="5">
        <v>165550</v>
      </c>
      <c r="I50" s="5">
        <f>+D50*40+E50*50-F50*13-G50*23-H50</f>
        <v>363450</v>
      </c>
      <c r="J50" s="15">
        <v>0</v>
      </c>
      <c r="K50" s="5">
        <f t="shared" si="14"/>
        <v>0</v>
      </c>
      <c r="L50" s="5">
        <f t="shared" si="15"/>
        <v>0</v>
      </c>
      <c r="M50" s="5">
        <v>0</v>
      </c>
      <c r="N50" s="30">
        <f t="shared" si="6"/>
        <v>0</v>
      </c>
      <c r="O50" s="30">
        <f t="shared" si="3"/>
        <v>0</v>
      </c>
      <c r="P50" s="30">
        <f t="shared" si="12"/>
        <v>363450</v>
      </c>
      <c r="Q50" s="5">
        <v>0</v>
      </c>
      <c r="R50" s="5">
        <v>0</v>
      </c>
      <c r="S50" s="5">
        <f t="shared" si="7"/>
        <v>0</v>
      </c>
      <c r="T50" s="5">
        <f t="shared" si="8"/>
        <v>0</v>
      </c>
      <c r="U50" s="5">
        <f t="shared" si="9"/>
        <v>0</v>
      </c>
      <c r="V50" s="30">
        <f t="shared" si="5"/>
        <v>363450</v>
      </c>
    </row>
    <row r="51" spans="1:22">
      <c r="A51" s="5">
        <v>48</v>
      </c>
      <c r="B51" s="18">
        <v>128</v>
      </c>
      <c r="C51" s="21" t="s">
        <v>938</v>
      </c>
      <c r="D51" s="5">
        <v>0</v>
      </c>
      <c r="E51" s="9">
        <v>0</v>
      </c>
      <c r="F51" s="5">
        <v>0</v>
      </c>
      <c r="G51" s="5">
        <v>0</v>
      </c>
      <c r="H51" s="17">
        <v>250</v>
      </c>
      <c r="I51" s="5">
        <v>0</v>
      </c>
      <c r="J51" s="15">
        <v>250</v>
      </c>
      <c r="K51" s="5">
        <f t="shared" si="14"/>
        <v>0</v>
      </c>
      <c r="L51" s="5">
        <f t="shared" si="15"/>
        <v>250</v>
      </c>
      <c r="M51" s="5">
        <v>0</v>
      </c>
      <c r="N51" s="30">
        <f t="shared" si="6"/>
        <v>0</v>
      </c>
      <c r="O51" s="30">
        <f t="shared" si="3"/>
        <v>0</v>
      </c>
      <c r="P51" s="30">
        <f t="shared" si="12"/>
        <v>0</v>
      </c>
      <c r="Q51" s="5">
        <v>0</v>
      </c>
      <c r="R51" s="5">
        <v>0</v>
      </c>
      <c r="S51" s="5">
        <f t="shared" si="7"/>
        <v>0</v>
      </c>
      <c r="T51" s="5">
        <f t="shared" si="8"/>
        <v>0</v>
      </c>
      <c r="U51" s="5">
        <f t="shared" si="9"/>
        <v>0</v>
      </c>
      <c r="V51" s="30">
        <f t="shared" si="5"/>
        <v>0</v>
      </c>
    </row>
    <row r="52" spans="1:22">
      <c r="A52" s="22">
        <v>49</v>
      </c>
      <c r="B52" s="18">
        <v>130</v>
      </c>
      <c r="C52" s="21" t="s">
        <v>214</v>
      </c>
      <c r="D52" s="5">
        <v>11</v>
      </c>
      <c r="E52" s="9">
        <v>3102</v>
      </c>
      <c r="F52" s="5">
        <v>0</v>
      </c>
      <c r="G52" s="5">
        <v>633</v>
      </c>
      <c r="H52" s="5">
        <v>65590</v>
      </c>
      <c r="I52" s="5">
        <f t="shared" ref="I52:I62" si="16">+D52*40+E52*50-F52*13-G52*23-H52</f>
        <v>75391</v>
      </c>
      <c r="J52" s="15">
        <v>0</v>
      </c>
      <c r="K52" s="5">
        <f t="shared" si="14"/>
        <v>0</v>
      </c>
      <c r="L52" s="5">
        <f t="shared" si="15"/>
        <v>0</v>
      </c>
      <c r="M52" s="5">
        <v>0</v>
      </c>
      <c r="N52" s="30">
        <f t="shared" si="6"/>
        <v>0</v>
      </c>
      <c r="O52" s="30">
        <f t="shared" si="3"/>
        <v>0</v>
      </c>
      <c r="P52" s="30">
        <f t="shared" si="12"/>
        <v>75391</v>
      </c>
      <c r="Q52" s="5">
        <v>0</v>
      </c>
      <c r="R52" s="5">
        <v>0</v>
      </c>
      <c r="S52" s="5">
        <f t="shared" si="7"/>
        <v>0</v>
      </c>
      <c r="T52" s="5">
        <f t="shared" si="8"/>
        <v>0</v>
      </c>
      <c r="U52" s="5">
        <f t="shared" si="9"/>
        <v>0</v>
      </c>
      <c r="V52" s="30">
        <f t="shared" si="5"/>
        <v>75391</v>
      </c>
    </row>
    <row r="53" spans="1:22">
      <c r="A53" s="5">
        <v>50</v>
      </c>
      <c r="B53" s="18">
        <v>124</v>
      </c>
      <c r="C53" s="21" t="s">
        <v>118</v>
      </c>
      <c r="D53" s="5">
        <v>1295</v>
      </c>
      <c r="E53" s="9">
        <v>213222</v>
      </c>
      <c r="F53" s="5">
        <v>0</v>
      </c>
      <c r="G53" s="5">
        <v>0</v>
      </c>
      <c r="H53" s="5">
        <v>4547660</v>
      </c>
      <c r="I53" s="5">
        <f t="shared" si="16"/>
        <v>6165240</v>
      </c>
      <c r="J53" s="15">
        <v>0</v>
      </c>
      <c r="K53" s="5">
        <f t="shared" si="14"/>
        <v>0</v>
      </c>
      <c r="L53" s="5">
        <f t="shared" si="15"/>
        <v>0</v>
      </c>
      <c r="M53" s="5">
        <v>113559008</v>
      </c>
      <c r="N53" s="30">
        <f t="shared" si="6"/>
        <v>616524</v>
      </c>
      <c r="O53" s="30">
        <f t="shared" si="3"/>
        <v>112942484</v>
      </c>
      <c r="P53" s="30">
        <f t="shared" si="12"/>
        <v>5548716</v>
      </c>
      <c r="Q53" s="5">
        <v>0</v>
      </c>
      <c r="R53" s="5">
        <v>0</v>
      </c>
      <c r="S53" s="5">
        <f t="shared" si="7"/>
        <v>0</v>
      </c>
      <c r="T53" s="5">
        <f t="shared" si="8"/>
        <v>0</v>
      </c>
      <c r="U53" s="5">
        <f t="shared" si="9"/>
        <v>0</v>
      </c>
      <c r="V53" s="30">
        <f t="shared" si="5"/>
        <v>5548716</v>
      </c>
    </row>
    <row r="54" spans="1:22">
      <c r="A54" s="5">
        <v>51</v>
      </c>
      <c r="B54" s="18">
        <v>102</v>
      </c>
      <c r="C54" s="21" t="s">
        <v>10</v>
      </c>
      <c r="D54" s="5">
        <v>12</v>
      </c>
      <c r="E54" s="9">
        <v>5646</v>
      </c>
      <c r="F54" s="5">
        <v>0</v>
      </c>
      <c r="G54" s="5">
        <v>2024</v>
      </c>
      <c r="H54" s="5">
        <v>100730</v>
      </c>
      <c r="I54" s="5">
        <f t="shared" si="16"/>
        <v>135498</v>
      </c>
      <c r="J54" s="15">
        <v>0</v>
      </c>
      <c r="K54" s="5">
        <f t="shared" si="14"/>
        <v>0</v>
      </c>
      <c r="L54" s="5">
        <f t="shared" si="15"/>
        <v>0</v>
      </c>
      <c r="M54" s="5">
        <v>2109552</v>
      </c>
      <c r="N54" s="30">
        <f t="shared" si="6"/>
        <v>13549.800000000001</v>
      </c>
      <c r="O54" s="30">
        <f t="shared" si="3"/>
        <v>2096002.2</v>
      </c>
      <c r="P54" s="30">
        <f t="shared" si="12"/>
        <v>121948.2</v>
      </c>
      <c r="Q54" s="5">
        <v>0</v>
      </c>
      <c r="R54" s="5">
        <v>0</v>
      </c>
      <c r="S54" s="5">
        <f t="shared" si="7"/>
        <v>0</v>
      </c>
      <c r="T54" s="5">
        <f t="shared" si="8"/>
        <v>0</v>
      </c>
      <c r="U54" s="5">
        <f t="shared" si="9"/>
        <v>0</v>
      </c>
      <c r="V54" s="30">
        <f t="shared" si="5"/>
        <v>121948.2</v>
      </c>
    </row>
    <row r="55" spans="1:22">
      <c r="A55" s="5">
        <v>52</v>
      </c>
      <c r="B55" s="18">
        <v>129</v>
      </c>
      <c r="C55" s="21" t="s">
        <v>208</v>
      </c>
      <c r="D55" s="5">
        <v>409</v>
      </c>
      <c r="E55" s="9">
        <v>109473</v>
      </c>
      <c r="F55" s="5">
        <v>31</v>
      </c>
      <c r="G55" s="5">
        <v>35369</v>
      </c>
      <c r="H55" s="5">
        <v>2162800</v>
      </c>
      <c r="I55" s="5">
        <f t="shared" si="16"/>
        <v>2513320</v>
      </c>
      <c r="J55" s="15">
        <v>0</v>
      </c>
      <c r="K55" s="5">
        <f t="shared" si="14"/>
        <v>0</v>
      </c>
      <c r="L55" s="5">
        <f t="shared" si="15"/>
        <v>0</v>
      </c>
      <c r="M55" s="5">
        <v>52181863</v>
      </c>
      <c r="N55" s="30">
        <f t="shared" si="6"/>
        <v>251332</v>
      </c>
      <c r="O55" s="30">
        <f t="shared" si="3"/>
        <v>51930531</v>
      </c>
      <c r="P55" s="30">
        <f t="shared" si="12"/>
        <v>2261988</v>
      </c>
      <c r="Q55" s="5">
        <v>0</v>
      </c>
      <c r="R55" s="5">
        <v>70000</v>
      </c>
      <c r="S55" s="5">
        <f t="shared" si="7"/>
        <v>70000</v>
      </c>
      <c r="T55" s="5">
        <f t="shared" si="8"/>
        <v>70000</v>
      </c>
      <c r="U55" s="5">
        <f t="shared" si="9"/>
        <v>0</v>
      </c>
      <c r="V55" s="30">
        <f t="shared" si="5"/>
        <v>2191988</v>
      </c>
    </row>
    <row r="56" spans="1:22">
      <c r="A56" s="22">
        <v>53</v>
      </c>
      <c r="B56" s="18">
        <v>132</v>
      </c>
      <c r="C56" s="21" t="s">
        <v>218</v>
      </c>
      <c r="D56" s="5">
        <v>192</v>
      </c>
      <c r="E56" s="9">
        <v>127721</v>
      </c>
      <c r="F56" s="5">
        <v>0</v>
      </c>
      <c r="G56" s="5">
        <v>4391</v>
      </c>
      <c r="H56" s="5">
        <v>3222680</v>
      </c>
      <c r="I56" s="5">
        <f t="shared" si="16"/>
        <v>3070057</v>
      </c>
      <c r="J56" s="15">
        <v>0</v>
      </c>
      <c r="K56" s="5">
        <f t="shared" si="14"/>
        <v>0</v>
      </c>
      <c r="L56" s="5">
        <f t="shared" si="15"/>
        <v>0</v>
      </c>
      <c r="M56" s="5">
        <v>39458757</v>
      </c>
      <c r="N56" s="30">
        <f t="shared" si="6"/>
        <v>307005.7</v>
      </c>
      <c r="O56" s="30">
        <f t="shared" si="3"/>
        <v>39151751.299999997</v>
      </c>
      <c r="P56" s="30">
        <f t="shared" si="12"/>
        <v>2763051.3</v>
      </c>
      <c r="Q56" s="5">
        <v>0</v>
      </c>
      <c r="R56" s="5">
        <v>150000</v>
      </c>
      <c r="S56" s="5">
        <f t="shared" si="7"/>
        <v>150000</v>
      </c>
      <c r="T56" s="5">
        <f t="shared" si="8"/>
        <v>150000</v>
      </c>
      <c r="U56" s="5">
        <f t="shared" si="9"/>
        <v>0</v>
      </c>
      <c r="V56" s="30">
        <f t="shared" si="5"/>
        <v>2613051.2999999998</v>
      </c>
    </row>
    <row r="57" spans="1:22">
      <c r="A57" s="5">
        <v>54</v>
      </c>
      <c r="B57" s="18">
        <v>127</v>
      </c>
      <c r="C57" s="21" t="s">
        <v>198</v>
      </c>
      <c r="D57" s="5">
        <v>19</v>
      </c>
      <c r="E57" s="9">
        <v>3147</v>
      </c>
      <c r="F57" s="5">
        <v>0</v>
      </c>
      <c r="G57" s="5">
        <v>0</v>
      </c>
      <c r="H57" s="5">
        <v>64660</v>
      </c>
      <c r="I57" s="5">
        <f t="shared" si="16"/>
        <v>93450</v>
      </c>
      <c r="J57" s="15">
        <v>0</v>
      </c>
      <c r="K57" s="5">
        <f t="shared" si="14"/>
        <v>0</v>
      </c>
      <c r="L57" s="5">
        <f t="shared" si="15"/>
        <v>0</v>
      </c>
      <c r="M57" s="5">
        <v>6191041</v>
      </c>
      <c r="N57" s="30">
        <f t="shared" si="6"/>
        <v>9345</v>
      </c>
      <c r="O57" s="30">
        <f t="shared" si="3"/>
        <v>6181696</v>
      </c>
      <c r="P57" s="30">
        <f t="shared" si="12"/>
        <v>84105</v>
      </c>
      <c r="Q57" s="5">
        <v>0</v>
      </c>
      <c r="R57" s="5">
        <v>10000</v>
      </c>
      <c r="S57" s="5">
        <f t="shared" si="7"/>
        <v>10000</v>
      </c>
      <c r="T57" s="5">
        <f t="shared" si="8"/>
        <v>10000</v>
      </c>
      <c r="U57" s="5">
        <f t="shared" si="9"/>
        <v>0</v>
      </c>
      <c r="V57" s="30">
        <f t="shared" si="5"/>
        <v>74105</v>
      </c>
    </row>
    <row r="58" spans="1:22">
      <c r="A58" s="5">
        <v>55</v>
      </c>
      <c r="B58" s="18">
        <v>111</v>
      </c>
      <c r="C58" s="21" t="s">
        <v>104</v>
      </c>
      <c r="D58" s="5">
        <v>3</v>
      </c>
      <c r="E58" s="9">
        <v>1008</v>
      </c>
      <c r="F58" s="5">
        <v>0</v>
      </c>
      <c r="G58" s="5">
        <v>101</v>
      </c>
      <c r="H58" s="5">
        <v>32070</v>
      </c>
      <c r="I58" s="5">
        <f t="shared" si="16"/>
        <v>16127</v>
      </c>
      <c r="J58" s="15">
        <v>0</v>
      </c>
      <c r="K58" s="5">
        <f t="shared" si="14"/>
        <v>0</v>
      </c>
      <c r="L58" s="5">
        <f t="shared" si="15"/>
        <v>0</v>
      </c>
      <c r="M58" s="5">
        <v>327971</v>
      </c>
      <c r="N58" s="30">
        <f t="shared" si="6"/>
        <v>1612.7</v>
      </c>
      <c r="O58" s="30">
        <f t="shared" si="3"/>
        <v>326358.3</v>
      </c>
      <c r="P58" s="30">
        <f t="shared" si="12"/>
        <v>14514.3</v>
      </c>
      <c r="Q58" s="5">
        <v>0</v>
      </c>
      <c r="R58" s="5">
        <v>0</v>
      </c>
      <c r="S58" s="5">
        <f t="shared" si="7"/>
        <v>0</v>
      </c>
      <c r="T58" s="5">
        <f t="shared" si="8"/>
        <v>0</v>
      </c>
      <c r="U58" s="5">
        <f t="shared" si="9"/>
        <v>0</v>
      </c>
      <c r="V58" s="30">
        <f t="shared" si="5"/>
        <v>14514.3</v>
      </c>
    </row>
    <row r="59" spans="1:22">
      <c r="A59" s="5">
        <v>56</v>
      </c>
      <c r="B59" s="18">
        <v>138</v>
      </c>
      <c r="C59" s="21" t="s">
        <v>662</v>
      </c>
      <c r="D59" s="5">
        <v>0</v>
      </c>
      <c r="E59" s="9">
        <v>1034</v>
      </c>
      <c r="F59" s="5">
        <v>0</v>
      </c>
      <c r="G59" s="5">
        <v>0</v>
      </c>
      <c r="H59" s="5">
        <v>25850</v>
      </c>
      <c r="I59" s="5">
        <f t="shared" si="16"/>
        <v>25850</v>
      </c>
      <c r="J59" s="15">
        <v>0</v>
      </c>
      <c r="K59" s="5">
        <f t="shared" si="14"/>
        <v>0</v>
      </c>
      <c r="L59" s="5">
        <f t="shared" si="15"/>
        <v>0</v>
      </c>
      <c r="M59" s="5">
        <v>756796</v>
      </c>
      <c r="N59" s="30">
        <f t="shared" si="6"/>
        <v>2585</v>
      </c>
      <c r="O59" s="30">
        <f t="shared" si="3"/>
        <v>754211</v>
      </c>
      <c r="P59" s="30">
        <f t="shared" si="12"/>
        <v>23265</v>
      </c>
      <c r="Q59" s="5">
        <v>0</v>
      </c>
      <c r="R59" s="5">
        <v>0</v>
      </c>
      <c r="S59" s="5">
        <f t="shared" si="7"/>
        <v>0</v>
      </c>
      <c r="T59" s="5">
        <f t="shared" si="8"/>
        <v>0</v>
      </c>
      <c r="U59" s="5">
        <f t="shared" si="9"/>
        <v>0</v>
      </c>
      <c r="V59" s="30">
        <f t="shared" si="5"/>
        <v>23265</v>
      </c>
    </row>
    <row r="60" spans="1:22">
      <c r="A60" s="22">
        <v>57</v>
      </c>
      <c r="B60" s="18">
        <v>214</v>
      </c>
      <c r="C60" s="21" t="s">
        <v>429</v>
      </c>
      <c r="D60" s="5">
        <v>11</v>
      </c>
      <c r="E60" s="9">
        <v>6048</v>
      </c>
      <c r="F60" s="5">
        <v>0</v>
      </c>
      <c r="G60" s="5">
        <v>0</v>
      </c>
      <c r="H60" s="5">
        <v>122490</v>
      </c>
      <c r="I60" s="5">
        <f t="shared" si="16"/>
        <v>180350</v>
      </c>
      <c r="J60" s="15">
        <v>0</v>
      </c>
      <c r="K60" s="5">
        <f t="shared" si="14"/>
        <v>0</v>
      </c>
      <c r="L60" s="5">
        <f t="shared" si="15"/>
        <v>0</v>
      </c>
      <c r="M60" s="5">
        <v>0</v>
      </c>
      <c r="N60" s="30">
        <f t="shared" si="6"/>
        <v>0</v>
      </c>
      <c r="O60" s="30">
        <f t="shared" si="3"/>
        <v>0</v>
      </c>
      <c r="P60" s="30">
        <f t="shared" si="12"/>
        <v>180350</v>
      </c>
      <c r="Q60" s="5">
        <v>0</v>
      </c>
      <c r="R60" s="5">
        <v>0</v>
      </c>
      <c r="S60" s="5">
        <f t="shared" si="7"/>
        <v>0</v>
      </c>
      <c r="T60" s="5">
        <f t="shared" si="8"/>
        <v>0</v>
      </c>
      <c r="U60" s="5">
        <f t="shared" si="9"/>
        <v>0</v>
      </c>
      <c r="V60" s="30">
        <f t="shared" si="5"/>
        <v>180350</v>
      </c>
    </row>
    <row r="61" spans="1:22">
      <c r="A61" s="5">
        <v>58</v>
      </c>
      <c r="B61" s="18">
        <v>105</v>
      </c>
      <c r="C61" s="21" t="s">
        <v>30</v>
      </c>
      <c r="D61" s="5">
        <v>9</v>
      </c>
      <c r="E61" s="9">
        <v>2530</v>
      </c>
      <c r="F61" s="5">
        <v>0</v>
      </c>
      <c r="G61" s="5">
        <v>450</v>
      </c>
      <c r="H61" s="5">
        <v>54860</v>
      </c>
      <c r="I61" s="5">
        <f t="shared" si="16"/>
        <v>61650</v>
      </c>
      <c r="J61" s="15">
        <v>0</v>
      </c>
      <c r="K61" s="5">
        <f t="shared" si="14"/>
        <v>0</v>
      </c>
      <c r="L61" s="5">
        <f t="shared" si="15"/>
        <v>0</v>
      </c>
      <c r="M61" s="5">
        <v>0</v>
      </c>
      <c r="N61" s="30">
        <f t="shared" si="6"/>
        <v>0</v>
      </c>
      <c r="O61" s="30">
        <f t="shared" si="3"/>
        <v>0</v>
      </c>
      <c r="P61" s="30">
        <f t="shared" si="12"/>
        <v>61650</v>
      </c>
      <c r="Q61" s="5">
        <v>0</v>
      </c>
      <c r="R61" s="5">
        <v>0</v>
      </c>
      <c r="S61" s="5">
        <f t="shared" si="7"/>
        <v>0</v>
      </c>
      <c r="T61" s="5">
        <f t="shared" si="8"/>
        <v>0</v>
      </c>
      <c r="U61" s="5">
        <f t="shared" si="9"/>
        <v>0</v>
      </c>
      <c r="V61" s="30">
        <f t="shared" si="5"/>
        <v>61650</v>
      </c>
    </row>
    <row r="62" spans="1:22">
      <c r="A62" s="5">
        <v>59</v>
      </c>
      <c r="B62" s="18">
        <v>624</v>
      </c>
      <c r="C62" s="21" t="s">
        <v>545</v>
      </c>
      <c r="D62" s="5">
        <v>11</v>
      </c>
      <c r="E62" s="9">
        <v>511</v>
      </c>
      <c r="F62" s="5">
        <v>0</v>
      </c>
      <c r="G62" s="5">
        <v>0</v>
      </c>
      <c r="H62" s="5">
        <v>8990</v>
      </c>
      <c r="I62" s="5">
        <f t="shared" si="16"/>
        <v>17000</v>
      </c>
      <c r="J62" s="15">
        <v>0</v>
      </c>
      <c r="K62" s="5">
        <f t="shared" si="14"/>
        <v>0</v>
      </c>
      <c r="L62" s="5">
        <f t="shared" si="15"/>
        <v>0</v>
      </c>
      <c r="M62" s="5">
        <v>4041982</v>
      </c>
      <c r="N62" s="30">
        <f t="shared" si="6"/>
        <v>1700</v>
      </c>
      <c r="O62" s="30">
        <f t="shared" si="3"/>
        <v>4040282</v>
      </c>
      <c r="P62" s="30">
        <f t="shared" si="12"/>
        <v>15300</v>
      </c>
      <c r="Q62" s="5">
        <v>0</v>
      </c>
      <c r="R62" s="5">
        <v>0</v>
      </c>
      <c r="S62" s="5">
        <f t="shared" si="7"/>
        <v>0</v>
      </c>
      <c r="T62" s="5">
        <f t="shared" si="8"/>
        <v>0</v>
      </c>
      <c r="U62" s="5">
        <f t="shared" si="9"/>
        <v>0</v>
      </c>
      <c r="V62" s="30">
        <f t="shared" si="5"/>
        <v>15300</v>
      </c>
    </row>
    <row r="63" spans="1:22">
      <c r="A63" s="5">
        <v>60</v>
      </c>
      <c r="B63" s="29">
        <v>804</v>
      </c>
      <c r="C63" s="16" t="s">
        <v>948</v>
      </c>
      <c r="D63" s="5">
        <v>0</v>
      </c>
      <c r="E63" s="9">
        <v>0</v>
      </c>
      <c r="F63" s="5">
        <v>0</v>
      </c>
      <c r="G63" s="5">
        <v>0</v>
      </c>
      <c r="H63" s="5">
        <v>0</v>
      </c>
      <c r="I63" s="5">
        <v>0</v>
      </c>
      <c r="J63" s="15">
        <v>0</v>
      </c>
      <c r="K63" s="5">
        <v>0</v>
      </c>
      <c r="L63" s="5">
        <v>0</v>
      </c>
      <c r="M63" s="5">
        <v>0</v>
      </c>
      <c r="N63" s="30">
        <v>0</v>
      </c>
      <c r="O63" s="30">
        <f t="shared" si="3"/>
        <v>0</v>
      </c>
      <c r="P63" s="30">
        <f t="shared" si="12"/>
        <v>0</v>
      </c>
      <c r="Q63" s="5">
        <v>164320</v>
      </c>
      <c r="R63" s="5">
        <v>0</v>
      </c>
      <c r="S63" s="5">
        <f t="shared" si="7"/>
        <v>164320</v>
      </c>
      <c r="T63" s="5">
        <f t="shared" si="8"/>
        <v>0</v>
      </c>
      <c r="U63" s="5">
        <f t="shared" si="9"/>
        <v>164320</v>
      </c>
      <c r="V63" s="30">
        <f t="shared" si="5"/>
        <v>0</v>
      </c>
    </row>
    <row r="64" spans="1:22" ht="30">
      <c r="A64" s="22">
        <v>61</v>
      </c>
      <c r="B64" s="18">
        <v>816</v>
      </c>
      <c r="C64" s="21" t="s">
        <v>585</v>
      </c>
      <c r="D64" s="5">
        <v>66</v>
      </c>
      <c r="E64" s="9">
        <v>35076</v>
      </c>
      <c r="F64" s="5">
        <v>0</v>
      </c>
      <c r="G64" s="5">
        <v>3</v>
      </c>
      <c r="H64" s="5">
        <v>770800</v>
      </c>
      <c r="I64" s="5">
        <f>+D64*40+E64*50-F64*13-G64*23-H64</f>
        <v>985571</v>
      </c>
      <c r="J64" s="15">
        <v>0</v>
      </c>
      <c r="K64" s="5">
        <f t="shared" ref="K64:K80" si="17">+IF(J64&lt;I64,J64,I64)</f>
        <v>0</v>
      </c>
      <c r="L64" s="5">
        <f t="shared" ref="L64:L80" si="18">+J64-K64</f>
        <v>0</v>
      </c>
      <c r="M64" s="5">
        <v>50957730</v>
      </c>
      <c r="N64" s="30">
        <f t="shared" ref="N64:N84" si="19">IF(I64&gt;M64,M64,I64*0.1)</f>
        <v>98557.1</v>
      </c>
      <c r="O64" s="30">
        <f t="shared" si="3"/>
        <v>50859172.899999999</v>
      </c>
      <c r="P64" s="30">
        <f t="shared" si="12"/>
        <v>887013.9</v>
      </c>
      <c r="Q64" s="5">
        <v>0</v>
      </c>
      <c r="R64" s="5">
        <v>40000</v>
      </c>
      <c r="S64" s="5">
        <f t="shared" si="7"/>
        <v>40000</v>
      </c>
      <c r="T64" s="5">
        <f t="shared" si="8"/>
        <v>40000</v>
      </c>
      <c r="U64" s="5">
        <f t="shared" si="9"/>
        <v>0</v>
      </c>
      <c r="V64" s="30">
        <f t="shared" si="5"/>
        <v>847013.9</v>
      </c>
    </row>
    <row r="65" spans="1:22" ht="45">
      <c r="A65" s="5">
        <v>62</v>
      </c>
      <c r="B65" s="18">
        <v>818</v>
      </c>
      <c r="C65" s="21" t="s">
        <v>942</v>
      </c>
      <c r="D65" s="5">
        <v>0</v>
      </c>
      <c r="E65" s="9">
        <v>13855</v>
      </c>
      <c r="F65" s="5">
        <v>0</v>
      </c>
      <c r="G65" s="5">
        <v>0</v>
      </c>
      <c r="H65" s="5">
        <v>0</v>
      </c>
      <c r="I65" s="5">
        <f>+D65*40+E65*50-F65*13-G65*23-H65</f>
        <v>692750</v>
      </c>
      <c r="J65" s="15">
        <v>0</v>
      </c>
      <c r="K65" s="5">
        <f t="shared" si="17"/>
        <v>0</v>
      </c>
      <c r="L65" s="5">
        <f t="shared" si="18"/>
        <v>0</v>
      </c>
      <c r="M65" s="5">
        <v>0</v>
      </c>
      <c r="N65" s="30">
        <f t="shared" si="19"/>
        <v>0</v>
      </c>
      <c r="O65" s="30">
        <f t="shared" si="3"/>
        <v>0</v>
      </c>
      <c r="P65" s="30">
        <f t="shared" si="12"/>
        <v>692750</v>
      </c>
      <c r="Q65" s="5">
        <v>122300</v>
      </c>
      <c r="R65" s="5">
        <v>100000</v>
      </c>
      <c r="S65" s="5">
        <f t="shared" si="7"/>
        <v>222300</v>
      </c>
      <c r="T65" s="5">
        <f t="shared" si="8"/>
        <v>222300</v>
      </c>
      <c r="U65" s="5">
        <f t="shared" si="9"/>
        <v>0</v>
      </c>
      <c r="V65" s="30">
        <f t="shared" si="5"/>
        <v>470450</v>
      </c>
    </row>
    <row r="66" spans="1:22">
      <c r="A66" s="5">
        <v>63</v>
      </c>
      <c r="B66" s="18">
        <v>120</v>
      </c>
      <c r="C66" s="21" t="s">
        <v>939</v>
      </c>
      <c r="D66" s="5">
        <v>0</v>
      </c>
      <c r="E66" s="9">
        <v>0</v>
      </c>
      <c r="F66" s="5">
        <v>0</v>
      </c>
      <c r="G66" s="5">
        <v>0</v>
      </c>
      <c r="H66" s="17">
        <v>200</v>
      </c>
      <c r="I66" s="5">
        <v>0</v>
      </c>
      <c r="J66" s="15">
        <v>200</v>
      </c>
      <c r="K66" s="5">
        <f t="shared" si="17"/>
        <v>0</v>
      </c>
      <c r="L66" s="5">
        <f t="shared" si="18"/>
        <v>200</v>
      </c>
      <c r="M66" s="5">
        <v>0</v>
      </c>
      <c r="N66" s="30">
        <f t="shared" si="19"/>
        <v>0</v>
      </c>
      <c r="O66" s="30">
        <f t="shared" si="3"/>
        <v>0</v>
      </c>
      <c r="P66" s="30">
        <f t="shared" si="12"/>
        <v>0</v>
      </c>
      <c r="Q66" s="5">
        <v>0</v>
      </c>
      <c r="R66" s="5">
        <v>0</v>
      </c>
      <c r="S66" s="5">
        <f t="shared" si="7"/>
        <v>0</v>
      </c>
      <c r="T66" s="5">
        <f t="shared" si="8"/>
        <v>0</v>
      </c>
      <c r="U66" s="5">
        <f t="shared" si="9"/>
        <v>0</v>
      </c>
      <c r="V66" s="30">
        <f t="shared" si="5"/>
        <v>0</v>
      </c>
    </row>
    <row r="67" spans="1:22" ht="30">
      <c r="A67" s="5">
        <v>64</v>
      </c>
      <c r="B67" s="18">
        <v>820</v>
      </c>
      <c r="C67" s="21" t="s">
        <v>589</v>
      </c>
      <c r="D67" s="5">
        <v>537</v>
      </c>
      <c r="E67" s="9">
        <v>152388</v>
      </c>
      <c r="F67" s="5">
        <v>1</v>
      </c>
      <c r="G67" s="5">
        <v>4571</v>
      </c>
      <c r="H67" s="5">
        <v>3777610</v>
      </c>
      <c r="I67" s="5">
        <f>+D67*40+E67*50-F67*13-G67*23-H67</f>
        <v>3758124</v>
      </c>
      <c r="J67" s="15">
        <v>0</v>
      </c>
      <c r="K67" s="5">
        <f t="shared" si="17"/>
        <v>0</v>
      </c>
      <c r="L67" s="5">
        <f t="shared" si="18"/>
        <v>0</v>
      </c>
      <c r="M67" s="5">
        <v>84739687</v>
      </c>
      <c r="N67" s="30">
        <f t="shared" si="19"/>
        <v>375812.4</v>
      </c>
      <c r="O67" s="30">
        <f t="shared" si="3"/>
        <v>84363874.599999994</v>
      </c>
      <c r="P67" s="30">
        <f t="shared" si="12"/>
        <v>3382311.6</v>
      </c>
      <c r="Q67" s="5">
        <v>0</v>
      </c>
      <c r="R67" s="5">
        <f>160000-10000</f>
        <v>150000</v>
      </c>
      <c r="S67" s="5">
        <f t="shared" si="7"/>
        <v>150000</v>
      </c>
      <c r="T67" s="5">
        <f t="shared" si="8"/>
        <v>150000</v>
      </c>
      <c r="U67" s="5">
        <f t="shared" si="9"/>
        <v>0</v>
      </c>
      <c r="V67" s="30">
        <f t="shared" si="5"/>
        <v>3232311.6</v>
      </c>
    </row>
    <row r="68" spans="1:22" ht="30">
      <c r="A68" s="22">
        <v>65</v>
      </c>
      <c r="B68" s="18">
        <v>954</v>
      </c>
      <c r="C68" s="21" t="s">
        <v>618</v>
      </c>
      <c r="D68" s="5">
        <v>51</v>
      </c>
      <c r="E68" s="9">
        <v>42812</v>
      </c>
      <c r="F68" s="5">
        <v>0</v>
      </c>
      <c r="G68" s="5">
        <v>133</v>
      </c>
      <c r="H68" s="5">
        <v>975090</v>
      </c>
      <c r="I68" s="5">
        <f>+D68*40+E68*50-F68*13-G68*23-H68</f>
        <v>1164491</v>
      </c>
      <c r="J68" s="15">
        <v>0</v>
      </c>
      <c r="K68" s="5">
        <f t="shared" si="17"/>
        <v>0</v>
      </c>
      <c r="L68" s="5">
        <f t="shared" si="18"/>
        <v>0</v>
      </c>
      <c r="M68" s="5">
        <v>0</v>
      </c>
      <c r="N68" s="30">
        <f t="shared" si="19"/>
        <v>0</v>
      </c>
      <c r="O68" s="30">
        <f t="shared" ref="O68:O84" si="20">+M68-N68</f>
        <v>0</v>
      </c>
      <c r="P68" s="30">
        <f t="shared" si="12"/>
        <v>1164491</v>
      </c>
      <c r="Q68" s="5">
        <v>0</v>
      </c>
      <c r="R68" s="5">
        <v>190000</v>
      </c>
      <c r="S68" s="5">
        <f t="shared" si="7"/>
        <v>190000</v>
      </c>
      <c r="T68" s="5">
        <f t="shared" si="8"/>
        <v>190000</v>
      </c>
      <c r="U68" s="5">
        <f t="shared" si="9"/>
        <v>0</v>
      </c>
      <c r="V68" s="30">
        <f t="shared" ref="V68:V95" si="21">+P68-T68</f>
        <v>974491</v>
      </c>
    </row>
    <row r="69" spans="1:22" ht="30">
      <c r="A69" s="5">
        <v>66</v>
      </c>
      <c r="B69" s="18">
        <v>823</v>
      </c>
      <c r="C69" s="21" t="s">
        <v>598</v>
      </c>
      <c r="D69" s="5">
        <v>2</v>
      </c>
      <c r="E69" s="9">
        <v>2</v>
      </c>
      <c r="F69" s="5">
        <v>0</v>
      </c>
      <c r="G69" s="5">
        <v>0</v>
      </c>
      <c r="H69" s="5">
        <v>0</v>
      </c>
      <c r="I69" s="5">
        <f>+D69*40+E69*50-F69*13-G69*23-H69</f>
        <v>180</v>
      </c>
      <c r="J69" s="15">
        <v>0</v>
      </c>
      <c r="K69" s="5">
        <f t="shared" si="17"/>
        <v>0</v>
      </c>
      <c r="L69" s="5">
        <f t="shared" si="18"/>
        <v>0</v>
      </c>
      <c r="M69" s="5">
        <v>23332</v>
      </c>
      <c r="N69" s="30">
        <f t="shared" si="19"/>
        <v>18</v>
      </c>
      <c r="O69" s="30">
        <f t="shared" si="20"/>
        <v>23314</v>
      </c>
      <c r="P69" s="30">
        <f t="shared" si="12"/>
        <v>162</v>
      </c>
      <c r="Q69" s="5">
        <v>2728</v>
      </c>
      <c r="R69" s="5">
        <v>0</v>
      </c>
      <c r="S69" s="5">
        <f t="shared" ref="S69:S95" si="22">+Q69+R69</f>
        <v>2728</v>
      </c>
      <c r="T69" s="5">
        <f t="shared" ref="T69:T95" si="23">IF(P69&lt;S69,P69,S69)</f>
        <v>162</v>
      </c>
      <c r="U69" s="5">
        <f t="shared" ref="U69:U95" si="24">+S69-T69</f>
        <v>2566</v>
      </c>
      <c r="V69" s="30">
        <f t="shared" si="21"/>
        <v>0</v>
      </c>
    </row>
    <row r="70" spans="1:22">
      <c r="A70" s="5">
        <v>67</v>
      </c>
      <c r="B70" s="18">
        <v>814</v>
      </c>
      <c r="C70" s="21" t="s">
        <v>549</v>
      </c>
      <c r="D70" s="5">
        <v>3355</v>
      </c>
      <c r="E70" s="9">
        <v>1101836</v>
      </c>
      <c r="F70" s="5">
        <v>4</v>
      </c>
      <c r="G70" s="5">
        <v>66825</v>
      </c>
      <c r="H70" s="5">
        <v>31383270</v>
      </c>
      <c r="I70" s="5">
        <f>+D70*40+E70*50-F70*13-G70*23-H70</f>
        <v>22305703</v>
      </c>
      <c r="J70" s="15">
        <v>0</v>
      </c>
      <c r="K70" s="5">
        <f t="shared" si="17"/>
        <v>0</v>
      </c>
      <c r="L70" s="5">
        <f t="shared" si="18"/>
        <v>0</v>
      </c>
      <c r="M70" s="5">
        <v>176499178</v>
      </c>
      <c r="N70" s="30">
        <f t="shared" si="19"/>
        <v>2230570.3000000003</v>
      </c>
      <c r="O70" s="30">
        <f t="shared" si="20"/>
        <v>174268607.69999999</v>
      </c>
      <c r="P70" s="30">
        <f t="shared" si="12"/>
        <v>20075132.699999999</v>
      </c>
      <c r="Q70" s="5">
        <v>0</v>
      </c>
      <c r="R70" s="5">
        <v>6670000</v>
      </c>
      <c r="S70" s="5">
        <f t="shared" si="22"/>
        <v>6670000</v>
      </c>
      <c r="T70" s="5">
        <f t="shared" si="23"/>
        <v>6670000</v>
      </c>
      <c r="U70" s="5">
        <f t="shared" si="24"/>
        <v>0</v>
      </c>
      <c r="V70" s="30">
        <f t="shared" si="21"/>
        <v>13405132.699999999</v>
      </c>
    </row>
    <row r="71" spans="1:22">
      <c r="A71" s="5">
        <v>68</v>
      </c>
      <c r="B71" s="18">
        <v>143</v>
      </c>
      <c r="C71" s="21" t="s">
        <v>667</v>
      </c>
      <c r="D71" s="5">
        <v>0</v>
      </c>
      <c r="E71" s="9">
        <v>95489</v>
      </c>
      <c r="F71" s="5">
        <v>0</v>
      </c>
      <c r="G71" s="5">
        <v>14910</v>
      </c>
      <c r="H71" s="5">
        <v>2259700</v>
      </c>
      <c r="I71" s="5">
        <f>+D71*40+E71*50-F71*13-G71*23-H71</f>
        <v>2171820</v>
      </c>
      <c r="J71" s="15">
        <v>0</v>
      </c>
      <c r="K71" s="5">
        <f t="shared" si="17"/>
        <v>0</v>
      </c>
      <c r="L71" s="5">
        <f t="shared" si="18"/>
        <v>0</v>
      </c>
      <c r="M71" s="5">
        <v>0</v>
      </c>
      <c r="N71" s="30">
        <f t="shared" si="19"/>
        <v>0</v>
      </c>
      <c r="O71" s="30">
        <f t="shared" si="20"/>
        <v>0</v>
      </c>
      <c r="P71" s="30">
        <f t="shared" si="12"/>
        <v>2171820</v>
      </c>
      <c r="Q71" s="5">
        <v>0</v>
      </c>
      <c r="R71" s="5">
        <v>0</v>
      </c>
      <c r="S71" s="5">
        <f t="shared" si="22"/>
        <v>0</v>
      </c>
      <c r="T71" s="5">
        <f t="shared" si="23"/>
        <v>0</v>
      </c>
      <c r="U71" s="5">
        <f t="shared" si="24"/>
        <v>0</v>
      </c>
      <c r="V71" s="30">
        <f t="shared" si="21"/>
        <v>2171820</v>
      </c>
    </row>
    <row r="72" spans="1:22">
      <c r="A72" s="22">
        <v>69</v>
      </c>
      <c r="B72" s="18">
        <v>606</v>
      </c>
      <c r="C72" s="21" t="s">
        <v>940</v>
      </c>
      <c r="D72" s="5">
        <v>0</v>
      </c>
      <c r="E72" s="9">
        <v>0</v>
      </c>
      <c r="F72" s="5">
        <v>0</v>
      </c>
      <c r="G72" s="5">
        <v>0</v>
      </c>
      <c r="H72" s="17">
        <v>150</v>
      </c>
      <c r="I72" s="5">
        <v>0</v>
      </c>
      <c r="J72" s="15">
        <v>150</v>
      </c>
      <c r="K72" s="5">
        <f t="shared" si="17"/>
        <v>0</v>
      </c>
      <c r="L72" s="5">
        <f t="shared" si="18"/>
        <v>150</v>
      </c>
      <c r="M72" s="5">
        <v>0</v>
      </c>
      <c r="N72" s="30">
        <f t="shared" si="19"/>
        <v>0</v>
      </c>
      <c r="O72" s="30">
        <f t="shared" si="20"/>
        <v>0</v>
      </c>
      <c r="P72" s="30">
        <f t="shared" si="12"/>
        <v>0</v>
      </c>
      <c r="Q72" s="5">
        <v>0</v>
      </c>
      <c r="R72" s="5">
        <v>0</v>
      </c>
      <c r="S72" s="5">
        <f t="shared" si="22"/>
        <v>0</v>
      </c>
      <c r="T72" s="5">
        <f t="shared" si="23"/>
        <v>0</v>
      </c>
      <c r="U72" s="5">
        <f t="shared" si="24"/>
        <v>0</v>
      </c>
      <c r="V72" s="30">
        <f t="shared" si="21"/>
        <v>0</v>
      </c>
    </row>
    <row r="73" spans="1:22">
      <c r="A73" s="5">
        <v>70</v>
      </c>
      <c r="B73" s="18">
        <v>969</v>
      </c>
      <c r="C73" s="21" t="s">
        <v>923</v>
      </c>
      <c r="D73" s="5">
        <v>0</v>
      </c>
      <c r="E73" s="9">
        <v>42</v>
      </c>
      <c r="F73" s="5">
        <v>0</v>
      </c>
      <c r="G73" s="5">
        <v>42</v>
      </c>
      <c r="H73" s="5">
        <v>0</v>
      </c>
      <c r="I73" s="5">
        <f t="shared" ref="I73:I80" si="25">+D73*40+E73*50-F73*13-G73*23-H73</f>
        <v>1134</v>
      </c>
      <c r="J73" s="15">
        <v>0</v>
      </c>
      <c r="K73" s="5">
        <f t="shared" si="17"/>
        <v>0</v>
      </c>
      <c r="L73" s="5">
        <f t="shared" si="18"/>
        <v>0</v>
      </c>
      <c r="M73" s="5">
        <v>0</v>
      </c>
      <c r="N73" s="30">
        <f t="shared" si="19"/>
        <v>0</v>
      </c>
      <c r="O73" s="30">
        <f t="shared" si="20"/>
        <v>0</v>
      </c>
      <c r="P73" s="30">
        <f t="shared" si="12"/>
        <v>1134</v>
      </c>
      <c r="Q73" s="5">
        <v>0</v>
      </c>
      <c r="R73" s="5">
        <v>0</v>
      </c>
      <c r="S73" s="5">
        <f t="shared" si="22"/>
        <v>0</v>
      </c>
      <c r="T73" s="5">
        <f t="shared" si="23"/>
        <v>0</v>
      </c>
      <c r="U73" s="5">
        <f t="shared" si="24"/>
        <v>0</v>
      </c>
      <c r="V73" s="30">
        <f t="shared" si="21"/>
        <v>1134</v>
      </c>
    </row>
    <row r="74" spans="1:22">
      <c r="A74" s="5">
        <v>71</v>
      </c>
      <c r="B74" s="18">
        <v>614</v>
      </c>
      <c r="C74" s="21" t="s">
        <v>473</v>
      </c>
      <c r="D74" s="5">
        <v>63</v>
      </c>
      <c r="E74" s="9">
        <v>35826</v>
      </c>
      <c r="F74" s="5">
        <v>0</v>
      </c>
      <c r="G74" s="5">
        <v>2395</v>
      </c>
      <c r="H74" s="5">
        <v>984690</v>
      </c>
      <c r="I74" s="5">
        <f t="shared" si="25"/>
        <v>754045</v>
      </c>
      <c r="J74" s="15">
        <v>0</v>
      </c>
      <c r="K74" s="5">
        <f t="shared" si="17"/>
        <v>0</v>
      </c>
      <c r="L74" s="5">
        <f t="shared" si="18"/>
        <v>0</v>
      </c>
      <c r="M74" s="5">
        <v>8107440</v>
      </c>
      <c r="N74" s="30">
        <v>75405</v>
      </c>
      <c r="O74" s="30">
        <f t="shared" si="20"/>
        <v>8032035</v>
      </c>
      <c r="P74" s="30">
        <f t="shared" si="12"/>
        <v>678640</v>
      </c>
      <c r="Q74" s="5">
        <v>0</v>
      </c>
      <c r="R74" s="5">
        <v>130000</v>
      </c>
      <c r="S74" s="5">
        <f t="shared" si="22"/>
        <v>130000</v>
      </c>
      <c r="T74" s="5">
        <f t="shared" si="23"/>
        <v>130000</v>
      </c>
      <c r="U74" s="5">
        <f t="shared" si="24"/>
        <v>0</v>
      </c>
      <c r="V74" s="30">
        <f t="shared" si="21"/>
        <v>548640</v>
      </c>
    </row>
    <row r="75" spans="1:22">
      <c r="A75" s="5">
        <v>72</v>
      </c>
      <c r="B75" s="18">
        <v>607</v>
      </c>
      <c r="C75" s="21" t="s">
        <v>455</v>
      </c>
      <c r="D75" s="5">
        <v>435</v>
      </c>
      <c r="E75" s="9">
        <v>64406</v>
      </c>
      <c r="F75" s="5">
        <v>0</v>
      </c>
      <c r="G75" s="5">
        <v>612</v>
      </c>
      <c r="H75" s="5">
        <v>1861530</v>
      </c>
      <c r="I75" s="5">
        <f t="shared" si="25"/>
        <v>1362094</v>
      </c>
      <c r="J75" s="15">
        <v>0</v>
      </c>
      <c r="K75" s="5">
        <f t="shared" si="17"/>
        <v>0</v>
      </c>
      <c r="L75" s="5">
        <f t="shared" si="18"/>
        <v>0</v>
      </c>
      <c r="M75" s="5">
        <v>49528389</v>
      </c>
      <c r="N75" s="30">
        <f t="shared" si="19"/>
        <v>136209.4</v>
      </c>
      <c r="O75" s="30">
        <f t="shared" si="20"/>
        <v>49392179.600000001</v>
      </c>
      <c r="P75" s="30">
        <f t="shared" si="12"/>
        <v>1225884.6000000001</v>
      </c>
      <c r="Q75" s="5">
        <v>0</v>
      </c>
      <c r="R75" s="5">
        <v>40000</v>
      </c>
      <c r="S75" s="5">
        <f t="shared" si="22"/>
        <v>40000</v>
      </c>
      <c r="T75" s="5">
        <f t="shared" si="23"/>
        <v>40000</v>
      </c>
      <c r="U75" s="5">
        <f t="shared" si="24"/>
        <v>0</v>
      </c>
      <c r="V75" s="30">
        <f t="shared" si="21"/>
        <v>1185884.6000000001</v>
      </c>
    </row>
    <row r="76" spans="1:22">
      <c r="A76" s="22">
        <v>73</v>
      </c>
      <c r="B76" s="18">
        <v>116</v>
      </c>
      <c r="C76" s="21" t="s">
        <v>108</v>
      </c>
      <c r="D76" s="5">
        <v>8</v>
      </c>
      <c r="E76" s="9">
        <v>6918</v>
      </c>
      <c r="F76" s="5">
        <v>0</v>
      </c>
      <c r="G76" s="5">
        <v>0</v>
      </c>
      <c r="H76" s="5">
        <v>166190</v>
      </c>
      <c r="I76" s="5">
        <f t="shared" si="25"/>
        <v>180030</v>
      </c>
      <c r="J76" s="15">
        <v>0</v>
      </c>
      <c r="K76" s="5">
        <f t="shared" si="17"/>
        <v>0</v>
      </c>
      <c r="L76" s="5">
        <f t="shared" si="18"/>
        <v>0</v>
      </c>
      <c r="M76" s="5">
        <v>25903</v>
      </c>
      <c r="N76" s="30">
        <v>18003</v>
      </c>
      <c r="O76" s="30">
        <f t="shared" si="20"/>
        <v>7900</v>
      </c>
      <c r="P76" s="30">
        <f t="shared" si="12"/>
        <v>162027</v>
      </c>
      <c r="Q76" s="5">
        <v>0</v>
      </c>
      <c r="R76" s="5">
        <v>0</v>
      </c>
      <c r="S76" s="5">
        <f t="shared" si="22"/>
        <v>0</v>
      </c>
      <c r="T76" s="5">
        <f t="shared" si="23"/>
        <v>0</v>
      </c>
      <c r="U76" s="5">
        <f t="shared" si="24"/>
        <v>0</v>
      </c>
      <c r="V76" s="30">
        <f t="shared" si="21"/>
        <v>162027</v>
      </c>
    </row>
    <row r="77" spans="1:22">
      <c r="A77" s="5">
        <v>74</v>
      </c>
      <c r="B77" s="18">
        <v>169</v>
      </c>
      <c r="C77" s="21" t="s">
        <v>784</v>
      </c>
      <c r="D77" s="5">
        <v>0</v>
      </c>
      <c r="E77" s="9">
        <v>71477</v>
      </c>
      <c r="F77" s="5">
        <v>0</v>
      </c>
      <c r="G77" s="5">
        <v>0</v>
      </c>
      <c r="H77" s="5">
        <v>1885500</v>
      </c>
      <c r="I77" s="5">
        <f t="shared" si="25"/>
        <v>1688350</v>
      </c>
      <c r="J77" s="15">
        <v>0</v>
      </c>
      <c r="K77" s="5">
        <f t="shared" si="17"/>
        <v>0</v>
      </c>
      <c r="L77" s="5">
        <f t="shared" si="18"/>
        <v>0</v>
      </c>
      <c r="M77" s="5">
        <v>0</v>
      </c>
      <c r="N77" s="30">
        <f t="shared" si="19"/>
        <v>0</v>
      </c>
      <c r="O77" s="30">
        <f t="shared" si="20"/>
        <v>0</v>
      </c>
      <c r="P77" s="30">
        <f t="shared" si="12"/>
        <v>1688350</v>
      </c>
      <c r="Q77" s="5">
        <v>0</v>
      </c>
      <c r="R77" s="5">
        <v>0</v>
      </c>
      <c r="S77" s="5">
        <f t="shared" si="22"/>
        <v>0</v>
      </c>
      <c r="T77" s="5">
        <f t="shared" si="23"/>
        <v>0</v>
      </c>
      <c r="U77" s="5">
        <f t="shared" si="24"/>
        <v>0</v>
      </c>
      <c r="V77" s="30">
        <f t="shared" si="21"/>
        <v>1688350</v>
      </c>
    </row>
    <row r="78" spans="1:22">
      <c r="A78" s="5">
        <v>75</v>
      </c>
      <c r="B78" s="18">
        <v>110</v>
      </c>
      <c r="C78" s="21" t="s">
        <v>84</v>
      </c>
      <c r="D78" s="5">
        <v>405</v>
      </c>
      <c r="E78" s="9">
        <v>64346</v>
      </c>
      <c r="F78" s="5">
        <v>0</v>
      </c>
      <c r="G78" s="5">
        <v>5361</v>
      </c>
      <c r="H78" s="5">
        <v>1738640</v>
      </c>
      <c r="I78" s="5">
        <f t="shared" si="25"/>
        <v>1371557</v>
      </c>
      <c r="J78" s="15">
        <v>0</v>
      </c>
      <c r="K78" s="5">
        <f t="shared" si="17"/>
        <v>0</v>
      </c>
      <c r="L78" s="5">
        <f t="shared" si="18"/>
        <v>0</v>
      </c>
      <c r="M78" s="5">
        <v>12525055</v>
      </c>
      <c r="N78" s="30">
        <f t="shared" si="19"/>
        <v>137155.70000000001</v>
      </c>
      <c r="O78" s="30">
        <f t="shared" si="20"/>
        <v>12387899.300000001</v>
      </c>
      <c r="P78" s="30">
        <f t="shared" si="12"/>
        <v>1234401.3</v>
      </c>
      <c r="Q78" s="5">
        <v>0</v>
      </c>
      <c r="R78" s="5">
        <v>10000</v>
      </c>
      <c r="S78" s="5">
        <f t="shared" si="22"/>
        <v>10000</v>
      </c>
      <c r="T78" s="5">
        <f t="shared" si="23"/>
        <v>10000</v>
      </c>
      <c r="U78" s="5">
        <f t="shared" si="24"/>
        <v>0</v>
      </c>
      <c r="V78" s="30">
        <f t="shared" si="21"/>
        <v>1224401.3</v>
      </c>
    </row>
    <row r="79" spans="1:22">
      <c r="A79" s="5">
        <v>76</v>
      </c>
      <c r="B79" s="18">
        <v>141</v>
      </c>
      <c r="C79" s="21" t="s">
        <v>665</v>
      </c>
      <c r="D79" s="5">
        <v>0</v>
      </c>
      <c r="E79" s="9">
        <v>55483</v>
      </c>
      <c r="F79" s="5">
        <v>0</v>
      </c>
      <c r="G79" s="5">
        <v>0</v>
      </c>
      <c r="H79" s="5">
        <v>1580550</v>
      </c>
      <c r="I79" s="5">
        <f t="shared" si="25"/>
        <v>1193600</v>
      </c>
      <c r="J79" s="15">
        <v>0</v>
      </c>
      <c r="K79" s="5">
        <f t="shared" si="17"/>
        <v>0</v>
      </c>
      <c r="L79" s="5">
        <f t="shared" si="18"/>
        <v>0</v>
      </c>
      <c r="M79" s="5">
        <v>0</v>
      </c>
      <c r="N79" s="30">
        <f t="shared" si="19"/>
        <v>0</v>
      </c>
      <c r="O79" s="30">
        <f t="shared" si="20"/>
        <v>0</v>
      </c>
      <c r="P79" s="30">
        <f t="shared" si="12"/>
        <v>1193600</v>
      </c>
      <c r="Q79" s="5">
        <v>0</v>
      </c>
      <c r="R79" s="5">
        <v>0</v>
      </c>
      <c r="S79" s="5">
        <f t="shared" si="22"/>
        <v>0</v>
      </c>
      <c r="T79" s="5">
        <f t="shared" si="23"/>
        <v>0</v>
      </c>
      <c r="U79" s="5">
        <f t="shared" si="24"/>
        <v>0</v>
      </c>
      <c r="V79" s="30">
        <f t="shared" si="21"/>
        <v>1193600</v>
      </c>
    </row>
    <row r="80" spans="1:22">
      <c r="A80" s="22">
        <v>77</v>
      </c>
      <c r="B80" s="18">
        <v>830</v>
      </c>
      <c r="C80" s="21" t="s">
        <v>845</v>
      </c>
      <c r="D80" s="5">
        <v>0</v>
      </c>
      <c r="E80" s="9">
        <v>132</v>
      </c>
      <c r="F80" s="5">
        <v>0</v>
      </c>
      <c r="G80" s="5">
        <v>132</v>
      </c>
      <c r="H80" s="5">
        <v>0</v>
      </c>
      <c r="I80" s="5">
        <f t="shared" si="25"/>
        <v>3564</v>
      </c>
      <c r="J80" s="15">
        <v>0</v>
      </c>
      <c r="K80" s="5">
        <f t="shared" si="17"/>
        <v>0</v>
      </c>
      <c r="L80" s="5">
        <f t="shared" si="18"/>
        <v>0</v>
      </c>
      <c r="M80" s="5">
        <v>0</v>
      </c>
      <c r="N80" s="30">
        <f t="shared" si="19"/>
        <v>0</v>
      </c>
      <c r="O80" s="30">
        <f t="shared" si="20"/>
        <v>0</v>
      </c>
      <c r="P80" s="30">
        <f t="shared" si="12"/>
        <v>3564</v>
      </c>
      <c r="Q80" s="5">
        <v>0</v>
      </c>
      <c r="R80" s="5">
        <v>0</v>
      </c>
      <c r="S80" s="5">
        <f t="shared" si="22"/>
        <v>0</v>
      </c>
      <c r="T80" s="5">
        <f t="shared" si="23"/>
        <v>0</v>
      </c>
      <c r="U80" s="5">
        <f t="shared" si="24"/>
        <v>0</v>
      </c>
      <c r="V80" s="30">
        <f t="shared" si="21"/>
        <v>3564</v>
      </c>
    </row>
    <row r="81" spans="1:22">
      <c r="A81" s="5">
        <v>78</v>
      </c>
      <c r="B81" s="29">
        <v>928</v>
      </c>
      <c r="C81" s="24" t="s">
        <v>949</v>
      </c>
      <c r="D81" s="5">
        <v>0</v>
      </c>
      <c r="E81" s="9">
        <v>0</v>
      </c>
      <c r="F81" s="5">
        <v>0</v>
      </c>
      <c r="G81" s="5">
        <v>0</v>
      </c>
      <c r="H81" s="5">
        <v>0</v>
      </c>
      <c r="I81" s="5">
        <v>0</v>
      </c>
      <c r="J81" s="15">
        <v>0</v>
      </c>
      <c r="K81" s="5">
        <v>0</v>
      </c>
      <c r="L81" s="5">
        <v>0</v>
      </c>
      <c r="M81" s="5">
        <v>125900</v>
      </c>
      <c r="N81" s="30">
        <f t="shared" si="19"/>
        <v>0</v>
      </c>
      <c r="O81" s="30">
        <f t="shared" si="20"/>
        <v>125900</v>
      </c>
      <c r="P81" s="30">
        <f t="shared" si="12"/>
        <v>0</v>
      </c>
      <c r="Q81" s="5">
        <v>0</v>
      </c>
      <c r="R81" s="5">
        <v>0</v>
      </c>
      <c r="S81" s="5">
        <f t="shared" si="22"/>
        <v>0</v>
      </c>
      <c r="T81" s="5">
        <f t="shared" si="23"/>
        <v>0</v>
      </c>
      <c r="U81" s="5">
        <f t="shared" si="24"/>
        <v>0</v>
      </c>
      <c r="V81" s="30">
        <f t="shared" si="21"/>
        <v>0</v>
      </c>
    </row>
    <row r="82" spans="1:22">
      <c r="A82" s="5">
        <v>79</v>
      </c>
      <c r="B82" s="18">
        <v>213</v>
      </c>
      <c r="C82" s="21" t="s">
        <v>816</v>
      </c>
      <c r="D82" s="5">
        <v>0</v>
      </c>
      <c r="E82" s="9">
        <v>16739</v>
      </c>
      <c r="F82" s="5">
        <v>0</v>
      </c>
      <c r="G82" s="5">
        <v>445</v>
      </c>
      <c r="H82" s="5">
        <v>418050</v>
      </c>
      <c r="I82" s="5">
        <f>+D82*40+E82*50-F82*13-G82*23-H82</f>
        <v>408665</v>
      </c>
      <c r="J82" s="15">
        <v>0</v>
      </c>
      <c r="K82" s="5">
        <f>+IF(J82&lt;I82,J82,I82)</f>
        <v>0</v>
      </c>
      <c r="L82" s="5">
        <f>+J82-K82</f>
        <v>0</v>
      </c>
      <c r="M82" s="5">
        <v>0</v>
      </c>
      <c r="N82" s="30">
        <f t="shared" si="19"/>
        <v>0</v>
      </c>
      <c r="O82" s="30">
        <f t="shared" si="20"/>
        <v>0</v>
      </c>
      <c r="P82" s="30">
        <f t="shared" si="12"/>
        <v>408665</v>
      </c>
      <c r="Q82" s="5">
        <v>0</v>
      </c>
      <c r="R82" s="5">
        <v>0</v>
      </c>
      <c r="S82" s="5">
        <f t="shared" si="22"/>
        <v>0</v>
      </c>
      <c r="T82" s="5">
        <f t="shared" si="23"/>
        <v>0</v>
      </c>
      <c r="U82" s="5">
        <f t="shared" si="24"/>
        <v>0</v>
      </c>
      <c r="V82" s="30">
        <f t="shared" si="21"/>
        <v>408665</v>
      </c>
    </row>
    <row r="83" spans="1:22">
      <c r="A83" s="5">
        <v>80</v>
      </c>
      <c r="B83" s="18">
        <v>625</v>
      </c>
      <c r="C83" s="21" t="s">
        <v>941</v>
      </c>
      <c r="D83" s="5">
        <v>0</v>
      </c>
      <c r="E83" s="9">
        <v>0</v>
      </c>
      <c r="F83" s="5">
        <v>0</v>
      </c>
      <c r="G83" s="5">
        <v>0</v>
      </c>
      <c r="H83" s="5">
        <v>0</v>
      </c>
      <c r="I83" s="5">
        <v>0</v>
      </c>
      <c r="J83" s="5">
        <v>0</v>
      </c>
      <c r="K83" s="5">
        <f>+IF(J83&lt;I83,J83,I83)</f>
        <v>0</v>
      </c>
      <c r="L83" s="5">
        <f>+J83-K83</f>
        <v>0</v>
      </c>
      <c r="M83" s="5">
        <v>0</v>
      </c>
      <c r="N83" s="30">
        <f t="shared" si="19"/>
        <v>0</v>
      </c>
      <c r="O83" s="30">
        <f t="shared" si="20"/>
        <v>0</v>
      </c>
      <c r="P83" s="30">
        <f t="shared" si="12"/>
        <v>0</v>
      </c>
      <c r="Q83" s="5">
        <v>34922735</v>
      </c>
      <c r="R83" s="5">
        <v>0</v>
      </c>
      <c r="S83" s="5">
        <f t="shared" si="22"/>
        <v>34922735</v>
      </c>
      <c r="T83" s="5">
        <f t="shared" si="23"/>
        <v>0</v>
      </c>
      <c r="U83" s="5">
        <f t="shared" si="24"/>
        <v>34922735</v>
      </c>
      <c r="V83" s="30">
        <f t="shared" si="21"/>
        <v>0</v>
      </c>
    </row>
    <row r="84" spans="1:22">
      <c r="A84" s="22">
        <v>81</v>
      </c>
      <c r="B84" s="18">
        <v>608</v>
      </c>
      <c r="C84" s="21" t="s">
        <v>461</v>
      </c>
      <c r="D84" s="5">
        <v>216</v>
      </c>
      <c r="E84" s="9">
        <v>54003</v>
      </c>
      <c r="F84" s="5">
        <v>0</v>
      </c>
      <c r="G84" s="5">
        <v>7808</v>
      </c>
      <c r="H84" s="5">
        <v>1396650</v>
      </c>
      <c r="I84" s="5">
        <f>+D84*40+E84*50-F84*13-G84*23-H84</f>
        <v>1132556</v>
      </c>
      <c r="J84" s="15">
        <v>0</v>
      </c>
      <c r="K84" s="5">
        <f>+IF(J84&lt;I84,J84,I84)</f>
        <v>0</v>
      </c>
      <c r="L84" s="5">
        <f>+J84-K84</f>
        <v>0</v>
      </c>
      <c r="M84" s="5">
        <v>19321452</v>
      </c>
      <c r="N84" s="30">
        <f t="shared" si="19"/>
        <v>113255.6</v>
      </c>
      <c r="O84" s="30">
        <f t="shared" si="20"/>
        <v>19208196.399999999</v>
      </c>
      <c r="P84" s="30">
        <f t="shared" si="12"/>
        <v>1019300.4</v>
      </c>
      <c r="Q84" s="5">
        <v>0</v>
      </c>
      <c r="R84" s="5">
        <v>50000</v>
      </c>
      <c r="S84" s="5">
        <f t="shared" si="22"/>
        <v>50000</v>
      </c>
      <c r="T84" s="5">
        <f t="shared" si="23"/>
        <v>50000</v>
      </c>
      <c r="U84" s="5">
        <f t="shared" si="24"/>
        <v>0</v>
      </c>
      <c r="V84" s="30">
        <f t="shared" si="21"/>
        <v>969300.4</v>
      </c>
    </row>
    <row r="85" spans="1:22">
      <c r="A85" s="5">
        <v>82</v>
      </c>
      <c r="B85" s="29">
        <v>626</v>
      </c>
      <c r="C85" s="16" t="s">
        <v>958</v>
      </c>
      <c r="D85" s="5">
        <v>0</v>
      </c>
      <c r="E85" s="9">
        <v>0</v>
      </c>
      <c r="F85" s="5">
        <v>0</v>
      </c>
      <c r="G85" s="5">
        <v>0</v>
      </c>
      <c r="H85" s="5">
        <v>0</v>
      </c>
      <c r="I85" s="5">
        <v>0</v>
      </c>
      <c r="J85" s="15">
        <v>0</v>
      </c>
      <c r="K85" s="5">
        <v>0</v>
      </c>
      <c r="L85" s="5">
        <v>0</v>
      </c>
      <c r="M85" s="5">
        <v>0</v>
      </c>
      <c r="N85" s="30">
        <v>0</v>
      </c>
      <c r="O85" s="30">
        <v>0</v>
      </c>
      <c r="P85" s="30">
        <v>0</v>
      </c>
      <c r="Q85" s="5">
        <v>28770</v>
      </c>
      <c r="R85" s="5">
        <v>0</v>
      </c>
      <c r="S85" s="5">
        <f t="shared" si="22"/>
        <v>28770</v>
      </c>
      <c r="T85" s="5">
        <f t="shared" si="23"/>
        <v>0</v>
      </c>
      <c r="U85" s="5">
        <f t="shared" si="24"/>
        <v>28770</v>
      </c>
      <c r="V85" s="30">
        <f t="shared" si="21"/>
        <v>0</v>
      </c>
    </row>
    <row r="86" spans="1:22">
      <c r="A86" s="5">
        <v>83</v>
      </c>
      <c r="B86" s="18">
        <v>208</v>
      </c>
      <c r="C86" s="21" t="s">
        <v>423</v>
      </c>
      <c r="D86" s="5">
        <v>570</v>
      </c>
      <c r="E86" s="9">
        <v>201390</v>
      </c>
      <c r="F86" s="5">
        <v>0</v>
      </c>
      <c r="G86" s="5">
        <v>57034</v>
      </c>
      <c r="H86" s="5">
        <v>4572360</v>
      </c>
      <c r="I86" s="5">
        <f t="shared" ref="I86:I95" si="26">+D86*40+E86*50-F86*13-G86*23-H86</f>
        <v>4208158</v>
      </c>
      <c r="J86" s="15">
        <v>0</v>
      </c>
      <c r="K86" s="5">
        <f t="shared" ref="K86:K95" si="27">+IF(J86&lt;I86,J86,I86)</f>
        <v>0</v>
      </c>
      <c r="L86" s="5">
        <f t="shared" ref="L86:L95" si="28">+J86-K86</f>
        <v>0</v>
      </c>
      <c r="M86" s="5">
        <v>0</v>
      </c>
      <c r="N86" s="30">
        <f t="shared" ref="N86:N95" si="29">IF(I86&gt;M86,M86,I86*0.1)</f>
        <v>0</v>
      </c>
      <c r="O86" s="30">
        <f t="shared" ref="O86:O95" si="30">+M86-N86</f>
        <v>0</v>
      </c>
      <c r="P86" s="30">
        <f t="shared" ref="P86:P95" si="31">+I86-K86-N86</f>
        <v>4208158</v>
      </c>
      <c r="Q86" s="5">
        <v>0</v>
      </c>
      <c r="R86" s="5">
        <v>10000</v>
      </c>
      <c r="S86" s="5">
        <f t="shared" si="22"/>
        <v>10000</v>
      </c>
      <c r="T86" s="5">
        <f t="shared" si="23"/>
        <v>10000</v>
      </c>
      <c r="U86" s="5">
        <f t="shared" si="24"/>
        <v>0</v>
      </c>
      <c r="V86" s="30">
        <f t="shared" si="21"/>
        <v>4198158</v>
      </c>
    </row>
    <row r="87" spans="1:22">
      <c r="A87" s="5">
        <v>84</v>
      </c>
      <c r="B87" s="18">
        <v>953</v>
      </c>
      <c r="C87" s="21" t="s">
        <v>614</v>
      </c>
      <c r="D87" s="5">
        <v>11</v>
      </c>
      <c r="E87" s="9">
        <v>10233</v>
      </c>
      <c r="F87" s="5">
        <v>0</v>
      </c>
      <c r="G87" s="5">
        <v>596</v>
      </c>
      <c r="H87" s="5">
        <v>283290</v>
      </c>
      <c r="I87" s="5">
        <f t="shared" si="26"/>
        <v>215092</v>
      </c>
      <c r="J87" s="15">
        <v>0</v>
      </c>
      <c r="K87" s="5">
        <f t="shared" si="27"/>
        <v>0</v>
      </c>
      <c r="L87" s="5">
        <f t="shared" si="28"/>
        <v>0</v>
      </c>
      <c r="M87" s="5">
        <v>203050</v>
      </c>
      <c r="N87" s="30">
        <v>21509.200000000001</v>
      </c>
      <c r="O87" s="30">
        <f t="shared" si="30"/>
        <v>181540.8</v>
      </c>
      <c r="P87" s="30">
        <f t="shared" si="31"/>
        <v>193582.8</v>
      </c>
      <c r="Q87" s="5">
        <v>0</v>
      </c>
      <c r="R87" s="5">
        <v>30000</v>
      </c>
      <c r="S87" s="5">
        <f t="shared" si="22"/>
        <v>30000</v>
      </c>
      <c r="T87" s="5">
        <f>IF(P87&lt;S87,P87,S87)</f>
        <v>30000</v>
      </c>
      <c r="U87" s="5">
        <f t="shared" si="24"/>
        <v>0</v>
      </c>
      <c r="V87" s="30">
        <f t="shared" si="21"/>
        <v>163582.79999999999</v>
      </c>
    </row>
    <row r="88" spans="1:22" ht="30">
      <c r="A88" s="22">
        <v>85</v>
      </c>
      <c r="B88" s="18">
        <v>951</v>
      </c>
      <c r="C88" s="21" t="s">
        <v>600</v>
      </c>
      <c r="D88" s="5">
        <v>199</v>
      </c>
      <c r="E88" s="9">
        <v>129900</v>
      </c>
      <c r="F88" s="5">
        <v>0</v>
      </c>
      <c r="G88" s="5">
        <v>13679</v>
      </c>
      <c r="H88" s="5">
        <v>3118860</v>
      </c>
      <c r="I88" s="5">
        <f t="shared" si="26"/>
        <v>3069483</v>
      </c>
      <c r="J88" s="15">
        <v>0</v>
      </c>
      <c r="K88" s="5">
        <f t="shared" si="27"/>
        <v>0</v>
      </c>
      <c r="L88" s="5">
        <f t="shared" si="28"/>
        <v>0</v>
      </c>
      <c r="M88" s="5">
        <v>9554465</v>
      </c>
      <c r="N88" s="30">
        <f t="shared" si="29"/>
        <v>306948.3</v>
      </c>
      <c r="O88" s="30">
        <f t="shared" si="30"/>
        <v>9247516.6999999993</v>
      </c>
      <c r="P88" s="30">
        <f t="shared" si="31"/>
        <v>2762534.7</v>
      </c>
      <c r="Q88" s="5">
        <v>0</v>
      </c>
      <c r="R88" s="5">
        <v>130000</v>
      </c>
      <c r="S88" s="5">
        <f t="shared" si="22"/>
        <v>130000</v>
      </c>
      <c r="T88" s="5">
        <f t="shared" si="23"/>
        <v>130000</v>
      </c>
      <c r="U88" s="5">
        <f t="shared" si="24"/>
        <v>0</v>
      </c>
      <c r="V88" s="30">
        <f t="shared" si="21"/>
        <v>2632534.7000000002</v>
      </c>
    </row>
    <row r="89" spans="1:22">
      <c r="A89" s="5">
        <v>86</v>
      </c>
      <c r="B89" s="18">
        <v>610</v>
      </c>
      <c r="C89" s="21" t="s">
        <v>465</v>
      </c>
      <c r="D89" s="5">
        <v>586</v>
      </c>
      <c r="E89" s="9">
        <v>82617</v>
      </c>
      <c r="F89" s="5">
        <v>0</v>
      </c>
      <c r="G89" s="5">
        <v>1</v>
      </c>
      <c r="H89" s="5">
        <v>2145330</v>
      </c>
      <c r="I89" s="5">
        <f t="shared" si="26"/>
        <v>2008937</v>
      </c>
      <c r="J89" s="15">
        <v>0</v>
      </c>
      <c r="K89" s="5">
        <f t="shared" si="27"/>
        <v>0</v>
      </c>
      <c r="L89" s="5">
        <f t="shared" si="28"/>
        <v>0</v>
      </c>
      <c r="M89" s="5">
        <v>57671351</v>
      </c>
      <c r="N89" s="30">
        <f t="shared" si="29"/>
        <v>200893.7</v>
      </c>
      <c r="O89" s="30">
        <f t="shared" si="30"/>
        <v>57470457.299999997</v>
      </c>
      <c r="P89" s="30">
        <f t="shared" si="31"/>
        <v>1808043.3</v>
      </c>
      <c r="Q89" s="5">
        <v>0</v>
      </c>
      <c r="R89" s="5">
        <v>190000</v>
      </c>
      <c r="S89" s="5">
        <f t="shared" si="22"/>
        <v>190000</v>
      </c>
      <c r="T89" s="5">
        <f t="shared" si="23"/>
        <v>190000</v>
      </c>
      <c r="U89" s="5">
        <f t="shared" si="24"/>
        <v>0</v>
      </c>
      <c r="V89" s="30">
        <f t="shared" si="21"/>
        <v>1618043.3</v>
      </c>
    </row>
    <row r="90" spans="1:22">
      <c r="A90" s="5">
        <v>87</v>
      </c>
      <c r="B90" s="18">
        <v>126</v>
      </c>
      <c r="C90" s="21" t="s">
        <v>194</v>
      </c>
      <c r="D90" s="5">
        <v>13</v>
      </c>
      <c r="E90" s="9">
        <v>609</v>
      </c>
      <c r="F90" s="5">
        <v>0</v>
      </c>
      <c r="G90" s="5">
        <v>522</v>
      </c>
      <c r="H90" s="5">
        <v>7470</v>
      </c>
      <c r="I90" s="5">
        <f t="shared" si="26"/>
        <v>11494</v>
      </c>
      <c r="J90" s="15">
        <v>0</v>
      </c>
      <c r="K90" s="5">
        <f t="shared" si="27"/>
        <v>0</v>
      </c>
      <c r="L90" s="5">
        <f t="shared" si="28"/>
        <v>0</v>
      </c>
      <c r="M90" s="5">
        <v>0</v>
      </c>
      <c r="N90" s="30">
        <f t="shared" si="29"/>
        <v>0</v>
      </c>
      <c r="O90" s="30">
        <f t="shared" si="30"/>
        <v>0</v>
      </c>
      <c r="P90" s="30">
        <f t="shared" si="31"/>
        <v>11494</v>
      </c>
      <c r="Q90" s="5">
        <v>0</v>
      </c>
      <c r="R90" s="5">
        <v>10000</v>
      </c>
      <c r="S90" s="5">
        <f t="shared" si="22"/>
        <v>10000</v>
      </c>
      <c r="T90" s="5">
        <f t="shared" si="23"/>
        <v>10000</v>
      </c>
      <c r="U90" s="5">
        <f t="shared" si="24"/>
        <v>0</v>
      </c>
      <c r="V90" s="30">
        <f t="shared" si="21"/>
        <v>1494</v>
      </c>
    </row>
    <row r="91" spans="1:22">
      <c r="A91" s="5">
        <v>88</v>
      </c>
      <c r="B91" s="18">
        <v>125</v>
      </c>
      <c r="C91" s="21" t="s">
        <v>190</v>
      </c>
      <c r="D91" s="5">
        <v>4</v>
      </c>
      <c r="E91" s="9">
        <v>601</v>
      </c>
      <c r="F91" s="5">
        <v>0</v>
      </c>
      <c r="G91" s="5">
        <v>34</v>
      </c>
      <c r="H91" s="5">
        <v>10870</v>
      </c>
      <c r="I91" s="5">
        <f t="shared" si="26"/>
        <v>18558</v>
      </c>
      <c r="J91" s="15">
        <v>0</v>
      </c>
      <c r="K91" s="5">
        <f t="shared" si="27"/>
        <v>0</v>
      </c>
      <c r="L91" s="5">
        <f t="shared" si="28"/>
        <v>0</v>
      </c>
      <c r="M91" s="5">
        <v>299310</v>
      </c>
      <c r="N91" s="30">
        <f t="shared" si="29"/>
        <v>1855.8000000000002</v>
      </c>
      <c r="O91" s="30">
        <f t="shared" si="30"/>
        <v>297454.2</v>
      </c>
      <c r="P91" s="30">
        <f t="shared" si="31"/>
        <v>16702.2</v>
      </c>
      <c r="Q91" s="5">
        <v>0</v>
      </c>
      <c r="R91" s="5">
        <v>0</v>
      </c>
      <c r="S91" s="5">
        <f t="shared" si="22"/>
        <v>0</v>
      </c>
      <c r="T91" s="5">
        <f t="shared" si="23"/>
        <v>0</v>
      </c>
      <c r="U91" s="5">
        <f t="shared" si="24"/>
        <v>0</v>
      </c>
      <c r="V91" s="30">
        <f t="shared" si="21"/>
        <v>16702.2</v>
      </c>
    </row>
    <row r="92" spans="1:22">
      <c r="A92" s="22">
        <v>89</v>
      </c>
      <c r="B92" s="18">
        <v>134</v>
      </c>
      <c r="C92" s="21" t="s">
        <v>658</v>
      </c>
      <c r="D92" s="22">
        <v>0</v>
      </c>
      <c r="E92" s="27">
        <v>1898</v>
      </c>
      <c r="F92" s="22">
        <v>0</v>
      </c>
      <c r="G92" s="22">
        <v>78</v>
      </c>
      <c r="H92" s="22">
        <v>53550</v>
      </c>
      <c r="I92" s="22">
        <f t="shared" si="26"/>
        <v>39556</v>
      </c>
      <c r="J92" s="15">
        <v>0</v>
      </c>
      <c r="K92" s="5">
        <f t="shared" si="27"/>
        <v>0</v>
      </c>
      <c r="L92" s="5">
        <f t="shared" si="28"/>
        <v>0</v>
      </c>
      <c r="M92" s="5">
        <v>0</v>
      </c>
      <c r="N92" s="30">
        <f t="shared" si="29"/>
        <v>0</v>
      </c>
      <c r="O92" s="30">
        <f t="shared" si="30"/>
        <v>0</v>
      </c>
      <c r="P92" s="30">
        <f t="shared" si="31"/>
        <v>39556</v>
      </c>
      <c r="Q92" s="5">
        <v>0</v>
      </c>
      <c r="R92" s="5">
        <v>10000</v>
      </c>
      <c r="S92" s="5">
        <f t="shared" si="22"/>
        <v>10000</v>
      </c>
      <c r="T92" s="5">
        <f t="shared" si="23"/>
        <v>10000</v>
      </c>
      <c r="U92" s="5">
        <f t="shared" si="24"/>
        <v>0</v>
      </c>
      <c r="V92" s="30">
        <f t="shared" si="21"/>
        <v>29556</v>
      </c>
    </row>
    <row r="93" spans="1:22" ht="30">
      <c r="A93" s="5">
        <v>90</v>
      </c>
      <c r="B93" s="18">
        <v>207</v>
      </c>
      <c r="C93" s="21" t="s">
        <v>413</v>
      </c>
      <c r="D93" s="22">
        <v>235</v>
      </c>
      <c r="E93" s="27">
        <v>90895</v>
      </c>
      <c r="F93" s="22">
        <v>0</v>
      </c>
      <c r="G93" s="22">
        <v>1859</v>
      </c>
      <c r="H93" s="22">
        <v>3316170</v>
      </c>
      <c r="I93" s="22">
        <f t="shared" si="26"/>
        <v>1195223</v>
      </c>
      <c r="J93" s="15">
        <v>0</v>
      </c>
      <c r="K93" s="5">
        <f t="shared" si="27"/>
        <v>0</v>
      </c>
      <c r="L93" s="5">
        <f t="shared" si="28"/>
        <v>0</v>
      </c>
      <c r="M93" s="5">
        <v>32516905</v>
      </c>
      <c r="N93" s="30">
        <f t="shared" si="29"/>
        <v>119522.3</v>
      </c>
      <c r="O93" s="30">
        <f t="shared" si="30"/>
        <v>32397382.699999999</v>
      </c>
      <c r="P93" s="30">
        <f t="shared" si="31"/>
        <v>1075700.7</v>
      </c>
      <c r="Q93" s="5">
        <v>0</v>
      </c>
      <c r="R93" s="5">
        <v>440000</v>
      </c>
      <c r="S93" s="5">
        <f t="shared" si="22"/>
        <v>440000</v>
      </c>
      <c r="T93" s="5">
        <f t="shared" si="23"/>
        <v>440000</v>
      </c>
      <c r="U93" s="5">
        <f t="shared" si="24"/>
        <v>0</v>
      </c>
      <c r="V93" s="30">
        <f t="shared" si="21"/>
        <v>635700.69999999995</v>
      </c>
    </row>
    <row r="94" spans="1:22">
      <c r="A94" s="5">
        <v>91</v>
      </c>
      <c r="B94" s="18">
        <v>840</v>
      </c>
      <c r="C94" s="21" t="s">
        <v>848</v>
      </c>
      <c r="D94" s="22">
        <v>0</v>
      </c>
      <c r="E94" s="27">
        <v>132455</v>
      </c>
      <c r="F94" s="22">
        <v>0</v>
      </c>
      <c r="G94" s="22">
        <v>132455</v>
      </c>
      <c r="H94" s="22">
        <v>1056100</v>
      </c>
      <c r="I94" s="22">
        <f t="shared" si="26"/>
        <v>2520185</v>
      </c>
      <c r="J94" s="15">
        <v>0</v>
      </c>
      <c r="K94" s="5">
        <f t="shared" si="27"/>
        <v>0</v>
      </c>
      <c r="L94" s="5">
        <f t="shared" si="28"/>
        <v>0</v>
      </c>
      <c r="M94" s="5">
        <v>0</v>
      </c>
      <c r="N94" s="30">
        <f t="shared" si="29"/>
        <v>0</v>
      </c>
      <c r="O94" s="30">
        <f t="shared" si="30"/>
        <v>0</v>
      </c>
      <c r="P94" s="30">
        <f t="shared" si="31"/>
        <v>2520185</v>
      </c>
      <c r="Q94" s="5">
        <v>0</v>
      </c>
      <c r="R94" s="5">
        <v>30000</v>
      </c>
      <c r="S94" s="5">
        <f t="shared" si="22"/>
        <v>30000</v>
      </c>
      <c r="T94" s="5">
        <f t="shared" si="23"/>
        <v>30000</v>
      </c>
      <c r="U94" s="5">
        <f t="shared" si="24"/>
        <v>0</v>
      </c>
      <c r="V94" s="30">
        <f t="shared" si="21"/>
        <v>2490185</v>
      </c>
    </row>
    <row r="95" spans="1:22" ht="30">
      <c r="A95" s="5">
        <v>92</v>
      </c>
      <c r="B95" s="18">
        <v>846</v>
      </c>
      <c r="C95" s="21" t="s">
        <v>856</v>
      </c>
      <c r="D95" s="22">
        <v>0</v>
      </c>
      <c r="E95" s="27">
        <v>5453</v>
      </c>
      <c r="F95" s="22">
        <v>0</v>
      </c>
      <c r="G95" s="22">
        <v>5453</v>
      </c>
      <c r="H95" s="22">
        <v>31050</v>
      </c>
      <c r="I95" s="22">
        <f t="shared" si="26"/>
        <v>116181</v>
      </c>
      <c r="J95" s="15">
        <v>0</v>
      </c>
      <c r="K95" s="5">
        <f t="shared" si="27"/>
        <v>0</v>
      </c>
      <c r="L95" s="5">
        <f t="shared" si="28"/>
        <v>0</v>
      </c>
      <c r="M95" s="5">
        <v>0</v>
      </c>
      <c r="N95" s="30">
        <f t="shared" si="29"/>
        <v>0</v>
      </c>
      <c r="O95" s="30">
        <f t="shared" si="30"/>
        <v>0</v>
      </c>
      <c r="P95" s="30">
        <f t="shared" si="31"/>
        <v>116181</v>
      </c>
      <c r="Q95" s="5">
        <v>0</v>
      </c>
      <c r="R95" s="5">
        <v>0</v>
      </c>
      <c r="S95" s="5">
        <f t="shared" si="22"/>
        <v>0</v>
      </c>
      <c r="T95" s="5">
        <f t="shared" si="23"/>
        <v>0</v>
      </c>
      <c r="U95" s="5">
        <f t="shared" si="24"/>
        <v>0</v>
      </c>
      <c r="V95" s="30">
        <f t="shared" si="21"/>
        <v>116181</v>
      </c>
    </row>
    <row r="96" spans="1:22" s="55" customFormat="1" ht="15.75" thickBot="1">
      <c r="A96" s="54"/>
      <c r="B96" s="53"/>
      <c r="C96" s="56" t="s">
        <v>621</v>
      </c>
      <c r="D96" s="57">
        <f t="shared" ref="D96:U96" si="32">SUM(D4:D95)</f>
        <v>27259</v>
      </c>
      <c r="E96" s="57">
        <f t="shared" si="32"/>
        <v>7873564</v>
      </c>
      <c r="F96" s="57">
        <f t="shared" si="32"/>
        <v>115</v>
      </c>
      <c r="G96" s="57">
        <f t="shared" si="32"/>
        <v>942617</v>
      </c>
      <c r="H96" s="57">
        <f>SUM(H4:H95)</f>
        <v>204473240</v>
      </c>
      <c r="I96" s="57">
        <f t="shared" si="32"/>
        <v>168614634</v>
      </c>
      <c r="J96" s="57">
        <f t="shared" si="32"/>
        <v>63782</v>
      </c>
      <c r="K96" s="57">
        <f t="shared" si="32"/>
        <v>1080</v>
      </c>
      <c r="L96" s="57">
        <f t="shared" si="32"/>
        <v>62702</v>
      </c>
      <c r="M96" s="57">
        <f t="shared" si="32"/>
        <v>2380019948</v>
      </c>
      <c r="N96" s="57">
        <f t="shared" si="32"/>
        <v>15303294.000000002</v>
      </c>
      <c r="O96" s="57">
        <f t="shared" si="32"/>
        <v>2364716654</v>
      </c>
      <c r="P96" s="57">
        <f t="shared" si="32"/>
        <v>153310260.00000003</v>
      </c>
      <c r="Q96" s="57">
        <f t="shared" si="32"/>
        <v>35240853</v>
      </c>
      <c r="R96" s="57">
        <f t="shared" si="32"/>
        <v>25390000</v>
      </c>
      <c r="S96" s="57">
        <f t="shared" si="32"/>
        <v>60630853</v>
      </c>
      <c r="T96" s="57">
        <f t="shared" si="32"/>
        <v>25467918</v>
      </c>
      <c r="U96" s="57">
        <f t="shared" si="32"/>
        <v>35162935</v>
      </c>
      <c r="V96" s="57">
        <f>SUM(V4:V95)</f>
        <v>127842342.00000001</v>
      </c>
    </row>
    <row r="97" spans="1:22" ht="15.75" thickTop="1">
      <c r="N97" s="32"/>
    </row>
    <row r="98" spans="1:22">
      <c r="A98" s="58" t="s">
        <v>1275</v>
      </c>
      <c r="C98" s="58" t="s">
        <v>1276</v>
      </c>
      <c r="F98" s="32"/>
      <c r="K98" s="32"/>
      <c r="P98" s="32"/>
      <c r="S98" s="32"/>
      <c r="T98" s="32"/>
    </row>
    <row r="99" spans="1:22">
      <c r="C99" s="58" t="s">
        <v>1277</v>
      </c>
      <c r="F99" s="32"/>
      <c r="G99" s="32"/>
      <c r="I99" s="32"/>
      <c r="U99" s="32"/>
    </row>
    <row r="100" spans="1:22">
      <c r="L100" s="32"/>
      <c r="O100" s="32"/>
      <c r="S100" s="32"/>
      <c r="T100" s="32"/>
      <c r="U100" s="32"/>
    </row>
    <row r="101" spans="1:22">
      <c r="I101" s="32"/>
      <c r="Q101" s="32"/>
      <c r="T101" s="32"/>
      <c r="V101" s="32"/>
    </row>
    <row r="102" spans="1:22">
      <c r="P102" s="32"/>
      <c r="Q102" s="32"/>
      <c r="R102" s="32"/>
    </row>
    <row r="103" spans="1:22">
      <c r="Q103" s="32"/>
      <c r="R103" s="32"/>
    </row>
    <row r="104" spans="1:22">
      <c r="R104" s="32"/>
    </row>
    <row r="105" spans="1:22">
      <c r="Q105" s="32"/>
    </row>
  </sheetData>
  <pageMargins left="0.7" right="0.7" top="0.98" bottom="0.4" header="0.3" footer="0.3"/>
  <pageSetup paperSize="5" scale="66"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Phase-II</vt:lpstr>
      <vt:lpstr>Phase-II CELC</vt:lpstr>
      <vt:lpstr>Phase-III</vt:lpstr>
      <vt:lpstr>Phase-III CELC</vt:lpstr>
      <vt:lpstr>Penalty to be imposed</vt:lpstr>
      <vt:lpstr>RO-Wise Report</vt:lpstr>
      <vt:lpstr>DMS Pendency</vt:lpstr>
      <vt:lpstr>Calculation Sheet</vt:lpstr>
      <vt:lpstr>'Calculation Sheet'!Print_Area</vt:lpstr>
      <vt:lpstr>'Phase-II'!Print_Area</vt:lpstr>
      <vt:lpstr>'Phase-II CELC'!Print_Area</vt:lpstr>
      <vt:lpstr>'Calculation Sheet'!Print_Titles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2017-09-18T11:45:45Z</dcterms:modified>
</cp:coreProperties>
</file>