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R445" i="1"/>
  <c r="P445"/>
  <c r="K445"/>
  <c r="G445"/>
  <c r="E445"/>
  <c r="U444"/>
  <c r="U443"/>
  <c r="N443"/>
  <c r="L443"/>
  <c r="U442"/>
  <c r="N442"/>
  <c r="L442"/>
  <c r="U441"/>
  <c r="N441"/>
  <c r="L441"/>
  <c r="U440"/>
  <c r="N440"/>
  <c r="L440"/>
  <c r="U439"/>
  <c r="N439"/>
  <c r="L439"/>
  <c r="U438"/>
  <c r="N438"/>
  <c r="L438"/>
  <c r="H437"/>
  <c r="F437"/>
  <c r="H436"/>
  <c r="F436"/>
  <c r="I436" s="1"/>
  <c r="H435"/>
  <c r="F435"/>
  <c r="I435" s="1"/>
  <c r="H434"/>
  <c r="F434"/>
  <c r="I434" s="1"/>
  <c r="L434" s="1"/>
  <c r="H433"/>
  <c r="F433"/>
  <c r="H432"/>
  <c r="F432"/>
  <c r="I432" s="1"/>
  <c r="H431"/>
  <c r="F431"/>
  <c r="I431" s="1"/>
  <c r="I430"/>
  <c r="L430" s="1"/>
  <c r="H430"/>
  <c r="F430"/>
  <c r="H429"/>
  <c r="F429"/>
  <c r="H428"/>
  <c r="F428"/>
  <c r="I428" s="1"/>
  <c r="L428" s="1"/>
  <c r="H427"/>
  <c r="F427"/>
  <c r="H426"/>
  <c r="F426"/>
  <c r="I426" s="1"/>
  <c r="L426" s="1"/>
  <c r="H425"/>
  <c r="F425"/>
  <c r="H424"/>
  <c r="I424" s="1"/>
  <c r="L424" s="1"/>
  <c r="F424"/>
  <c r="H423"/>
  <c r="F423"/>
  <c r="H422"/>
  <c r="F422"/>
  <c r="I421"/>
  <c r="H421"/>
  <c r="F421"/>
  <c r="H420"/>
  <c r="F420"/>
  <c r="I420" s="1"/>
  <c r="H419"/>
  <c r="F419"/>
  <c r="L418"/>
  <c r="M418" s="1"/>
  <c r="N418" s="1"/>
  <c r="H417"/>
  <c r="F417"/>
  <c r="I417" s="1"/>
  <c r="I416"/>
  <c r="L416" s="1"/>
  <c r="H416"/>
  <c r="F416"/>
  <c r="H415"/>
  <c r="F415"/>
  <c r="I415" s="1"/>
  <c r="H414"/>
  <c r="F414"/>
  <c r="I413"/>
  <c r="L413" s="1"/>
  <c r="H413"/>
  <c r="F413"/>
  <c r="H412"/>
  <c r="F412"/>
  <c r="H411"/>
  <c r="F411"/>
  <c r="I411" s="1"/>
  <c r="L411" s="1"/>
  <c r="H410"/>
  <c r="F410"/>
  <c r="H409"/>
  <c r="F409"/>
  <c r="I409" s="1"/>
  <c r="L409" s="1"/>
  <c r="H408"/>
  <c r="F408"/>
  <c r="I408" s="1"/>
  <c r="H407"/>
  <c r="I407" s="1"/>
  <c r="L407" s="1"/>
  <c r="F407"/>
  <c r="H406"/>
  <c r="F406"/>
  <c r="H405"/>
  <c r="F405"/>
  <c r="I405" s="1"/>
  <c r="L405" s="1"/>
  <c r="H404"/>
  <c r="F404"/>
  <c r="H403"/>
  <c r="F403"/>
  <c r="I403" s="1"/>
  <c r="L403" s="1"/>
  <c r="H402"/>
  <c r="F402"/>
  <c r="H401"/>
  <c r="F401"/>
  <c r="I401" s="1"/>
  <c r="L401" s="1"/>
  <c r="H400"/>
  <c r="F400"/>
  <c r="H399"/>
  <c r="F399"/>
  <c r="I399" s="1"/>
  <c r="L399" s="1"/>
  <c r="H398"/>
  <c r="F398"/>
  <c r="I397"/>
  <c r="L397" s="1"/>
  <c r="H397"/>
  <c r="F397"/>
  <c r="H396"/>
  <c r="F396"/>
  <c r="H395"/>
  <c r="F395"/>
  <c r="I395" s="1"/>
  <c r="L395" s="1"/>
  <c r="H394"/>
  <c r="F394"/>
  <c r="H393"/>
  <c r="F393"/>
  <c r="I393" s="1"/>
  <c r="L393" s="1"/>
  <c r="H392"/>
  <c r="F392"/>
  <c r="I392" s="1"/>
  <c r="H391"/>
  <c r="I391" s="1"/>
  <c r="L391" s="1"/>
  <c r="F391"/>
  <c r="H390"/>
  <c r="F390"/>
  <c r="H389"/>
  <c r="F389"/>
  <c r="I389" s="1"/>
  <c r="L389" s="1"/>
  <c r="H388"/>
  <c r="F388"/>
  <c r="H387"/>
  <c r="F387"/>
  <c r="I387" s="1"/>
  <c r="H386"/>
  <c r="F386"/>
  <c r="H385"/>
  <c r="F385"/>
  <c r="I385" s="1"/>
  <c r="H384"/>
  <c r="F384"/>
  <c r="H383"/>
  <c r="F383"/>
  <c r="I383" s="1"/>
  <c r="H382"/>
  <c r="F382"/>
  <c r="H381"/>
  <c r="F381"/>
  <c r="I381" s="1"/>
  <c r="H380"/>
  <c r="F380"/>
  <c r="H379"/>
  <c r="F379"/>
  <c r="I379" s="1"/>
  <c r="L379" s="1"/>
  <c r="H378"/>
  <c r="F378"/>
  <c r="H377"/>
  <c r="F377"/>
  <c r="I377" s="1"/>
  <c r="L377" s="1"/>
  <c r="H376"/>
  <c r="F376"/>
  <c r="I376" s="1"/>
  <c r="H375"/>
  <c r="F375"/>
  <c r="I375" s="1"/>
  <c r="L375" s="1"/>
  <c r="H374"/>
  <c r="F374"/>
  <c r="I373"/>
  <c r="H373"/>
  <c r="F373"/>
  <c r="L372"/>
  <c r="M372" s="1"/>
  <c r="N372" s="1"/>
  <c r="L371"/>
  <c r="M371" s="1"/>
  <c r="N371" s="1"/>
  <c r="H370"/>
  <c r="F370"/>
  <c r="H369"/>
  <c r="F369"/>
  <c r="H368"/>
  <c r="I368" s="1"/>
  <c r="F368"/>
  <c r="H367"/>
  <c r="F367"/>
  <c r="H366"/>
  <c r="F366"/>
  <c r="I366" s="1"/>
  <c r="L366" s="1"/>
  <c r="H365"/>
  <c r="F365"/>
  <c r="I365" s="1"/>
  <c r="H364"/>
  <c r="F364"/>
  <c r="I364" s="1"/>
  <c r="L364" s="1"/>
  <c r="H363"/>
  <c r="F363"/>
  <c r="H362"/>
  <c r="F362"/>
  <c r="H361"/>
  <c r="F361"/>
  <c r="H360"/>
  <c r="F360"/>
  <c r="H359"/>
  <c r="F359"/>
  <c r="I358"/>
  <c r="L358" s="1"/>
  <c r="H358"/>
  <c r="F358"/>
  <c r="H357"/>
  <c r="F357"/>
  <c r="I357" s="1"/>
  <c r="H356"/>
  <c r="I356" s="1"/>
  <c r="L356" s="1"/>
  <c r="F356"/>
  <c r="H355"/>
  <c r="F355"/>
  <c r="H354"/>
  <c r="F354"/>
  <c r="H353"/>
  <c r="F353"/>
  <c r="H352"/>
  <c r="F352"/>
  <c r="H351"/>
  <c r="F351"/>
  <c r="H350"/>
  <c r="F350"/>
  <c r="I350" s="1"/>
  <c r="L350" s="1"/>
  <c r="H349"/>
  <c r="F349"/>
  <c r="I349" s="1"/>
  <c r="H348"/>
  <c r="F348"/>
  <c r="H347"/>
  <c r="F347"/>
  <c r="I347" s="1"/>
  <c r="H346"/>
  <c r="F346"/>
  <c r="H345"/>
  <c r="F345"/>
  <c r="I345" s="1"/>
  <c r="H344"/>
  <c r="F344"/>
  <c r="H343"/>
  <c r="F343"/>
  <c r="I343" s="1"/>
  <c r="H342"/>
  <c r="F342"/>
  <c r="H341"/>
  <c r="F341"/>
  <c r="I341" s="1"/>
  <c r="H340"/>
  <c r="F340"/>
  <c r="H339"/>
  <c r="F339"/>
  <c r="I339" s="1"/>
  <c r="H338"/>
  <c r="F338"/>
  <c r="H337"/>
  <c r="F337"/>
  <c r="I337" s="1"/>
  <c r="H336"/>
  <c r="F336"/>
  <c r="H335"/>
  <c r="F335"/>
  <c r="I335" s="1"/>
  <c r="H334"/>
  <c r="F334"/>
  <c r="H333"/>
  <c r="F333"/>
  <c r="I333" s="1"/>
  <c r="H332"/>
  <c r="F332"/>
  <c r="H331"/>
  <c r="F331"/>
  <c r="I331" s="1"/>
  <c r="H330"/>
  <c r="F330"/>
  <c r="H329"/>
  <c r="F329"/>
  <c r="I329" s="1"/>
  <c r="H328"/>
  <c r="F328"/>
  <c r="H327"/>
  <c r="F327"/>
  <c r="I327" s="1"/>
  <c r="H326"/>
  <c r="F326"/>
  <c r="I326" s="1"/>
  <c r="L326" s="1"/>
  <c r="H325"/>
  <c r="F325"/>
  <c r="H324"/>
  <c r="F324"/>
  <c r="H323"/>
  <c r="F323"/>
  <c r="H322"/>
  <c r="F322"/>
  <c r="H321"/>
  <c r="F321"/>
  <c r="I320"/>
  <c r="L320" s="1"/>
  <c r="H320"/>
  <c r="F320"/>
  <c r="H319"/>
  <c r="F319"/>
  <c r="I319" s="1"/>
  <c r="H318"/>
  <c r="I318" s="1"/>
  <c r="L318" s="1"/>
  <c r="F318"/>
  <c r="H317"/>
  <c r="F317"/>
  <c r="H316"/>
  <c r="F316"/>
  <c r="H315"/>
  <c r="F315"/>
  <c r="H314"/>
  <c r="F314"/>
  <c r="H313"/>
  <c r="F313"/>
  <c r="H312"/>
  <c r="F312"/>
  <c r="I312" s="1"/>
  <c r="L312" s="1"/>
  <c r="H311"/>
  <c r="F311"/>
  <c r="I311" s="1"/>
  <c r="H310"/>
  <c r="F310"/>
  <c r="I310" s="1"/>
  <c r="L310" s="1"/>
  <c r="H309"/>
  <c r="F309"/>
  <c r="H308"/>
  <c r="F308"/>
  <c r="H307"/>
  <c r="F307"/>
  <c r="H306"/>
  <c r="F306"/>
  <c r="H305"/>
  <c r="F305"/>
  <c r="I304"/>
  <c r="L304" s="1"/>
  <c r="H304"/>
  <c r="F304"/>
  <c r="H303"/>
  <c r="F303"/>
  <c r="I303" s="1"/>
  <c r="H302"/>
  <c r="I302" s="1"/>
  <c r="L302" s="1"/>
  <c r="F302"/>
  <c r="H301"/>
  <c r="F301"/>
  <c r="H300"/>
  <c r="F300"/>
  <c r="H299"/>
  <c r="F299"/>
  <c r="H298"/>
  <c r="F298"/>
  <c r="H297"/>
  <c r="F297"/>
  <c r="H296"/>
  <c r="F296"/>
  <c r="I296" s="1"/>
  <c r="L296" s="1"/>
  <c r="H295"/>
  <c r="F295"/>
  <c r="I295" s="1"/>
  <c r="H294"/>
  <c r="F294"/>
  <c r="H293"/>
  <c r="F293"/>
  <c r="H292"/>
  <c r="F292"/>
  <c r="H291"/>
  <c r="F291"/>
  <c r="I291" s="1"/>
  <c r="H290"/>
  <c r="F290"/>
  <c r="H289"/>
  <c r="F289"/>
  <c r="I289" s="1"/>
  <c r="L289" s="1"/>
  <c r="H288"/>
  <c r="F288"/>
  <c r="I288" s="1"/>
  <c r="H287"/>
  <c r="I287" s="1"/>
  <c r="L287" s="1"/>
  <c r="F287"/>
  <c r="H286"/>
  <c r="F286"/>
  <c r="H285"/>
  <c r="F285"/>
  <c r="I285" s="1"/>
  <c r="L285" s="1"/>
  <c r="H284"/>
  <c r="F284"/>
  <c r="H283"/>
  <c r="F283"/>
  <c r="I283" s="1"/>
  <c r="L283" s="1"/>
  <c r="H282"/>
  <c r="F282"/>
  <c r="H281"/>
  <c r="F281"/>
  <c r="I281" s="1"/>
  <c r="L281" s="1"/>
  <c r="H280"/>
  <c r="F280"/>
  <c r="I280" s="1"/>
  <c r="H279"/>
  <c r="F279"/>
  <c r="I279" s="1"/>
  <c r="L279" s="1"/>
  <c r="H278"/>
  <c r="F278"/>
  <c r="H277"/>
  <c r="F277"/>
  <c r="H276"/>
  <c r="F276"/>
  <c r="H275"/>
  <c r="F275"/>
  <c r="H274"/>
  <c r="F274"/>
  <c r="H273"/>
  <c r="F273"/>
  <c r="H272"/>
  <c r="F272"/>
  <c r="I271"/>
  <c r="H271"/>
  <c r="F271"/>
  <c r="H270"/>
  <c r="F270"/>
  <c r="H269"/>
  <c r="F269"/>
  <c r="I269" s="1"/>
  <c r="H268"/>
  <c r="F268"/>
  <c r="H267"/>
  <c r="F267"/>
  <c r="I267" s="1"/>
  <c r="H266"/>
  <c r="F266"/>
  <c r="I266" s="1"/>
  <c r="H265"/>
  <c r="F265"/>
  <c r="H264"/>
  <c r="F264"/>
  <c r="I264" s="1"/>
  <c r="H263"/>
  <c r="F263"/>
  <c r="H262"/>
  <c r="F262"/>
  <c r="I262" s="1"/>
  <c r="H261"/>
  <c r="F261"/>
  <c r="H260"/>
  <c r="F260"/>
  <c r="I260" s="1"/>
  <c r="H259"/>
  <c r="F259"/>
  <c r="I259" s="1"/>
  <c r="H258"/>
  <c r="F258"/>
  <c r="H257"/>
  <c r="F257"/>
  <c r="I257" s="1"/>
  <c r="H256"/>
  <c r="F256"/>
  <c r="H255"/>
  <c r="F255"/>
  <c r="I255" s="1"/>
  <c r="H254"/>
  <c r="F254"/>
  <c r="L253"/>
  <c r="M253" s="1"/>
  <c r="N253" s="1"/>
  <c r="L252"/>
  <c r="M252" s="1"/>
  <c r="N252" s="1"/>
  <c r="H251"/>
  <c r="F251"/>
  <c r="H250"/>
  <c r="F250"/>
  <c r="I250" s="1"/>
  <c r="H249"/>
  <c r="F249"/>
  <c r="H248"/>
  <c r="F248"/>
  <c r="I248" s="1"/>
  <c r="H247"/>
  <c r="F247"/>
  <c r="L246"/>
  <c r="M246" s="1"/>
  <c r="N246" s="1"/>
  <c r="H245"/>
  <c r="F245"/>
  <c r="I245" s="1"/>
  <c r="H244"/>
  <c r="F244"/>
  <c r="H243"/>
  <c r="F243"/>
  <c r="I243" s="1"/>
  <c r="H242"/>
  <c r="F242"/>
  <c r="H241"/>
  <c r="F241"/>
  <c r="I241" s="1"/>
  <c r="H240"/>
  <c r="F240"/>
  <c r="I240" s="1"/>
  <c r="H239"/>
  <c r="F239"/>
  <c r="I239" s="1"/>
  <c r="H238"/>
  <c r="F238"/>
  <c r="I237"/>
  <c r="H237"/>
  <c r="F237"/>
  <c r="H236"/>
  <c r="F236"/>
  <c r="H235"/>
  <c r="F235"/>
  <c r="I235" s="1"/>
  <c r="H234"/>
  <c r="F234"/>
  <c r="H233"/>
  <c r="F233"/>
  <c r="I233" s="1"/>
  <c r="H232"/>
  <c r="F232"/>
  <c r="I232" s="1"/>
  <c r="H231"/>
  <c r="I231" s="1"/>
  <c r="F231"/>
  <c r="H230"/>
  <c r="F230"/>
  <c r="H229"/>
  <c r="F229"/>
  <c r="I229" s="1"/>
  <c r="H228"/>
  <c r="F228"/>
  <c r="H227"/>
  <c r="F227"/>
  <c r="I227" s="1"/>
  <c r="H226"/>
  <c r="F226"/>
  <c r="H225"/>
  <c r="F225"/>
  <c r="I225" s="1"/>
  <c r="Q224"/>
  <c r="H224"/>
  <c r="F224"/>
  <c r="H223"/>
  <c r="F223"/>
  <c r="H222"/>
  <c r="F222"/>
  <c r="M221"/>
  <c r="N221" s="1"/>
  <c r="L221"/>
  <c r="H220"/>
  <c r="F220"/>
  <c r="I220" s="1"/>
  <c r="H219"/>
  <c r="F219"/>
  <c r="I219" s="1"/>
  <c r="H218"/>
  <c r="F218"/>
  <c r="I218" s="1"/>
  <c r="H217"/>
  <c r="F217"/>
  <c r="H216"/>
  <c r="F216"/>
  <c r="I216" s="1"/>
  <c r="H215"/>
  <c r="F215"/>
  <c r="H214"/>
  <c r="F214"/>
  <c r="H213"/>
  <c r="F213"/>
  <c r="I212"/>
  <c r="H212"/>
  <c r="F212"/>
  <c r="H211"/>
  <c r="F211"/>
  <c r="I211" s="1"/>
  <c r="H210"/>
  <c r="F210"/>
  <c r="I210" s="1"/>
  <c r="H209"/>
  <c r="F209"/>
  <c r="H208"/>
  <c r="I208" s="1"/>
  <c r="F208"/>
  <c r="H207"/>
  <c r="F207"/>
  <c r="H206"/>
  <c r="F206"/>
  <c r="H205"/>
  <c r="F205"/>
  <c r="H204"/>
  <c r="F204"/>
  <c r="I204" s="1"/>
  <c r="L204" s="1"/>
  <c r="H203"/>
  <c r="F203"/>
  <c r="I203" s="1"/>
  <c r="L203" s="1"/>
  <c r="H202"/>
  <c r="F202"/>
  <c r="I202" s="1"/>
  <c r="L202" s="1"/>
  <c r="H201"/>
  <c r="F201"/>
  <c r="H200"/>
  <c r="F200"/>
  <c r="I200" s="1"/>
  <c r="L200" s="1"/>
  <c r="H199"/>
  <c r="F199"/>
  <c r="H198"/>
  <c r="F198"/>
  <c r="H197"/>
  <c r="F197"/>
  <c r="H196"/>
  <c r="F196"/>
  <c r="H195"/>
  <c r="F195"/>
  <c r="H194"/>
  <c r="F194"/>
  <c r="H193"/>
  <c r="F193"/>
  <c r="H192"/>
  <c r="F192"/>
  <c r="H191"/>
  <c r="F191"/>
  <c r="I191" s="1"/>
  <c r="H190"/>
  <c r="F190"/>
  <c r="I190" s="1"/>
  <c r="H189"/>
  <c r="F189"/>
  <c r="I189" s="1"/>
  <c r="H188"/>
  <c r="F188"/>
  <c r="H187"/>
  <c r="F187"/>
  <c r="H186"/>
  <c r="F186"/>
  <c r="H185"/>
  <c r="F185"/>
  <c r="H184"/>
  <c r="F184"/>
  <c r="I183"/>
  <c r="H183"/>
  <c r="F183"/>
  <c r="H182"/>
  <c r="F182"/>
  <c r="I182" s="1"/>
  <c r="H181"/>
  <c r="I181" s="1"/>
  <c r="F181"/>
  <c r="H180"/>
  <c r="F180"/>
  <c r="H179"/>
  <c r="F179"/>
  <c r="H178"/>
  <c r="F178"/>
  <c r="H177"/>
  <c r="F177"/>
  <c r="H176"/>
  <c r="F176"/>
  <c r="H175"/>
  <c r="F175"/>
  <c r="I175" s="1"/>
  <c r="H174"/>
  <c r="F174"/>
  <c r="I174" s="1"/>
  <c r="H173"/>
  <c r="F173"/>
  <c r="I173" s="1"/>
  <c r="H172"/>
  <c r="F172"/>
  <c r="H171"/>
  <c r="F171"/>
  <c r="H170"/>
  <c r="F170"/>
  <c r="H169"/>
  <c r="F169"/>
  <c r="H168"/>
  <c r="F168"/>
  <c r="I167"/>
  <c r="H167"/>
  <c r="F167"/>
  <c r="H166"/>
  <c r="F166"/>
  <c r="I166" s="1"/>
  <c r="H165"/>
  <c r="I165" s="1"/>
  <c r="F165"/>
  <c r="H164"/>
  <c r="F164"/>
  <c r="H163"/>
  <c r="F163"/>
  <c r="H162"/>
  <c r="F162"/>
  <c r="H161"/>
  <c r="F161"/>
  <c r="I161" s="1"/>
  <c r="L161" s="1"/>
  <c r="Q160"/>
  <c r="H160"/>
  <c r="F160"/>
  <c r="I160" s="1"/>
  <c r="Q159"/>
  <c r="H159"/>
  <c r="F159"/>
  <c r="I159" s="1"/>
  <c r="J159" s="1"/>
  <c r="Q158"/>
  <c r="H158"/>
  <c r="F158"/>
  <c r="H157"/>
  <c r="F157"/>
  <c r="H156"/>
  <c r="F156"/>
  <c r="I156" s="1"/>
  <c r="L156" s="1"/>
  <c r="H155"/>
  <c r="F155"/>
  <c r="I155" s="1"/>
  <c r="H154"/>
  <c r="F154"/>
  <c r="I154" s="1"/>
  <c r="H153"/>
  <c r="F153"/>
  <c r="H152"/>
  <c r="F152"/>
  <c r="H151"/>
  <c r="F151"/>
  <c r="H150"/>
  <c r="F150"/>
  <c r="H149"/>
  <c r="F149"/>
  <c r="I148"/>
  <c r="H148"/>
  <c r="F148"/>
  <c r="S147"/>
  <c r="U147" s="1"/>
  <c r="H147"/>
  <c r="F147"/>
  <c r="H146"/>
  <c r="F146"/>
  <c r="H145"/>
  <c r="F145"/>
  <c r="H144"/>
  <c r="F144"/>
  <c r="H143"/>
  <c r="F143"/>
  <c r="H142"/>
  <c r="F142"/>
  <c r="I142" s="1"/>
  <c r="H141"/>
  <c r="F141"/>
  <c r="I141" s="1"/>
  <c r="L140"/>
  <c r="M140" s="1"/>
  <c r="N140" s="1"/>
  <c r="L139"/>
  <c r="M139" s="1"/>
  <c r="N139" s="1"/>
  <c r="L138"/>
  <c r="M138" s="1"/>
  <c r="N138" s="1"/>
  <c r="M137"/>
  <c r="N137" s="1"/>
  <c r="L137"/>
  <c r="L136"/>
  <c r="M136" s="1"/>
  <c r="N136" s="1"/>
  <c r="H135"/>
  <c r="F135"/>
  <c r="I135" s="1"/>
  <c r="H134"/>
  <c r="F134"/>
  <c r="I134" s="1"/>
  <c r="H133"/>
  <c r="I133" s="1"/>
  <c r="F133"/>
  <c r="H132"/>
  <c r="F132"/>
  <c r="H131"/>
  <c r="F131"/>
  <c r="I131" s="1"/>
  <c r="H130"/>
  <c r="F130"/>
  <c r="H129"/>
  <c r="F129"/>
  <c r="I129" s="1"/>
  <c r="H128"/>
  <c r="F128"/>
  <c r="H127"/>
  <c r="F127"/>
  <c r="I127" s="1"/>
  <c r="H126"/>
  <c r="F126"/>
  <c r="I126" s="1"/>
  <c r="H125"/>
  <c r="F125"/>
  <c r="I125" s="1"/>
  <c r="H124"/>
  <c r="F124"/>
  <c r="I123"/>
  <c r="H123"/>
  <c r="F123"/>
  <c r="H122"/>
  <c r="F122"/>
  <c r="H121"/>
  <c r="F121"/>
  <c r="I121" s="1"/>
  <c r="H120"/>
  <c r="F120"/>
  <c r="H119"/>
  <c r="F119"/>
  <c r="I119" s="1"/>
  <c r="H118"/>
  <c r="F118"/>
  <c r="I118" s="1"/>
  <c r="H117"/>
  <c r="I117" s="1"/>
  <c r="F117"/>
  <c r="H116"/>
  <c r="F116"/>
  <c r="H115"/>
  <c r="F115"/>
  <c r="H114"/>
  <c r="F114"/>
  <c r="H113"/>
  <c r="F113"/>
  <c r="I113" s="1"/>
  <c r="H112"/>
  <c r="F112"/>
  <c r="I112" s="1"/>
  <c r="H111"/>
  <c r="F111"/>
  <c r="I111" s="1"/>
  <c r="H110"/>
  <c r="F110"/>
  <c r="L109"/>
  <c r="M109" s="1"/>
  <c r="N109" s="1"/>
  <c r="L108"/>
  <c r="M108" s="1"/>
  <c r="N108" s="1"/>
  <c r="H107"/>
  <c r="F107"/>
  <c r="H106"/>
  <c r="F106"/>
  <c r="H105"/>
  <c r="F105"/>
  <c r="I104"/>
  <c r="H104"/>
  <c r="F104"/>
  <c r="H103"/>
  <c r="F103"/>
  <c r="I103" s="1"/>
  <c r="S102"/>
  <c r="H102"/>
  <c r="F102"/>
  <c r="Q101"/>
  <c r="H101"/>
  <c r="F101"/>
  <c r="I101" s="1"/>
  <c r="J101" s="1"/>
  <c r="H100"/>
  <c r="F100"/>
  <c r="I100" s="1"/>
  <c r="H99"/>
  <c r="F99"/>
  <c r="I99" s="1"/>
  <c r="L99" s="1"/>
  <c r="H98"/>
  <c r="F98"/>
  <c r="H97"/>
  <c r="F97"/>
  <c r="I97" s="1"/>
  <c r="H96"/>
  <c r="F96"/>
  <c r="I96" s="1"/>
  <c r="I95"/>
  <c r="L95" s="1"/>
  <c r="H95"/>
  <c r="F95"/>
  <c r="H94"/>
  <c r="F94"/>
  <c r="H93"/>
  <c r="F93"/>
  <c r="I93" s="1"/>
  <c r="L93" s="1"/>
  <c r="H92"/>
  <c r="F92"/>
  <c r="H91"/>
  <c r="F91"/>
  <c r="I91" s="1"/>
  <c r="H90"/>
  <c r="F90"/>
  <c r="I90" s="1"/>
  <c r="H89"/>
  <c r="I89" s="1"/>
  <c r="F89"/>
  <c r="H88"/>
  <c r="F88"/>
  <c r="H87"/>
  <c r="F87"/>
  <c r="I87" s="1"/>
  <c r="H86"/>
  <c r="F86"/>
  <c r="H85"/>
  <c r="F85"/>
  <c r="I85" s="1"/>
  <c r="H84"/>
  <c r="F84"/>
  <c r="H83"/>
  <c r="F83"/>
  <c r="I83" s="1"/>
  <c r="H82"/>
  <c r="F82"/>
  <c r="I82" s="1"/>
  <c r="H81"/>
  <c r="F81"/>
  <c r="I81" s="1"/>
  <c r="H80"/>
  <c r="F80"/>
  <c r="I79"/>
  <c r="H79"/>
  <c r="F79"/>
  <c r="H78"/>
  <c r="F78"/>
  <c r="H77"/>
  <c r="F77"/>
  <c r="I77" s="1"/>
  <c r="H76"/>
  <c r="F76"/>
  <c r="H75"/>
  <c r="F75"/>
  <c r="I75" s="1"/>
  <c r="H74"/>
  <c r="F74"/>
  <c r="I74" s="1"/>
  <c r="H73"/>
  <c r="I73" s="1"/>
  <c r="F73"/>
  <c r="H72"/>
  <c r="F72"/>
  <c r="H71"/>
  <c r="F71"/>
  <c r="I71" s="1"/>
  <c r="H70"/>
  <c r="F70"/>
  <c r="H69"/>
  <c r="F69"/>
  <c r="I69" s="1"/>
  <c r="H68"/>
  <c r="F68"/>
  <c r="H67"/>
  <c r="F67"/>
  <c r="I67" s="1"/>
  <c r="H66"/>
  <c r="F66"/>
  <c r="I66" s="1"/>
  <c r="H65"/>
  <c r="F65"/>
  <c r="I65" s="1"/>
  <c r="H64"/>
  <c r="F64"/>
  <c r="I63"/>
  <c r="H63"/>
  <c r="F63"/>
  <c r="H62"/>
  <c r="F62"/>
  <c r="H61"/>
  <c r="F61"/>
  <c r="I61" s="1"/>
  <c r="H60"/>
  <c r="F60"/>
  <c r="H59"/>
  <c r="F59"/>
  <c r="I59" s="1"/>
  <c r="H58"/>
  <c r="F58"/>
  <c r="I58" s="1"/>
  <c r="H57"/>
  <c r="F57"/>
  <c r="H56"/>
  <c r="F56"/>
  <c r="I56" s="1"/>
  <c r="H55"/>
  <c r="F55"/>
  <c r="H54"/>
  <c r="F54"/>
  <c r="H53"/>
  <c r="F53"/>
  <c r="I52"/>
  <c r="H52"/>
  <c r="F52"/>
  <c r="H51"/>
  <c r="F51"/>
  <c r="I51" s="1"/>
  <c r="H50"/>
  <c r="F50"/>
  <c r="I50" s="1"/>
  <c r="H49"/>
  <c r="F49"/>
  <c r="H48"/>
  <c r="I48" s="1"/>
  <c r="F48"/>
  <c r="H47"/>
  <c r="F47"/>
  <c r="H46"/>
  <c r="F46"/>
  <c r="H45"/>
  <c r="F45"/>
  <c r="H44"/>
  <c r="F44"/>
  <c r="I44" s="1"/>
  <c r="H43"/>
  <c r="F43"/>
  <c r="I43" s="1"/>
  <c r="H42"/>
  <c r="F42"/>
  <c r="I42" s="1"/>
  <c r="H41"/>
  <c r="F41"/>
  <c r="H40"/>
  <c r="F40"/>
  <c r="I40" s="1"/>
  <c r="H39"/>
  <c r="F39"/>
  <c r="H38"/>
  <c r="F38"/>
  <c r="H37"/>
  <c r="F37"/>
  <c r="I36"/>
  <c r="H36"/>
  <c r="F36"/>
  <c r="H35"/>
  <c r="F35"/>
  <c r="I35" s="1"/>
  <c r="H34"/>
  <c r="F34"/>
  <c r="I34" s="1"/>
  <c r="H33"/>
  <c r="F33"/>
  <c r="H32"/>
  <c r="I32" s="1"/>
  <c r="F32"/>
  <c r="H31"/>
  <c r="F31"/>
  <c r="H30"/>
  <c r="F30"/>
  <c r="I30" s="1"/>
  <c r="H29"/>
  <c r="F29"/>
  <c r="H28"/>
  <c r="F28"/>
  <c r="I28" s="1"/>
  <c r="L28" s="1"/>
  <c r="H27"/>
  <c r="F27"/>
  <c r="H26"/>
  <c r="F26"/>
  <c r="I26" s="1"/>
  <c r="L26" s="1"/>
  <c r="H25"/>
  <c r="F25"/>
  <c r="I25" s="1"/>
  <c r="H24"/>
  <c r="F24"/>
  <c r="I24" s="1"/>
  <c r="H23"/>
  <c r="F23"/>
  <c r="I22"/>
  <c r="L22" s="1"/>
  <c r="H22"/>
  <c r="F22"/>
  <c r="H21"/>
  <c r="F21"/>
  <c r="H20"/>
  <c r="F20"/>
  <c r="I20" s="1"/>
  <c r="H19"/>
  <c r="F19"/>
  <c r="H18"/>
  <c r="F18"/>
  <c r="I18" s="1"/>
  <c r="L18" s="1"/>
  <c r="H17"/>
  <c r="F17"/>
  <c r="H16"/>
  <c r="I16" s="1"/>
  <c r="F16"/>
  <c r="H15"/>
  <c r="F15"/>
  <c r="H14"/>
  <c r="F14"/>
  <c r="I14" s="1"/>
  <c r="L14" s="1"/>
  <c r="H13"/>
  <c r="F13"/>
  <c r="H12"/>
  <c r="F12"/>
  <c r="I12" s="1"/>
  <c r="L12" s="1"/>
  <c r="H11"/>
  <c r="F11"/>
  <c r="H10"/>
  <c r="F10"/>
  <c r="I10" s="1"/>
  <c r="L10" s="1"/>
  <c r="H9"/>
  <c r="F9"/>
  <c r="H8"/>
  <c r="F8"/>
  <c r="I8" s="1"/>
  <c r="L8" s="1"/>
  <c r="H7"/>
  <c r="F7"/>
  <c r="H6"/>
  <c r="F6"/>
  <c r="H5"/>
  <c r="F5"/>
  <c r="I5" s="1"/>
  <c r="H4"/>
  <c r="F4"/>
  <c r="I4" s="1"/>
  <c r="H3"/>
  <c r="F3"/>
  <c r="I3" s="1"/>
  <c r="H2"/>
  <c r="F2"/>
  <c r="I2" s="1"/>
  <c r="J2" s="1"/>
  <c r="I7" l="1"/>
  <c r="I23"/>
  <c r="I39"/>
  <c r="I46"/>
  <c r="I55"/>
  <c r="I64"/>
  <c r="I80"/>
  <c r="L80" s="1"/>
  <c r="M80" s="1"/>
  <c r="N80" s="1"/>
  <c r="I102"/>
  <c r="L102" s="1"/>
  <c r="I105"/>
  <c r="I115"/>
  <c r="I124"/>
  <c r="I144"/>
  <c r="I146"/>
  <c r="I149"/>
  <c r="I158"/>
  <c r="J158" s="1"/>
  <c r="I163"/>
  <c r="M163" s="1"/>
  <c r="N163" s="1"/>
  <c r="I168"/>
  <c r="I177"/>
  <c r="I179"/>
  <c r="I184"/>
  <c r="I193"/>
  <c r="I199"/>
  <c r="L199" s="1"/>
  <c r="I206"/>
  <c r="L206" s="1"/>
  <c r="I215"/>
  <c r="I222"/>
  <c r="L222" s="1"/>
  <c r="I224"/>
  <c r="L224" s="1"/>
  <c r="M224" s="1"/>
  <c r="N224" s="1"/>
  <c r="I238"/>
  <c r="L238" s="1"/>
  <c r="M238" s="1"/>
  <c r="N238" s="1"/>
  <c r="I256"/>
  <c r="I258"/>
  <c r="I272"/>
  <c r="I274"/>
  <c r="L274" s="1"/>
  <c r="M274" s="1"/>
  <c r="N274" s="1"/>
  <c r="I276"/>
  <c r="I278"/>
  <c r="I298"/>
  <c r="L298" s="1"/>
  <c r="I300"/>
  <c r="L300" s="1"/>
  <c r="I305"/>
  <c r="L305" s="1"/>
  <c r="M305" s="1"/>
  <c r="N305" s="1"/>
  <c r="I314"/>
  <c r="L314" s="1"/>
  <c r="I316"/>
  <c r="L316" s="1"/>
  <c r="I321"/>
  <c r="I328"/>
  <c r="I330"/>
  <c r="I332"/>
  <c r="L332" s="1"/>
  <c r="M332" s="1"/>
  <c r="N332" s="1"/>
  <c r="I334"/>
  <c r="I336"/>
  <c r="I338"/>
  <c r="I340"/>
  <c r="I342"/>
  <c r="I344"/>
  <c r="L344" s="1"/>
  <c r="M344" s="1"/>
  <c r="N344" s="1"/>
  <c r="I352"/>
  <c r="L352" s="1"/>
  <c r="I354"/>
  <c r="L354" s="1"/>
  <c r="I359"/>
  <c r="I370"/>
  <c r="L370" s="1"/>
  <c r="I374"/>
  <c r="I398"/>
  <c r="L398" s="1"/>
  <c r="M398" s="1"/>
  <c r="N398" s="1"/>
  <c r="I414"/>
  <c r="I15"/>
  <c r="I31"/>
  <c r="I38"/>
  <c r="I47"/>
  <c r="I54"/>
  <c r="M54" s="1"/>
  <c r="N54" s="1"/>
  <c r="I72"/>
  <c r="I88"/>
  <c r="I106"/>
  <c r="I116"/>
  <c r="I132"/>
  <c r="I143"/>
  <c r="J141" s="1"/>
  <c r="I150"/>
  <c r="I152"/>
  <c r="I157"/>
  <c r="I162"/>
  <c r="L162" s="1"/>
  <c r="M162" s="1"/>
  <c r="N162" s="1"/>
  <c r="I169"/>
  <c r="I171"/>
  <c r="I176"/>
  <c r="I185"/>
  <c r="M185" s="1"/>
  <c r="N185" s="1"/>
  <c r="I187"/>
  <c r="I192"/>
  <c r="I194"/>
  <c r="I196"/>
  <c r="I198"/>
  <c r="L198" s="1"/>
  <c r="I214"/>
  <c r="I230"/>
  <c r="I265"/>
  <c r="L265" s="1"/>
  <c r="M265" s="1"/>
  <c r="N265" s="1"/>
  <c r="I286"/>
  <c r="M286" s="1"/>
  <c r="N286" s="1"/>
  <c r="I297"/>
  <c r="I306"/>
  <c r="L306" s="1"/>
  <c r="I308"/>
  <c r="L308" s="1"/>
  <c r="I313"/>
  <c r="I322"/>
  <c r="L322" s="1"/>
  <c r="I324"/>
  <c r="L324" s="1"/>
  <c r="I351"/>
  <c r="L351" s="1"/>
  <c r="M351" s="1"/>
  <c r="N351" s="1"/>
  <c r="I360"/>
  <c r="L360" s="1"/>
  <c r="I362"/>
  <c r="L362" s="1"/>
  <c r="I367"/>
  <c r="I382"/>
  <c r="I390"/>
  <c r="I406"/>
  <c r="I423"/>
  <c r="L42"/>
  <c r="M42" s="1"/>
  <c r="N42" s="1"/>
  <c r="L111"/>
  <c r="M111" s="1"/>
  <c r="N111" s="1"/>
  <c r="L38"/>
  <c r="M38" s="1"/>
  <c r="N38" s="1"/>
  <c r="L54"/>
  <c r="L214"/>
  <c r="M214" s="1"/>
  <c r="N214" s="1"/>
  <c r="M34"/>
  <c r="N34" s="1"/>
  <c r="L34"/>
  <c r="L50"/>
  <c r="M50" s="1"/>
  <c r="N50" s="1"/>
  <c r="M210"/>
  <c r="N210" s="1"/>
  <c r="L210"/>
  <c r="L436"/>
  <c r="M436" s="1"/>
  <c r="N436" s="1"/>
  <c r="M46"/>
  <c r="N46" s="1"/>
  <c r="L46"/>
  <c r="L115"/>
  <c r="M115" s="1"/>
  <c r="N115" s="1"/>
  <c r="L163"/>
  <c r="L193"/>
  <c r="M193" s="1"/>
  <c r="N193" s="1"/>
  <c r="L218"/>
  <c r="M218" s="1"/>
  <c r="N218" s="1"/>
  <c r="L432"/>
  <c r="M432" s="1"/>
  <c r="N432" s="1"/>
  <c r="M97"/>
  <c r="N97" s="1"/>
  <c r="L97"/>
  <c r="I13"/>
  <c r="I21"/>
  <c r="I29"/>
  <c r="L29" s="1"/>
  <c r="M29" s="1"/>
  <c r="N29" s="1"/>
  <c r="I62"/>
  <c r="L62" s="1"/>
  <c r="M62" s="1"/>
  <c r="N62" s="1"/>
  <c r="I70"/>
  <c r="I78"/>
  <c r="I86"/>
  <c r="I94"/>
  <c r="L94" s="1"/>
  <c r="M94" s="1"/>
  <c r="N94" s="1"/>
  <c r="M95"/>
  <c r="N95" s="1"/>
  <c r="I98"/>
  <c r="M99"/>
  <c r="N99" s="1"/>
  <c r="I122"/>
  <c r="I130"/>
  <c r="I147"/>
  <c r="I153"/>
  <c r="L153" s="1"/>
  <c r="M153" s="1"/>
  <c r="N153" s="1"/>
  <c r="M161"/>
  <c r="N161" s="1"/>
  <c r="I164"/>
  <c r="I172"/>
  <c r="I180"/>
  <c r="I188"/>
  <c r="L188" s="1"/>
  <c r="M188" s="1"/>
  <c r="N188" s="1"/>
  <c r="I223"/>
  <c r="I228"/>
  <c r="I236"/>
  <c r="L236" s="1"/>
  <c r="M236" s="1"/>
  <c r="N236" s="1"/>
  <c r="I244"/>
  <c r="J244" s="1"/>
  <c r="I251"/>
  <c r="I254"/>
  <c r="I263"/>
  <c r="L263" s="1"/>
  <c r="I270"/>
  <c r="I284"/>
  <c r="M284" s="1"/>
  <c r="N284" s="1"/>
  <c r="I301"/>
  <c r="I309"/>
  <c r="L309" s="1"/>
  <c r="M309" s="1"/>
  <c r="N309" s="1"/>
  <c r="I317"/>
  <c r="L317" s="1"/>
  <c r="M317" s="1"/>
  <c r="N317" s="1"/>
  <c r="I325"/>
  <c r="I355"/>
  <c r="I363"/>
  <c r="J373"/>
  <c r="I380"/>
  <c r="J380" s="1"/>
  <c r="I384"/>
  <c r="I386"/>
  <c r="L386" s="1"/>
  <c r="O386" s="1"/>
  <c r="S386" s="1"/>
  <c r="U386" s="1"/>
  <c r="I388"/>
  <c r="I396"/>
  <c r="L396" s="1"/>
  <c r="M396" s="1"/>
  <c r="N396" s="1"/>
  <c r="I404"/>
  <c r="I412"/>
  <c r="M416"/>
  <c r="N416" s="1"/>
  <c r="I429"/>
  <c r="M430"/>
  <c r="N430" s="1"/>
  <c r="I433"/>
  <c r="J429" s="1"/>
  <c r="M434"/>
  <c r="N434" s="1"/>
  <c r="I437"/>
  <c r="I6"/>
  <c r="I11"/>
  <c r="L11" s="1"/>
  <c r="M11" s="1"/>
  <c r="N11" s="1"/>
  <c r="I19"/>
  <c r="I27"/>
  <c r="I33"/>
  <c r="J31" s="1"/>
  <c r="I37"/>
  <c r="I41"/>
  <c r="I45"/>
  <c r="I49"/>
  <c r="I53"/>
  <c r="I57"/>
  <c r="I60"/>
  <c r="I68"/>
  <c r="I76"/>
  <c r="I84"/>
  <c r="L84" s="1"/>
  <c r="M84" s="1"/>
  <c r="N84" s="1"/>
  <c r="I92"/>
  <c r="I107"/>
  <c r="I110"/>
  <c r="L110" s="1"/>
  <c r="I114"/>
  <c r="I120"/>
  <c r="I128"/>
  <c r="L128" s="1"/>
  <c r="M128" s="1"/>
  <c r="N128" s="1"/>
  <c r="I145"/>
  <c r="I151"/>
  <c r="M151" s="1"/>
  <c r="N151" s="1"/>
  <c r="I170"/>
  <c r="I178"/>
  <c r="L178" s="1"/>
  <c r="M178" s="1"/>
  <c r="N178" s="1"/>
  <c r="I186"/>
  <c r="I195"/>
  <c r="M195" s="1"/>
  <c r="N195" s="1"/>
  <c r="I197"/>
  <c r="L197" s="1"/>
  <c r="I201"/>
  <c r="L201" s="1"/>
  <c r="I205"/>
  <c r="I213"/>
  <c r="I217"/>
  <c r="I226"/>
  <c r="L226" s="1"/>
  <c r="M226" s="1"/>
  <c r="N226" s="1"/>
  <c r="I234"/>
  <c r="L234" s="1"/>
  <c r="M234" s="1"/>
  <c r="N234" s="1"/>
  <c r="I242"/>
  <c r="I247"/>
  <c r="I249"/>
  <c r="I261"/>
  <c r="L261" s="1"/>
  <c r="M261" s="1"/>
  <c r="N261" s="1"/>
  <c r="I268"/>
  <c r="I273"/>
  <c r="L273" s="1"/>
  <c r="I275"/>
  <c r="L275" s="1"/>
  <c r="M275" s="1"/>
  <c r="N275" s="1"/>
  <c r="I277"/>
  <c r="I282"/>
  <c r="I290"/>
  <c r="I292"/>
  <c r="I294"/>
  <c r="J294" s="1"/>
  <c r="I299"/>
  <c r="I307"/>
  <c r="I315"/>
  <c r="L315" s="1"/>
  <c r="M315" s="1"/>
  <c r="N315" s="1"/>
  <c r="I323"/>
  <c r="L323" s="1"/>
  <c r="M323" s="1"/>
  <c r="N323" s="1"/>
  <c r="I346"/>
  <c r="I348"/>
  <c r="I353"/>
  <c r="I361"/>
  <c r="L361" s="1"/>
  <c r="M361" s="1"/>
  <c r="N361" s="1"/>
  <c r="I378"/>
  <c r="I394"/>
  <c r="I402"/>
  <c r="L402" s="1"/>
  <c r="M402" s="1"/>
  <c r="N402" s="1"/>
  <c r="I410"/>
  <c r="I419"/>
  <c r="L419" s="1"/>
  <c r="M419" s="1"/>
  <c r="N419" s="1"/>
  <c r="I422"/>
  <c r="M422" s="1"/>
  <c r="N422" s="1"/>
  <c r="I427"/>
  <c r="L427" s="1"/>
  <c r="M427" s="1"/>
  <c r="N427" s="1"/>
  <c r="M36"/>
  <c r="N36" s="1"/>
  <c r="L5"/>
  <c r="M5" s="1"/>
  <c r="N5" s="1"/>
  <c r="I9"/>
  <c r="L9" s="1"/>
  <c r="M9" s="1"/>
  <c r="N9" s="1"/>
  <c r="I17"/>
  <c r="L17" s="1"/>
  <c r="M17" s="1"/>
  <c r="N17" s="1"/>
  <c r="L32"/>
  <c r="M32" s="1"/>
  <c r="N32" s="1"/>
  <c r="L36"/>
  <c r="L40"/>
  <c r="M40" s="1"/>
  <c r="N40" s="1"/>
  <c r="L44"/>
  <c r="M44" s="1"/>
  <c r="N44" s="1"/>
  <c r="L48"/>
  <c r="M48" s="1"/>
  <c r="N48" s="1"/>
  <c r="L52"/>
  <c r="M52" s="1"/>
  <c r="N52" s="1"/>
  <c r="L56"/>
  <c r="M56" s="1"/>
  <c r="N56" s="1"/>
  <c r="L113"/>
  <c r="M113" s="1"/>
  <c r="N113" s="1"/>
  <c r="L208"/>
  <c r="M208" s="1"/>
  <c r="N208" s="1"/>
  <c r="L212"/>
  <c r="M212" s="1"/>
  <c r="N212" s="1"/>
  <c r="L216"/>
  <c r="M216" s="1"/>
  <c r="N216" s="1"/>
  <c r="L220"/>
  <c r="M220" s="1"/>
  <c r="N220" s="1"/>
  <c r="I293"/>
  <c r="L293" s="1"/>
  <c r="M293" s="1"/>
  <c r="N293" s="1"/>
  <c r="I369"/>
  <c r="L369" s="1"/>
  <c r="M369" s="1"/>
  <c r="N369" s="1"/>
  <c r="I400"/>
  <c r="L421"/>
  <c r="M421" s="1"/>
  <c r="N421" s="1"/>
  <c r="I425"/>
  <c r="M19"/>
  <c r="N19" s="1"/>
  <c r="L19"/>
  <c r="M27"/>
  <c r="N27" s="1"/>
  <c r="L27"/>
  <c r="L41"/>
  <c r="M41" s="1"/>
  <c r="N41" s="1"/>
  <c r="L49"/>
  <c r="L53"/>
  <c r="M53" s="1"/>
  <c r="N53" s="1"/>
  <c r="L60"/>
  <c r="M60" s="1"/>
  <c r="N60" s="1"/>
  <c r="L68"/>
  <c r="M68" s="1"/>
  <c r="N68" s="1"/>
  <c r="L76"/>
  <c r="M76" s="1"/>
  <c r="N76" s="1"/>
  <c r="L92"/>
  <c r="M92" s="1"/>
  <c r="N92" s="1"/>
  <c r="L114"/>
  <c r="M114" s="1"/>
  <c r="N114" s="1"/>
  <c r="L25"/>
  <c r="M25" s="1"/>
  <c r="N25" s="1"/>
  <c r="L66"/>
  <c r="M66" s="1"/>
  <c r="N66" s="1"/>
  <c r="L74"/>
  <c r="M74" s="1"/>
  <c r="N74" s="1"/>
  <c r="L82"/>
  <c r="M82" s="1"/>
  <c r="N82" s="1"/>
  <c r="L90"/>
  <c r="M90" s="1"/>
  <c r="N90" s="1"/>
  <c r="L100"/>
  <c r="M100" s="1"/>
  <c r="N100" s="1"/>
  <c r="L105"/>
  <c r="M105" s="1"/>
  <c r="N105" s="1"/>
  <c r="L118"/>
  <c r="M118" s="1"/>
  <c r="N118" s="1"/>
  <c r="J117"/>
  <c r="L126"/>
  <c r="M126" s="1"/>
  <c r="N126" s="1"/>
  <c r="L134"/>
  <c r="M134" s="1"/>
  <c r="N134" s="1"/>
  <c r="L143"/>
  <c r="M143" s="1"/>
  <c r="N143" s="1"/>
  <c r="L149"/>
  <c r="M149" s="1"/>
  <c r="N149" s="1"/>
  <c r="L157"/>
  <c r="M157" s="1"/>
  <c r="N157" s="1"/>
  <c r="J160"/>
  <c r="L168"/>
  <c r="M168" s="1"/>
  <c r="N168" s="1"/>
  <c r="L176"/>
  <c r="M176" s="1"/>
  <c r="N176" s="1"/>
  <c r="L184"/>
  <c r="M184" s="1"/>
  <c r="N184" s="1"/>
  <c r="L192"/>
  <c r="M192" s="1"/>
  <c r="N192" s="1"/>
  <c r="L4"/>
  <c r="M4" s="1"/>
  <c r="N4" s="1"/>
  <c r="L7"/>
  <c r="M7" s="1"/>
  <c r="N7" s="1"/>
  <c r="L15"/>
  <c r="M15" s="1"/>
  <c r="N15" s="1"/>
  <c r="L23"/>
  <c r="M23" s="1"/>
  <c r="N23" s="1"/>
  <c r="L31"/>
  <c r="M35"/>
  <c r="N35" s="1"/>
  <c r="L35"/>
  <c r="L39"/>
  <c r="M39" s="1"/>
  <c r="N39" s="1"/>
  <c r="L43"/>
  <c r="M43" s="1"/>
  <c r="N43" s="1"/>
  <c r="L47"/>
  <c r="M47" s="1"/>
  <c r="N47" s="1"/>
  <c r="L51"/>
  <c r="M51" s="1"/>
  <c r="N51" s="1"/>
  <c r="L55"/>
  <c r="M55" s="1"/>
  <c r="N55" s="1"/>
  <c r="L64"/>
  <c r="M64" s="1"/>
  <c r="N64" s="1"/>
  <c r="L72"/>
  <c r="M72" s="1"/>
  <c r="N72" s="1"/>
  <c r="L88"/>
  <c r="M88" s="1"/>
  <c r="N88" s="1"/>
  <c r="L103"/>
  <c r="M103" s="1"/>
  <c r="N103" s="1"/>
  <c r="J102"/>
  <c r="L112"/>
  <c r="M112" s="1"/>
  <c r="N112" s="1"/>
  <c r="L116"/>
  <c r="M116" s="1"/>
  <c r="N116" s="1"/>
  <c r="L124"/>
  <c r="M124" s="1"/>
  <c r="N124" s="1"/>
  <c r="L132"/>
  <c r="M132" s="1"/>
  <c r="N132" s="1"/>
  <c r="L141"/>
  <c r="L155"/>
  <c r="M155" s="1"/>
  <c r="N155" s="1"/>
  <c r="L166"/>
  <c r="M166" s="1"/>
  <c r="N166" s="1"/>
  <c r="L174"/>
  <c r="M174" s="1"/>
  <c r="N174" s="1"/>
  <c r="L182"/>
  <c r="M182" s="1"/>
  <c r="N182" s="1"/>
  <c r="L190"/>
  <c r="M190" s="1"/>
  <c r="N190" s="1"/>
  <c r="L196"/>
  <c r="M196" s="1"/>
  <c r="N196" s="1"/>
  <c r="O156"/>
  <c r="Q156" s="1"/>
  <c r="L13"/>
  <c r="M13" s="1"/>
  <c r="N13" s="1"/>
  <c r="L21"/>
  <c r="M21" s="1"/>
  <c r="N21" s="1"/>
  <c r="L70"/>
  <c r="M70" s="1"/>
  <c r="N70" s="1"/>
  <c r="L78"/>
  <c r="M78" s="1"/>
  <c r="N78" s="1"/>
  <c r="L86"/>
  <c r="M86" s="1"/>
  <c r="N86" s="1"/>
  <c r="L98"/>
  <c r="M98" s="1"/>
  <c r="N98" s="1"/>
  <c r="L122"/>
  <c r="M122" s="1"/>
  <c r="N122" s="1"/>
  <c r="L130"/>
  <c r="M130" s="1"/>
  <c r="N130" s="1"/>
  <c r="L147"/>
  <c r="L164"/>
  <c r="M164" s="1"/>
  <c r="N164" s="1"/>
  <c r="L172"/>
  <c r="M172" s="1"/>
  <c r="N172" s="1"/>
  <c r="L180"/>
  <c r="M180" s="1"/>
  <c r="N180" s="1"/>
  <c r="L37"/>
  <c r="M37" s="1"/>
  <c r="N37" s="1"/>
  <c r="L45"/>
  <c r="L107"/>
  <c r="M107" s="1"/>
  <c r="N107" s="1"/>
  <c r="L120"/>
  <c r="M120" s="1"/>
  <c r="N120" s="1"/>
  <c r="L145"/>
  <c r="M145" s="1"/>
  <c r="N145" s="1"/>
  <c r="L151"/>
  <c r="L170"/>
  <c r="M170" s="1"/>
  <c r="N170" s="1"/>
  <c r="L186"/>
  <c r="M186" s="1"/>
  <c r="N186" s="1"/>
  <c r="L195"/>
  <c r="L57"/>
  <c r="M57" s="1"/>
  <c r="N57" s="1"/>
  <c r="L96"/>
  <c r="M96" s="1"/>
  <c r="N96" s="1"/>
  <c r="L211"/>
  <c r="M211" s="1"/>
  <c r="N211" s="1"/>
  <c r="L215"/>
  <c r="M215" s="1"/>
  <c r="N215" s="1"/>
  <c r="L219"/>
  <c r="M219" s="1"/>
  <c r="N219" s="1"/>
  <c r="L225"/>
  <c r="L230"/>
  <c r="M230" s="1"/>
  <c r="N230" s="1"/>
  <c r="L256"/>
  <c r="M256" s="1"/>
  <c r="N256" s="1"/>
  <c r="L258"/>
  <c r="M258" s="1"/>
  <c r="N258" s="1"/>
  <c r="J272"/>
  <c r="L272"/>
  <c r="O272" s="1"/>
  <c r="Q272" s="1"/>
  <c r="M276"/>
  <c r="N276" s="1"/>
  <c r="L276"/>
  <c r="L278"/>
  <c r="M278" s="1"/>
  <c r="N278" s="1"/>
  <c r="L286"/>
  <c r="L291"/>
  <c r="M291" s="1"/>
  <c r="N291" s="1"/>
  <c r="M295"/>
  <c r="N295" s="1"/>
  <c r="L295"/>
  <c r="M303"/>
  <c r="N303" s="1"/>
  <c r="L303"/>
  <c r="M311"/>
  <c r="N311" s="1"/>
  <c r="L311"/>
  <c r="M319"/>
  <c r="N319" s="1"/>
  <c r="L319"/>
  <c r="M327"/>
  <c r="N327" s="1"/>
  <c r="L327"/>
  <c r="M329"/>
  <c r="N329" s="1"/>
  <c r="L329"/>
  <c r="M331"/>
  <c r="N331" s="1"/>
  <c r="L331"/>
  <c r="M333"/>
  <c r="N333" s="1"/>
  <c r="L333"/>
  <c r="M335"/>
  <c r="N335" s="1"/>
  <c r="L335"/>
  <c r="M337"/>
  <c r="N337" s="1"/>
  <c r="L337"/>
  <c r="M339"/>
  <c r="N339" s="1"/>
  <c r="L339"/>
  <c r="M341"/>
  <c r="N341" s="1"/>
  <c r="L341"/>
  <c r="M343"/>
  <c r="N343" s="1"/>
  <c r="L343"/>
  <c r="M345"/>
  <c r="N345" s="1"/>
  <c r="L345"/>
  <c r="M347"/>
  <c r="N347" s="1"/>
  <c r="L347"/>
  <c r="M349"/>
  <c r="N349" s="1"/>
  <c r="L349"/>
  <c r="M357"/>
  <c r="N357" s="1"/>
  <c r="L357"/>
  <c r="M365"/>
  <c r="N365" s="1"/>
  <c r="L365"/>
  <c r="J368"/>
  <c r="L368"/>
  <c r="M368" s="1"/>
  <c r="N368" s="1"/>
  <c r="L374"/>
  <c r="M374" s="1"/>
  <c r="N374" s="1"/>
  <c r="L382"/>
  <c r="M382" s="1"/>
  <c r="N382" s="1"/>
  <c r="L390"/>
  <c r="M390" s="1"/>
  <c r="N390" s="1"/>
  <c r="L406"/>
  <c r="M406" s="1"/>
  <c r="N406" s="1"/>
  <c r="L414"/>
  <c r="M414" s="1"/>
  <c r="N414" s="1"/>
  <c r="L420"/>
  <c r="M420" s="1"/>
  <c r="N420" s="1"/>
  <c r="L423"/>
  <c r="M423" s="1"/>
  <c r="N423" s="1"/>
  <c r="F445"/>
  <c r="L3"/>
  <c r="M8"/>
  <c r="N8" s="1"/>
  <c r="M10"/>
  <c r="N10" s="1"/>
  <c r="M12"/>
  <c r="N12" s="1"/>
  <c r="M14"/>
  <c r="N14" s="1"/>
  <c r="M18"/>
  <c r="N18" s="1"/>
  <c r="M22"/>
  <c r="N22" s="1"/>
  <c r="M26"/>
  <c r="N26" s="1"/>
  <c r="M28"/>
  <c r="N28" s="1"/>
  <c r="J3"/>
  <c r="L16"/>
  <c r="M16" s="1"/>
  <c r="N16" s="1"/>
  <c r="L20"/>
  <c r="M20" s="1"/>
  <c r="N20" s="1"/>
  <c r="L24"/>
  <c r="M24" s="1"/>
  <c r="N24" s="1"/>
  <c r="L30"/>
  <c r="M30" s="1"/>
  <c r="N30" s="1"/>
  <c r="L58"/>
  <c r="L59"/>
  <c r="M59" s="1"/>
  <c r="N59" s="1"/>
  <c r="L61"/>
  <c r="M61" s="1"/>
  <c r="N61" s="1"/>
  <c r="L63"/>
  <c r="M63" s="1"/>
  <c r="N63" s="1"/>
  <c r="L65"/>
  <c r="M65" s="1"/>
  <c r="N65" s="1"/>
  <c r="L67"/>
  <c r="M67" s="1"/>
  <c r="N67" s="1"/>
  <c r="L69"/>
  <c r="M69" s="1"/>
  <c r="N69" s="1"/>
  <c r="L71"/>
  <c r="M71" s="1"/>
  <c r="N71" s="1"/>
  <c r="L73"/>
  <c r="M73" s="1"/>
  <c r="N73" s="1"/>
  <c r="L75"/>
  <c r="M75" s="1"/>
  <c r="N75" s="1"/>
  <c r="L77"/>
  <c r="M77" s="1"/>
  <c r="N77" s="1"/>
  <c r="L79"/>
  <c r="M79" s="1"/>
  <c r="N79" s="1"/>
  <c r="L81"/>
  <c r="M81" s="1"/>
  <c r="N81" s="1"/>
  <c r="L83"/>
  <c r="M83" s="1"/>
  <c r="N83" s="1"/>
  <c r="L85"/>
  <c r="M85" s="1"/>
  <c r="N85" s="1"/>
  <c r="L87"/>
  <c r="M87" s="1"/>
  <c r="N87" s="1"/>
  <c r="L89"/>
  <c r="M89" s="1"/>
  <c r="N89" s="1"/>
  <c r="L91"/>
  <c r="M91" s="1"/>
  <c r="N91" s="1"/>
  <c r="J93"/>
  <c r="L101"/>
  <c r="M101" s="1"/>
  <c r="N101" s="1"/>
  <c r="L104"/>
  <c r="M104" s="1"/>
  <c r="N104" s="1"/>
  <c r="L106"/>
  <c r="M106" s="1"/>
  <c r="N106" s="1"/>
  <c r="L117"/>
  <c r="L119"/>
  <c r="M119" s="1"/>
  <c r="N119" s="1"/>
  <c r="L121"/>
  <c r="M121" s="1"/>
  <c r="N121" s="1"/>
  <c r="L123"/>
  <c r="M123" s="1"/>
  <c r="N123" s="1"/>
  <c r="L125"/>
  <c r="M125" s="1"/>
  <c r="N125" s="1"/>
  <c r="L127"/>
  <c r="M127" s="1"/>
  <c r="N127" s="1"/>
  <c r="L129"/>
  <c r="M129" s="1"/>
  <c r="N129" s="1"/>
  <c r="L131"/>
  <c r="M131" s="1"/>
  <c r="N131" s="1"/>
  <c r="L133"/>
  <c r="M133" s="1"/>
  <c r="N133" s="1"/>
  <c r="L135"/>
  <c r="M135" s="1"/>
  <c r="N135" s="1"/>
  <c r="L142"/>
  <c r="M142" s="1"/>
  <c r="N142" s="1"/>
  <c r="L144"/>
  <c r="M144" s="1"/>
  <c r="N144" s="1"/>
  <c r="L146"/>
  <c r="M146" s="1"/>
  <c r="N146" s="1"/>
  <c r="L148"/>
  <c r="M148" s="1"/>
  <c r="N148" s="1"/>
  <c r="L150"/>
  <c r="M150" s="1"/>
  <c r="N150" s="1"/>
  <c r="L152"/>
  <c r="M152" s="1"/>
  <c r="N152" s="1"/>
  <c r="L154"/>
  <c r="M154" s="1"/>
  <c r="N154" s="1"/>
  <c r="J156"/>
  <c r="L158"/>
  <c r="M158" s="1"/>
  <c r="N158" s="1"/>
  <c r="L159"/>
  <c r="M159" s="1"/>
  <c r="N159" s="1"/>
  <c r="L160"/>
  <c r="M160" s="1"/>
  <c r="N160" s="1"/>
  <c r="L165"/>
  <c r="M165" s="1"/>
  <c r="N165" s="1"/>
  <c r="L167"/>
  <c r="M167" s="1"/>
  <c r="N167" s="1"/>
  <c r="L169"/>
  <c r="M169" s="1"/>
  <c r="N169" s="1"/>
  <c r="L171"/>
  <c r="M171" s="1"/>
  <c r="N171" s="1"/>
  <c r="L173"/>
  <c r="M173" s="1"/>
  <c r="N173" s="1"/>
  <c r="L175"/>
  <c r="M175" s="1"/>
  <c r="N175" s="1"/>
  <c r="L177"/>
  <c r="M177" s="1"/>
  <c r="N177" s="1"/>
  <c r="L179"/>
  <c r="M179" s="1"/>
  <c r="N179" s="1"/>
  <c r="L181"/>
  <c r="M181" s="1"/>
  <c r="N181" s="1"/>
  <c r="L183"/>
  <c r="M183" s="1"/>
  <c r="N183" s="1"/>
  <c r="L185"/>
  <c r="L187"/>
  <c r="M187" s="1"/>
  <c r="N187" s="1"/>
  <c r="L189"/>
  <c r="M189" s="1"/>
  <c r="N189" s="1"/>
  <c r="L191"/>
  <c r="M191" s="1"/>
  <c r="N191" s="1"/>
  <c r="L194"/>
  <c r="M194" s="1"/>
  <c r="N194" s="1"/>
  <c r="M206"/>
  <c r="N206" s="1"/>
  <c r="J415"/>
  <c r="L205"/>
  <c r="L223"/>
  <c r="M223" s="1"/>
  <c r="N223" s="1"/>
  <c r="L228"/>
  <c r="M228" s="1"/>
  <c r="N228" s="1"/>
  <c r="L244"/>
  <c r="O244" s="1"/>
  <c r="L251"/>
  <c r="M251" s="1"/>
  <c r="N251" s="1"/>
  <c r="J254"/>
  <c r="L254"/>
  <c r="J263"/>
  <c r="L270"/>
  <c r="M270" s="1"/>
  <c r="N270" s="1"/>
  <c r="L284"/>
  <c r="L301"/>
  <c r="M301" s="1"/>
  <c r="N301" s="1"/>
  <c r="L325"/>
  <c r="M325" s="1"/>
  <c r="N325" s="1"/>
  <c r="L328"/>
  <c r="M328" s="1"/>
  <c r="N328" s="1"/>
  <c r="L330"/>
  <c r="M330" s="1"/>
  <c r="N330" s="1"/>
  <c r="L334"/>
  <c r="M334" s="1"/>
  <c r="N334" s="1"/>
  <c r="L336"/>
  <c r="M336" s="1"/>
  <c r="N336" s="1"/>
  <c r="L338"/>
  <c r="M338" s="1"/>
  <c r="N338" s="1"/>
  <c r="L340"/>
  <c r="M340" s="1"/>
  <c r="N340" s="1"/>
  <c r="L342"/>
  <c r="M342" s="1"/>
  <c r="N342" s="1"/>
  <c r="L355"/>
  <c r="M355" s="1"/>
  <c r="N355" s="1"/>
  <c r="L363"/>
  <c r="M363" s="1"/>
  <c r="N363" s="1"/>
  <c r="L380"/>
  <c r="L384"/>
  <c r="O384" s="1"/>
  <c r="Q384" s="1"/>
  <c r="J388"/>
  <c r="L388"/>
  <c r="L404"/>
  <c r="L412"/>
  <c r="M412" s="1"/>
  <c r="N412" s="1"/>
  <c r="L429"/>
  <c r="J437"/>
  <c r="L437"/>
  <c r="O437" s="1"/>
  <c r="Q437" s="1"/>
  <c r="M237"/>
  <c r="N237" s="1"/>
  <c r="L213"/>
  <c r="M213" s="1"/>
  <c r="N213" s="1"/>
  <c r="L217"/>
  <c r="M217" s="1"/>
  <c r="N217" s="1"/>
  <c r="L242"/>
  <c r="M242" s="1"/>
  <c r="N242" s="1"/>
  <c r="L247"/>
  <c r="M247" s="1"/>
  <c r="N247" s="1"/>
  <c r="L249"/>
  <c r="M249" s="1"/>
  <c r="N249" s="1"/>
  <c r="L268"/>
  <c r="M268" s="1"/>
  <c r="N268" s="1"/>
  <c r="J273"/>
  <c r="L277"/>
  <c r="M277" s="1"/>
  <c r="N277" s="1"/>
  <c r="L282"/>
  <c r="M282" s="1"/>
  <c r="N282" s="1"/>
  <c r="L290"/>
  <c r="J290"/>
  <c r="L292"/>
  <c r="L294"/>
  <c r="M294" s="1"/>
  <c r="N294" s="1"/>
  <c r="L299"/>
  <c r="M299" s="1"/>
  <c r="N299" s="1"/>
  <c r="L307"/>
  <c r="M307" s="1"/>
  <c r="N307" s="1"/>
  <c r="L346"/>
  <c r="M346" s="1"/>
  <c r="N346" s="1"/>
  <c r="L348"/>
  <c r="L353"/>
  <c r="M353" s="1"/>
  <c r="N353" s="1"/>
  <c r="L378"/>
  <c r="M378" s="1"/>
  <c r="N378" s="1"/>
  <c r="L394"/>
  <c r="M394" s="1"/>
  <c r="N394" s="1"/>
  <c r="L410"/>
  <c r="M410" s="1"/>
  <c r="N410" s="1"/>
  <c r="J419"/>
  <c r="M93"/>
  <c r="N93" s="1"/>
  <c r="M156"/>
  <c r="N156" s="1"/>
  <c r="I207"/>
  <c r="M227"/>
  <c r="N227" s="1"/>
  <c r="J224"/>
  <c r="L232"/>
  <c r="M232" s="1"/>
  <c r="N232" s="1"/>
  <c r="L240"/>
  <c r="M240" s="1"/>
  <c r="N240" s="1"/>
  <c r="L255"/>
  <c r="M255" s="1"/>
  <c r="N255" s="1"/>
  <c r="L257"/>
  <c r="M257" s="1"/>
  <c r="N257" s="1"/>
  <c r="J259"/>
  <c r="L259"/>
  <c r="L264"/>
  <c r="M264" s="1"/>
  <c r="N264" s="1"/>
  <c r="L266"/>
  <c r="L280"/>
  <c r="M280" s="1"/>
  <c r="N280" s="1"/>
  <c r="M288"/>
  <c r="N288" s="1"/>
  <c r="L288"/>
  <c r="M297"/>
  <c r="N297" s="1"/>
  <c r="L297"/>
  <c r="M313"/>
  <c r="N313" s="1"/>
  <c r="L313"/>
  <c r="L321"/>
  <c r="M321" s="1"/>
  <c r="N321" s="1"/>
  <c r="L359"/>
  <c r="M359" s="1"/>
  <c r="N359" s="1"/>
  <c r="L367"/>
  <c r="O367" s="1"/>
  <c r="Q367" s="1"/>
  <c r="J367"/>
  <c r="M376"/>
  <c r="N376" s="1"/>
  <c r="L376"/>
  <c r="L381"/>
  <c r="M381" s="1"/>
  <c r="N381" s="1"/>
  <c r="L383"/>
  <c r="M383" s="1"/>
  <c r="N383" s="1"/>
  <c r="L385"/>
  <c r="O385" s="1"/>
  <c r="Q385" s="1"/>
  <c r="L387"/>
  <c r="O387" s="1"/>
  <c r="L392"/>
  <c r="M392" s="1"/>
  <c r="N392" s="1"/>
  <c r="L400"/>
  <c r="M400" s="1"/>
  <c r="N400" s="1"/>
  <c r="L408"/>
  <c r="M408" s="1"/>
  <c r="N408" s="1"/>
  <c r="L417"/>
  <c r="M417" s="1"/>
  <c r="N417" s="1"/>
  <c r="L425"/>
  <c r="M425" s="1"/>
  <c r="N425" s="1"/>
  <c r="L431"/>
  <c r="M431" s="1"/>
  <c r="N431" s="1"/>
  <c r="L435"/>
  <c r="M435" s="1"/>
  <c r="N435" s="1"/>
  <c r="I445"/>
  <c r="H445"/>
  <c r="M197"/>
  <c r="N197" s="1"/>
  <c r="M199"/>
  <c r="N199" s="1"/>
  <c r="M200"/>
  <c r="N200" s="1"/>
  <c r="M201"/>
  <c r="N201" s="1"/>
  <c r="M202"/>
  <c r="N202" s="1"/>
  <c r="M203"/>
  <c r="N203" s="1"/>
  <c r="M204"/>
  <c r="N204" s="1"/>
  <c r="I209"/>
  <c r="J222"/>
  <c r="L227"/>
  <c r="L229"/>
  <c r="M229" s="1"/>
  <c r="N229" s="1"/>
  <c r="L231"/>
  <c r="M231" s="1"/>
  <c r="N231" s="1"/>
  <c r="L233"/>
  <c r="M233" s="1"/>
  <c r="N233" s="1"/>
  <c r="L235"/>
  <c r="M235" s="1"/>
  <c r="N235" s="1"/>
  <c r="L237"/>
  <c r="L239"/>
  <c r="M239" s="1"/>
  <c r="N239" s="1"/>
  <c r="L241"/>
  <c r="M241" s="1"/>
  <c r="N241" s="1"/>
  <c r="L243"/>
  <c r="M243" s="1"/>
  <c r="N243" s="1"/>
  <c r="L245"/>
  <c r="M245" s="1"/>
  <c r="N245" s="1"/>
  <c r="L248"/>
  <c r="M248" s="1"/>
  <c r="N248" s="1"/>
  <c r="L250"/>
  <c r="M250" s="1"/>
  <c r="N250" s="1"/>
  <c r="L260"/>
  <c r="M260" s="1"/>
  <c r="N260" s="1"/>
  <c r="L262"/>
  <c r="M262" s="1"/>
  <c r="N262" s="1"/>
  <c r="L267"/>
  <c r="M267" s="1"/>
  <c r="N267" s="1"/>
  <c r="L269"/>
  <c r="M269" s="1"/>
  <c r="N269" s="1"/>
  <c r="L271"/>
  <c r="M271" s="1"/>
  <c r="N271" s="1"/>
  <c r="M279"/>
  <c r="N279" s="1"/>
  <c r="M281"/>
  <c r="N281" s="1"/>
  <c r="M283"/>
  <c r="N283" s="1"/>
  <c r="M285"/>
  <c r="N285" s="1"/>
  <c r="M287"/>
  <c r="N287" s="1"/>
  <c r="M289"/>
  <c r="N289" s="1"/>
  <c r="M296"/>
  <c r="N296" s="1"/>
  <c r="M298"/>
  <c r="N298" s="1"/>
  <c r="M300"/>
  <c r="N300" s="1"/>
  <c r="M302"/>
  <c r="N302" s="1"/>
  <c r="M304"/>
  <c r="N304" s="1"/>
  <c r="M306"/>
  <c r="N306" s="1"/>
  <c r="M308"/>
  <c r="N308" s="1"/>
  <c r="M310"/>
  <c r="N310" s="1"/>
  <c r="M312"/>
  <c r="N312" s="1"/>
  <c r="M314"/>
  <c r="N314" s="1"/>
  <c r="M316"/>
  <c r="N316" s="1"/>
  <c r="M318"/>
  <c r="N318" s="1"/>
  <c r="M320"/>
  <c r="N320" s="1"/>
  <c r="M322"/>
  <c r="N322" s="1"/>
  <c r="M324"/>
  <c r="N324" s="1"/>
  <c r="M326"/>
  <c r="N326" s="1"/>
  <c r="M350"/>
  <c r="N350" s="1"/>
  <c r="M352"/>
  <c r="N352" s="1"/>
  <c r="M354"/>
  <c r="N354" s="1"/>
  <c r="M356"/>
  <c r="N356" s="1"/>
  <c r="M358"/>
  <c r="N358" s="1"/>
  <c r="M360"/>
  <c r="N360" s="1"/>
  <c r="M362"/>
  <c r="N362" s="1"/>
  <c r="M364"/>
  <c r="N364" s="1"/>
  <c r="M366"/>
  <c r="N366" s="1"/>
  <c r="M370"/>
  <c r="N370" s="1"/>
  <c r="L373"/>
  <c r="M375"/>
  <c r="N375" s="1"/>
  <c r="M377"/>
  <c r="N377" s="1"/>
  <c r="M379"/>
  <c r="N379" s="1"/>
  <c r="M389"/>
  <c r="N389" s="1"/>
  <c r="M391"/>
  <c r="N391" s="1"/>
  <c r="M393"/>
  <c r="N393" s="1"/>
  <c r="M395"/>
  <c r="N395" s="1"/>
  <c r="M397"/>
  <c r="N397" s="1"/>
  <c r="M399"/>
  <c r="N399" s="1"/>
  <c r="M401"/>
  <c r="N401" s="1"/>
  <c r="M403"/>
  <c r="N403" s="1"/>
  <c r="M405"/>
  <c r="N405" s="1"/>
  <c r="M407"/>
  <c r="N407" s="1"/>
  <c r="M409"/>
  <c r="N409" s="1"/>
  <c r="M411"/>
  <c r="N411" s="1"/>
  <c r="M413"/>
  <c r="N413" s="1"/>
  <c r="L415"/>
  <c r="M415" s="1"/>
  <c r="N415" s="1"/>
  <c r="M424"/>
  <c r="N424" s="1"/>
  <c r="M426"/>
  <c r="N426" s="1"/>
  <c r="M428"/>
  <c r="N428" s="1"/>
  <c r="M222"/>
  <c r="N222" s="1"/>
  <c r="M198" l="1"/>
  <c r="N198" s="1"/>
  <c r="M387"/>
  <c r="N387" s="1"/>
  <c r="L433"/>
  <c r="M433" s="1"/>
  <c r="N433" s="1"/>
  <c r="J225"/>
  <c r="J110"/>
  <c r="L33"/>
  <c r="M33" s="1"/>
  <c r="N33" s="1"/>
  <c r="M348"/>
  <c r="N348" s="1"/>
  <c r="J247"/>
  <c r="J58"/>
  <c r="M45"/>
  <c r="N45" s="1"/>
  <c r="M404"/>
  <c r="N404" s="1"/>
  <c r="J147"/>
  <c r="M292"/>
  <c r="N292" s="1"/>
  <c r="M49"/>
  <c r="N49" s="1"/>
  <c r="J6"/>
  <c r="O263"/>
  <c r="Q263" s="1"/>
  <c r="M205"/>
  <c r="N205" s="1"/>
  <c r="J266"/>
  <c r="O373"/>
  <c r="S373" s="1"/>
  <c r="U373" s="1"/>
  <c r="M385"/>
  <c r="N385" s="1"/>
  <c r="L6"/>
  <c r="M6" s="1"/>
  <c r="N6" s="1"/>
  <c r="O110"/>
  <c r="Q110" s="1"/>
  <c r="M110"/>
  <c r="N110" s="1"/>
  <c r="O222"/>
  <c r="Q222" s="1"/>
  <c r="O380"/>
  <c r="Q380" s="1"/>
  <c r="O290"/>
  <c r="Q290" s="1"/>
  <c r="O259"/>
  <c r="Q259" s="1"/>
  <c r="M437"/>
  <c r="N437" s="1"/>
  <c r="O429"/>
  <c r="Q429" s="1"/>
  <c r="M384"/>
  <c r="N384" s="1"/>
  <c r="T419"/>
  <c r="U419" s="1"/>
  <c r="O3"/>
  <c r="O273"/>
  <c r="Q273" s="1"/>
  <c r="O388"/>
  <c r="Q388" s="1"/>
  <c r="M380"/>
  <c r="N380" s="1"/>
  <c r="M263"/>
  <c r="N263" s="1"/>
  <c r="O254"/>
  <c r="Q254" s="1"/>
  <c r="M244"/>
  <c r="N244" s="1"/>
  <c r="T244" s="1"/>
  <c r="U244" s="1"/>
  <c r="M3"/>
  <c r="O415"/>
  <c r="Q415" s="1"/>
  <c r="M259"/>
  <c r="N259" s="1"/>
  <c r="M386"/>
  <c r="N386" s="1"/>
  <c r="M254"/>
  <c r="N254" s="1"/>
  <c r="O368"/>
  <c r="Q368" s="1"/>
  <c r="M272"/>
  <c r="N272" s="1"/>
  <c r="L209"/>
  <c r="M209" s="1"/>
  <c r="N209" s="1"/>
  <c r="L207"/>
  <c r="T415"/>
  <c r="U415" s="1"/>
  <c r="O419"/>
  <c r="Q419" s="1"/>
  <c r="T247"/>
  <c r="U247" s="1"/>
  <c r="M367"/>
  <c r="N367" s="1"/>
  <c r="O266"/>
  <c r="Q266" s="1"/>
  <c r="M290"/>
  <c r="N290" s="1"/>
  <c r="M429"/>
  <c r="N429" s="1"/>
  <c r="O225"/>
  <c r="Q225" s="1"/>
  <c r="M373"/>
  <c r="N373" s="1"/>
  <c r="M266"/>
  <c r="N266" s="1"/>
  <c r="O294"/>
  <c r="Q294" s="1"/>
  <c r="M273"/>
  <c r="N273" s="1"/>
  <c r="O247"/>
  <c r="Q247" s="1"/>
  <c r="M388"/>
  <c r="N388" s="1"/>
  <c r="T388" s="1"/>
  <c r="U388" s="1"/>
  <c r="O117"/>
  <c r="Q117" s="1"/>
  <c r="O102"/>
  <c r="O58"/>
  <c r="Q58" s="1"/>
  <c r="T368"/>
  <c r="U368" s="1"/>
  <c r="M225"/>
  <c r="N225" s="1"/>
  <c r="T225" s="1"/>
  <c r="U225" s="1"/>
  <c r="O93"/>
  <c r="Q93" s="1"/>
  <c r="M117"/>
  <c r="N117" s="1"/>
  <c r="T117" s="1"/>
  <c r="U117" s="1"/>
  <c r="O141"/>
  <c r="Q141" s="1"/>
  <c r="M102"/>
  <c r="N102" s="1"/>
  <c r="T102" s="1"/>
  <c r="J164"/>
  <c r="O147"/>
  <c r="M141"/>
  <c r="N141" s="1"/>
  <c r="T141" s="1"/>
  <c r="U141" s="1"/>
  <c r="O6"/>
  <c r="Q6" s="1"/>
  <c r="M147"/>
  <c r="N147" s="1"/>
  <c r="M58"/>
  <c r="N58" s="1"/>
  <c r="M31"/>
  <c r="N31" s="1"/>
  <c r="O31" l="1"/>
  <c r="Q31" s="1"/>
  <c r="O164"/>
  <c r="Q164" s="1"/>
  <c r="S445"/>
  <c r="J445"/>
  <c r="M207"/>
  <c r="N207" s="1"/>
  <c r="T164"/>
  <c r="U164" s="1"/>
  <c r="L445"/>
  <c r="U102"/>
  <c r="O445"/>
  <c r="Q3"/>
  <c r="M445"/>
  <c r="N3"/>
  <c r="N445" s="1"/>
  <c r="T445" l="1"/>
  <c r="U445"/>
  <c r="Q445"/>
</calcChain>
</file>

<file path=xl/sharedStrings.xml><?xml version="1.0" encoding="utf-8"?>
<sst xmlns="http://schemas.openxmlformats.org/spreadsheetml/2006/main" count="1758" uniqueCount="590">
  <si>
    <t>Registrar ID</t>
  </si>
  <si>
    <t>Registrar Name</t>
  </si>
  <si>
    <t>EA_Code</t>
  </si>
  <si>
    <t>EA Name</t>
  </si>
  <si>
    <t>Aadhaar Generated Phase-I</t>
  </si>
  <si>
    <t>Amount @Rs.50/-</t>
  </si>
  <si>
    <t>Aadhaar Generated Phase-II</t>
  </si>
  <si>
    <t>Amount @Rs.40/-</t>
  </si>
  <si>
    <t>Total Amt. (Ph.I &amp; II)</t>
  </si>
  <si>
    <t>Registrar wise total</t>
  </si>
  <si>
    <t xml:space="preserve">Carried over  balance amt. of penalty in r/o lost Data packets </t>
  </si>
  <si>
    <t>After deds Amt. Payable to EAs</t>
  </si>
  <si>
    <t xml:space="preserve"> Actual Amount recovered from  Penalty in r/o lost Data packets </t>
  </si>
  <si>
    <t xml:space="preserve">Balance amt. carried over penalty against future dues in r/o lost Data packets </t>
  </si>
  <si>
    <t xml:space="preserve">Amt. Payable to Registrar  after deductions of penalty in loss data packets </t>
  </si>
  <si>
    <t xml:space="preserve"> Reg-wise carried over balance  Amt. on a/c of Reconciliation  during  the period from Apr'13 - 14th Aug'14 &amp; adjusted over payment  </t>
  </si>
  <si>
    <t xml:space="preserve">Net Payable Amt. to Registrar </t>
  </si>
  <si>
    <t xml:space="preserve">Recoverable amt. and Current Details of deds. In r/o Reconcilation  </t>
  </si>
  <si>
    <t xml:space="preserve">Balance Recovery carried over against reconcilation </t>
  </si>
  <si>
    <t xml:space="preserve">Reg. -wise Balance amt. carried over penalty  against lost data packet </t>
  </si>
  <si>
    <t xml:space="preserve">Total Balance Recovery against future dues </t>
  </si>
  <si>
    <t>Jammu and Kashmir Bank</t>
  </si>
  <si>
    <t>COMTECH INSTITUTE OFTECHNOLOGY</t>
  </si>
  <si>
    <t>102</t>
  </si>
  <si>
    <t>Govt of Himachal Pradesh</t>
  </si>
  <si>
    <t>0102</t>
  </si>
  <si>
    <t>Department of IT, Govt. of HP</t>
  </si>
  <si>
    <t>1090</t>
  </si>
  <si>
    <t>i-Grandee SoftwareTechnologies</t>
  </si>
  <si>
    <t>1218</t>
  </si>
  <si>
    <t>Wipro Ltd</t>
  </si>
  <si>
    <t>103</t>
  </si>
  <si>
    <t>FCS Govt of Punjab</t>
  </si>
  <si>
    <t>1055</t>
  </si>
  <si>
    <t>eCentric solutions pvt ltd</t>
  </si>
  <si>
    <t>1104</t>
  </si>
  <si>
    <t>Karvy Computershare Private Li</t>
  </si>
  <si>
    <t>1308</t>
  </si>
  <si>
    <t>Vayam technologies Ltd</t>
  </si>
  <si>
    <t>2054</t>
  </si>
  <si>
    <t>District Sukhmani Society Barnala Punjab</t>
  </si>
  <si>
    <t>2055</t>
  </si>
  <si>
    <t>District Sukhmani Society Tarn Taran Punjab</t>
  </si>
  <si>
    <t>2056</t>
  </si>
  <si>
    <t>District Sukhmani Society Amritsar Punjab</t>
  </si>
  <si>
    <t>2057</t>
  </si>
  <si>
    <t>District Sukhmani Society Bathinda Punjab</t>
  </si>
  <si>
    <t>2058</t>
  </si>
  <si>
    <t>Sukhmani Society For Citizens Services Faridkot Pu</t>
  </si>
  <si>
    <t>2059</t>
  </si>
  <si>
    <t>District Sukhmani Society Fatehgarh Sahib Punjab</t>
  </si>
  <si>
    <t>2060</t>
  </si>
  <si>
    <t>District Sukhmani Society Fazilka Punjab</t>
  </si>
  <si>
    <t>2061</t>
  </si>
  <si>
    <t>District Sukhmani Society Ferozepur Punjab</t>
  </si>
  <si>
    <t>2062</t>
  </si>
  <si>
    <t>Sukhmani Society For Citizen Services Gurdaspur Pu</t>
  </si>
  <si>
    <t>2063</t>
  </si>
  <si>
    <t>Suwidha Society Hoshiarpur Punjab</t>
  </si>
  <si>
    <t>2064</t>
  </si>
  <si>
    <t>District Sukhmani Society For Citizen Services Man</t>
  </si>
  <si>
    <t>2065</t>
  </si>
  <si>
    <t>District Sukhmani Society Sri Muktsar Sahib Punjab</t>
  </si>
  <si>
    <t>2066</t>
  </si>
  <si>
    <t>District Sukhmani Society Patiala Punjab</t>
  </si>
  <si>
    <t>2067</t>
  </si>
  <si>
    <t>District Sukhmani Society Pathankot Punjab</t>
  </si>
  <si>
    <t>2068</t>
  </si>
  <si>
    <t>District Sukhmani Society Rupnagar Punjab</t>
  </si>
  <si>
    <t>2069</t>
  </si>
  <si>
    <t>District Sukhmani Society For Citizen Services SAS</t>
  </si>
  <si>
    <t>2070</t>
  </si>
  <si>
    <t>District Sukhmani Society Sangrur Punjab</t>
  </si>
  <si>
    <t>2071</t>
  </si>
  <si>
    <t>District Sukhmani Society For Citizen Services Naw</t>
  </si>
  <si>
    <t>2072</t>
  </si>
  <si>
    <t>District Sukhmani Society, Jalandhar, Punjab</t>
  </si>
  <si>
    <t>2073</t>
  </si>
  <si>
    <t>District Sukhmani Society, Ludhiana, Punjab</t>
  </si>
  <si>
    <t>2074</t>
  </si>
  <si>
    <t>Sukhmani Society For Citizen Services, Kapurthala,</t>
  </si>
  <si>
    <t>2075</t>
  </si>
  <si>
    <t>District Sukhmani Society, Moga, Punjab</t>
  </si>
  <si>
    <t>106</t>
  </si>
  <si>
    <t>FCR Govt of Haryana</t>
  </si>
  <si>
    <t>1207</t>
  </si>
  <si>
    <t>Vakrangee Softwares Limited</t>
  </si>
  <si>
    <t>1329</t>
  </si>
  <si>
    <t>Radiant Info Systems Ltd</t>
  </si>
  <si>
    <t>1385</t>
  </si>
  <si>
    <t>SoftAge Information Technology Limited</t>
  </si>
  <si>
    <t>1387</t>
  </si>
  <si>
    <t>4G INFORMATICS</t>
  </si>
  <si>
    <t>1400</t>
  </si>
  <si>
    <t>Academy of Management Studies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</si>
  <si>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</si>
  <si>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</si>
  <si>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</si>
  <si>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</si>
  <si>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</si>
  <si>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</si>
  <si>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</si>
  <si>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</si>
  <si>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</si>
  <si>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</si>
  <si>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</si>
  <si>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</si>
  <si>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</si>
  <si>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</si>
  <si>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</si>
  <si>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</si>
  <si>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</si>
  <si>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</si>
  <si>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</si>
  <si>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</si>
  <si>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</si>
  <si>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</si>
  <si>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</si>
  <si>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</si>
  <si>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</si>
  <si>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</si>
  <si>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</si>
  <si>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</si>
  <si>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</si>
  <si>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</si>
  <si>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</si>
  <si>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</si>
  <si>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</si>
  <si>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</si>
  <si>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</si>
  <si>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</si>
  <si>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</si>
  <si>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</si>
  <si>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</si>
  <si>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</si>
  <si>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107</t>
  </si>
  <si>
    <t>Mission Convergence - GNCT Del</t>
  </si>
  <si>
    <t>108</t>
  </si>
  <si>
    <t>Dept of ITC Govt of Rajasthan</t>
  </si>
  <si>
    <t>1008</t>
  </si>
  <si>
    <t xml:space="preserve">Alankit Finsec Ltd </t>
  </si>
  <si>
    <t>1018</t>
  </si>
  <si>
    <t>ATISHAY INFOTECH PVT. LTD.</t>
  </si>
  <si>
    <t>1020</t>
  </si>
  <si>
    <t>AVVAS INFOTECH PVT  LTD</t>
  </si>
  <si>
    <t>1027</t>
  </si>
  <si>
    <t>TechSmart India Pvt Ltd</t>
  </si>
  <si>
    <t>1042</t>
  </si>
  <si>
    <t>1047</t>
  </si>
  <si>
    <t xml:space="preserve">DATASOFT COMPUTER SERVICES(P) </t>
  </si>
  <si>
    <t>1067</t>
  </si>
  <si>
    <t xml:space="preserve">FINANCIAL INFORMATION NETWORK </t>
  </si>
  <si>
    <t>1088</t>
  </si>
  <si>
    <t>IAP COMPANY Pvt. Ltd</t>
  </si>
  <si>
    <t>1119</t>
  </si>
  <si>
    <t>Matrix Processing House</t>
  </si>
  <si>
    <t>1127</t>
  </si>
  <si>
    <t>Multiwave Innovation</t>
  </si>
  <si>
    <t>1178</t>
  </si>
  <si>
    <t>SREI INFRASTRUCTURE FINANCES L</t>
  </si>
  <si>
    <t>1211</t>
  </si>
  <si>
    <t>VIRGO SOFTECH LIMITED</t>
  </si>
  <si>
    <t>1213</t>
  </si>
  <si>
    <t>VISION COMPTECH INTEGRATOR LTD</t>
  </si>
  <si>
    <t>1237</t>
  </si>
  <si>
    <t xml:space="preserve">Business Information Processing Services </t>
  </si>
  <si>
    <t>1249</t>
  </si>
  <si>
    <t xml:space="preserve">Gujarat Infotech Ltd. </t>
  </si>
  <si>
    <t>1300</t>
  </si>
  <si>
    <t>Transline Technologies P Ltd</t>
  </si>
  <si>
    <t>1338</t>
  </si>
  <si>
    <t>Netlink software Pvt Ltd</t>
  </si>
  <si>
    <t>1364</t>
  </si>
  <si>
    <t>Gem Computers</t>
  </si>
  <si>
    <t>1370</t>
  </si>
  <si>
    <t>UMC Technologies Pvt. Ltd</t>
  </si>
  <si>
    <t>1406</t>
  </si>
  <si>
    <t>Binary Systems</t>
  </si>
  <si>
    <t>1415</t>
  </si>
  <si>
    <t>SAR Technology</t>
  </si>
  <si>
    <t>1420</t>
  </si>
  <si>
    <t>MEGHA VINCOM PVT LTD</t>
  </si>
  <si>
    <t>1428</t>
  </si>
  <si>
    <t>Osiris Infotech Pvt. Ltd.</t>
  </si>
  <si>
    <t>1429</t>
  </si>
  <si>
    <t>Radiant Haroti Industries India Ltd</t>
  </si>
  <si>
    <t>1435</t>
  </si>
  <si>
    <t>Ricoh India Limited</t>
  </si>
  <si>
    <t>1439</t>
  </si>
  <si>
    <t>M/s Sanish Choudhary</t>
  </si>
  <si>
    <t>1440</t>
  </si>
  <si>
    <t>VFS Global Services Pvt. Ltd</t>
  </si>
  <si>
    <t>2017</t>
  </si>
  <si>
    <t>Karvy Data Management Services</t>
  </si>
  <si>
    <t>2034</t>
  </si>
  <si>
    <t>CMS Computers Ltd</t>
  </si>
  <si>
    <t>2036</t>
  </si>
  <si>
    <t>AKSH OPTIFIBRE LIMITED</t>
  </si>
  <si>
    <t>2091</t>
  </si>
  <si>
    <t>Rajcomp Info Services Ltd</t>
  </si>
  <si>
    <t>110</t>
  </si>
  <si>
    <t>Rural Development Dept, Govt. of Bihar</t>
  </si>
  <si>
    <t>1040</t>
  </si>
  <si>
    <t>Computer LAB</t>
  </si>
  <si>
    <t>1062</t>
  </si>
  <si>
    <t>Emdee Digitronics Pvt.Ltd.</t>
  </si>
  <si>
    <t>1124</t>
  </si>
  <si>
    <t>MKS Enterprises</t>
  </si>
  <si>
    <t>1307</t>
  </si>
  <si>
    <t>Urmila Info solution</t>
  </si>
  <si>
    <t>1358</t>
  </si>
  <si>
    <t>Bloom Solutions Pvt Ltd</t>
  </si>
  <si>
    <t>1445</t>
  </si>
  <si>
    <t>Orion Security Solutions Private Ltd</t>
  </si>
  <si>
    <t>1448</t>
  </si>
  <si>
    <t>M2C Private Solution</t>
  </si>
  <si>
    <t>111</t>
  </si>
  <si>
    <t>Govt of Sikkim - Dept of Econo</t>
  </si>
  <si>
    <t>0111</t>
  </si>
  <si>
    <t>Department of Economics Statistics  Monitoring and</t>
  </si>
  <si>
    <t>120</t>
  </si>
  <si>
    <t>Jharkhand</t>
  </si>
  <si>
    <t>1171</t>
  </si>
  <si>
    <t>Smart Chip Limited</t>
  </si>
  <si>
    <t>1187</t>
  </si>
  <si>
    <t>Systematic &amp; Advance Const P L</t>
  </si>
  <si>
    <t>Blue Circle Instrument</t>
  </si>
  <si>
    <t>Nevaeh Technology Pvt. Ltd.</t>
  </si>
  <si>
    <t>124</t>
  </si>
  <si>
    <t>Govt of Gujarat</t>
  </si>
  <si>
    <t>1081</t>
  </si>
  <si>
    <t>GSS Infotech Ltd</t>
  </si>
  <si>
    <t>1190</t>
  </si>
  <si>
    <t>Tera Software Ltd</t>
  </si>
  <si>
    <t>1293</t>
  </si>
  <si>
    <t>Silver Touch Technologies Ltd</t>
  </si>
  <si>
    <t>127</t>
  </si>
  <si>
    <t>Govt of Maharashtra</t>
  </si>
  <si>
    <t>0127</t>
  </si>
  <si>
    <t>SETU MAHARASHTRA</t>
  </si>
  <si>
    <t>1057</t>
  </si>
  <si>
    <t>Eagle press pvt ltd</t>
  </si>
  <si>
    <t>1175</t>
  </si>
  <si>
    <t>SPANCO</t>
  </si>
  <si>
    <t>1180</t>
  </si>
  <si>
    <t>STRATEGIC OUTSOURCING SERVICE</t>
  </si>
  <si>
    <t>1327</t>
  </si>
  <si>
    <t>Narayana Electricals Solution Pvt Ltd</t>
  </si>
  <si>
    <t>2032</t>
  </si>
  <si>
    <t>SHREERAM PRINTING PRESS</t>
  </si>
  <si>
    <t>2037</t>
  </si>
  <si>
    <t>M/s. Vidya Online  Pune</t>
  </si>
  <si>
    <t>2038</t>
  </si>
  <si>
    <t>M/S King Computer System pvt Ltd</t>
  </si>
  <si>
    <t>2039</t>
  </si>
  <si>
    <t>Rudranee Infotech Ltd</t>
  </si>
  <si>
    <t>2048</t>
  </si>
  <si>
    <t>Bharat Technical Solutions Private Limited</t>
  </si>
  <si>
    <t>2049</t>
  </si>
  <si>
    <t>Vidarbha Infotech Pvt Ltd</t>
  </si>
  <si>
    <t>2050</t>
  </si>
  <si>
    <t>SILVER JUBILEE MOTORS LTD.</t>
  </si>
  <si>
    <t>Alankit Assignments Limited</t>
  </si>
  <si>
    <t>Glodyne Technoserve</t>
  </si>
  <si>
    <t>Terra Software Ltd</t>
  </si>
  <si>
    <t>Network for Information &amp; Computer</t>
  </si>
  <si>
    <t>128</t>
  </si>
  <si>
    <t>Govt of Andhra Pradesh</t>
  </si>
  <si>
    <t>1079</t>
  </si>
  <si>
    <t>Gouthami Educational Society</t>
  </si>
  <si>
    <t>1080</t>
  </si>
  <si>
    <t>GrapeSoft</t>
  </si>
  <si>
    <t>1094</t>
  </si>
  <si>
    <t>INFRONICS SYSTEMS LTD</t>
  </si>
  <si>
    <t>1177</t>
  </si>
  <si>
    <t>SREEVEN INFOCOM LIMITED</t>
  </si>
  <si>
    <t>129</t>
  </si>
  <si>
    <t xml:space="preserve">Govt of Karnataka </t>
  </si>
  <si>
    <t>0129</t>
  </si>
  <si>
    <t>Centre for e-Governance, GOK</t>
  </si>
  <si>
    <t>1118</t>
  </si>
  <si>
    <t>MARS Telecom Systems Pvt Ltd</t>
  </si>
  <si>
    <t>1316</t>
  </si>
  <si>
    <t>BNR UDYOG LIMITED</t>
  </si>
  <si>
    <t>1320</t>
  </si>
  <si>
    <t>Ninestars Information Technologies Ltd</t>
  </si>
  <si>
    <t>1377</t>
  </si>
  <si>
    <t>Origin ITFS Pvt Ltd</t>
  </si>
  <si>
    <t>2086</t>
  </si>
  <si>
    <t>EDCS GOK</t>
  </si>
  <si>
    <t>132</t>
  </si>
  <si>
    <t>Govt of Kerala</t>
  </si>
  <si>
    <t>2001</t>
  </si>
  <si>
    <t>Keltron</t>
  </si>
  <si>
    <t>2003</t>
  </si>
  <si>
    <t>Akshaya</t>
  </si>
  <si>
    <t>134</t>
  </si>
  <si>
    <t>UT of Puducherry</t>
  </si>
  <si>
    <t>1111</t>
  </si>
  <si>
    <t>Madras Security Printers Ltd</t>
  </si>
  <si>
    <t>135</t>
  </si>
  <si>
    <t>Civil Supplies - A&amp;N Islands</t>
  </si>
  <si>
    <t>1092</t>
  </si>
  <si>
    <t>India Computer Technology</t>
  </si>
  <si>
    <t>136</t>
  </si>
  <si>
    <t>Principal Revenue Commissioner, Dept of Revenue, Govt of MP</t>
  </si>
  <si>
    <t>2020</t>
  </si>
  <si>
    <t>Vedavaag Systems Limited</t>
  </si>
  <si>
    <t>2046</t>
  </si>
  <si>
    <t>K W Consulting P Ltd</t>
  </si>
  <si>
    <t>206</t>
  </si>
  <si>
    <t>CSC e-Governance Services India Limited</t>
  </si>
  <si>
    <t>0206</t>
  </si>
  <si>
    <t>1012</t>
  </si>
  <si>
    <t>APOnline Limited</t>
  </si>
  <si>
    <t>1028</t>
  </si>
  <si>
    <t>CALANCE SOFTWARE PRIVATE LTD</t>
  </si>
  <si>
    <t>1116</t>
  </si>
  <si>
    <t>MANTRA SOFTTECH (INDIA) PVTLTD</t>
  </si>
  <si>
    <t>1277</t>
  </si>
  <si>
    <t>1325</t>
  </si>
  <si>
    <t>Alankit Limited</t>
  </si>
  <si>
    <t>1335</t>
  </si>
  <si>
    <t>Sri Ramraja Sarkar Lok Kalyan Trust</t>
  </si>
  <si>
    <t>1366</t>
  </si>
  <si>
    <t>NVR &amp; ASSOCIATES LIMITED</t>
  </si>
  <si>
    <t>1404</t>
  </si>
  <si>
    <t xml:space="preserve">Promind Solutions P Limited </t>
  </si>
  <si>
    <t>1408</t>
  </si>
  <si>
    <t>Zephyr System Pvt.Ltd.</t>
  </si>
  <si>
    <t>1409</t>
  </si>
  <si>
    <t>SGS INDIA PVT LTD</t>
  </si>
  <si>
    <t>1410</t>
  </si>
  <si>
    <t>Super Printers</t>
  </si>
  <si>
    <t>1427</t>
  </si>
  <si>
    <t>Virinchi Technologies Ltd</t>
  </si>
  <si>
    <t>1442</t>
  </si>
  <si>
    <t>HyperSoft Technologies Ltd</t>
  </si>
  <si>
    <t>1444</t>
  </si>
  <si>
    <t>National Cooperative Consumers Federation of India</t>
  </si>
  <si>
    <t>1446</t>
  </si>
  <si>
    <t>Janta Silikon Consortium</t>
  </si>
  <si>
    <t>1450</t>
  </si>
  <si>
    <t>Yash Ornaments Pvt. Ltd</t>
  </si>
  <si>
    <t>1451</t>
  </si>
  <si>
    <t>Raj Construction Co.</t>
  </si>
  <si>
    <t>1452</t>
  </si>
  <si>
    <t>Amar Constructions</t>
  </si>
  <si>
    <t>1457</t>
  </si>
  <si>
    <t>Jeevan Deep Charitable Society</t>
  </si>
  <si>
    <t>1462</t>
  </si>
  <si>
    <t>Home Life Buildcon Pvt Ltd</t>
  </si>
  <si>
    <t>1468</t>
  </si>
  <si>
    <t>Mahamritunjay Traders</t>
  </si>
  <si>
    <t>1469</t>
  </si>
  <si>
    <t>Twinstar Industries Ltd.</t>
  </si>
  <si>
    <t>1471</t>
  </si>
  <si>
    <t>Murano India Pvt Ltd</t>
  </si>
  <si>
    <t>1472</t>
  </si>
  <si>
    <t>Prakash Computer Services</t>
  </si>
  <si>
    <t>1483</t>
  </si>
  <si>
    <t>Estex Telecom Pvt Ltd</t>
  </si>
  <si>
    <t>2006</t>
  </si>
  <si>
    <t>Mahaonline Limited</t>
  </si>
  <si>
    <t>2029</t>
  </si>
  <si>
    <t>A I Soc for Electronics and Comp Tech</t>
  </si>
  <si>
    <t>2033</t>
  </si>
  <si>
    <t>BASIX</t>
  </si>
  <si>
    <t>2041</t>
  </si>
  <si>
    <t xml:space="preserve">VIKALP MULTIMEDIA </t>
  </si>
  <si>
    <t>2042</t>
  </si>
  <si>
    <t>United Telecoms e-Services Pvt Ltd</t>
  </si>
  <si>
    <t>2044</t>
  </si>
  <si>
    <t>Intelligent Communication Sys India Ltd</t>
  </si>
  <si>
    <t>2078</t>
  </si>
  <si>
    <t>Sahaj e-Village Limited</t>
  </si>
  <si>
    <t>2080</t>
  </si>
  <si>
    <t>Nekton IT India Pvt Ltd.</t>
  </si>
  <si>
    <t>2082</t>
  </si>
  <si>
    <t>Conatus Infocom Pvt. Ltd</t>
  </si>
  <si>
    <t>2083</t>
  </si>
  <si>
    <t>SRR Infotech</t>
  </si>
  <si>
    <t>2084</t>
  </si>
  <si>
    <t>CHIPS</t>
  </si>
  <si>
    <t>2085</t>
  </si>
  <si>
    <t>NPS Technologies Pvt. Ltd</t>
  </si>
  <si>
    <t>2087</t>
  </si>
  <si>
    <t>Computer Print</t>
  </si>
  <si>
    <t>2089</t>
  </si>
  <si>
    <t>Vigilant Corporate Services Pvt Ltd</t>
  </si>
  <si>
    <t>Reliance Communication Ltd</t>
  </si>
  <si>
    <t>207</t>
  </si>
  <si>
    <t>UTI Infrastructure Technology &amp; Services Limited</t>
  </si>
  <si>
    <t>1432</t>
  </si>
  <si>
    <t>Houston Technologies Limited</t>
  </si>
  <si>
    <t>1460</t>
  </si>
  <si>
    <t>Omnitech Infosolutions Ltd</t>
  </si>
  <si>
    <t>601</t>
  </si>
  <si>
    <t>Bank of Baroda</t>
  </si>
  <si>
    <t>1189</t>
  </si>
  <si>
    <t>Global Finsol Private Limited</t>
  </si>
  <si>
    <t>602</t>
  </si>
  <si>
    <t>Bank Of India</t>
  </si>
  <si>
    <t>1003</t>
  </si>
  <si>
    <t>A3 Logics  India  Ltd</t>
  </si>
  <si>
    <t>1025</t>
  </si>
  <si>
    <t>1034</t>
  </si>
  <si>
    <t>CHESSY CONSULTANTS PVT LTD</t>
  </si>
  <si>
    <t>1071</t>
  </si>
  <si>
    <t>Frontech Systems Pvt Ltd</t>
  </si>
  <si>
    <t>1142</t>
  </si>
  <si>
    <t xml:space="preserve">OSWAL COMPUTERS &amp; CONSULTANTS </t>
  </si>
  <si>
    <t>1149</t>
  </si>
  <si>
    <t>PROTEX COMPUTER PVT LTD</t>
  </si>
  <si>
    <t>1164</t>
  </si>
  <si>
    <t>SARADA SYSTEMS</t>
  </si>
  <si>
    <t>1169</t>
  </si>
  <si>
    <t>SHRIKRISHNA KHANDASARI SUGAR M</t>
  </si>
  <si>
    <t>1208</t>
  </si>
  <si>
    <t>VEETECHNOLOGIES PVT. LTD</t>
  </si>
  <si>
    <t>1315</t>
  </si>
  <si>
    <t xml:space="preserve">Akanksha International </t>
  </si>
  <si>
    <t>603</t>
  </si>
  <si>
    <t>Central Bank of India</t>
  </si>
  <si>
    <t>The Peerless General Finance</t>
  </si>
  <si>
    <t>606</t>
  </si>
  <si>
    <t>Oriental Bank of Commerce</t>
  </si>
  <si>
    <t>1360</t>
  </si>
  <si>
    <t>Redim Software Technologies Pvt Ltd</t>
  </si>
  <si>
    <t>1369</t>
  </si>
  <si>
    <t>JNET Technologies Pvt.Ltd</t>
  </si>
  <si>
    <t>Euro Finmart</t>
  </si>
  <si>
    <t>607</t>
  </si>
  <si>
    <t>Punjab National Bank</t>
  </si>
  <si>
    <t>1058</t>
  </si>
  <si>
    <t>Eagle Software India Pvt. Ltd</t>
  </si>
  <si>
    <t>608</t>
  </si>
  <si>
    <t>State Bank of India</t>
  </si>
  <si>
    <t>1416</t>
  </si>
  <si>
    <t>Utility Forms Pvt Ltd</t>
  </si>
  <si>
    <t>610</t>
  </si>
  <si>
    <t>Union Bank</t>
  </si>
  <si>
    <t>611</t>
  </si>
  <si>
    <t>Canara Bank</t>
  </si>
  <si>
    <t>1405</t>
  </si>
  <si>
    <t>Ojus Healthcare Private Limited</t>
  </si>
  <si>
    <t>614</t>
  </si>
  <si>
    <t>Punjab and Sind Bank</t>
  </si>
  <si>
    <t>615</t>
  </si>
  <si>
    <t>Allahabad Bank</t>
  </si>
  <si>
    <t>1129</t>
  </si>
  <si>
    <t>1333</t>
  </si>
  <si>
    <t>Ortem Securities Limited</t>
  </si>
  <si>
    <t>1402</t>
  </si>
  <si>
    <t>A-Onerealtors Pvt Ltd</t>
  </si>
  <si>
    <t>1421</t>
  </si>
  <si>
    <t>Asha Security Guard Services</t>
  </si>
  <si>
    <t>1424</t>
  </si>
  <si>
    <t>VAP INFOSOLUTIONS</t>
  </si>
  <si>
    <t>1459</t>
  </si>
  <si>
    <t>Agro Tech Engineers</t>
  </si>
  <si>
    <t>1464</t>
  </si>
  <si>
    <t>Ayush Enterprises</t>
  </si>
  <si>
    <t>1473</t>
  </si>
  <si>
    <t>Transmoovers India</t>
  </si>
  <si>
    <t>616</t>
  </si>
  <si>
    <t>Bank of Maharashtra</t>
  </si>
  <si>
    <t>1271</t>
  </si>
  <si>
    <t>Micro Technologies India Ltd</t>
  </si>
  <si>
    <t>618</t>
  </si>
  <si>
    <t>DENA BANK</t>
  </si>
  <si>
    <t>1192</t>
  </si>
  <si>
    <t>The NSIC ltd</t>
  </si>
  <si>
    <t>1214</t>
  </si>
  <si>
    <t>WEBEL</t>
  </si>
  <si>
    <t>1221</t>
  </si>
  <si>
    <t>Nielsen  India  Private Limited</t>
  </si>
  <si>
    <t>1372</t>
  </si>
  <si>
    <t>Prodigy Systems and Services Private Limited</t>
  </si>
  <si>
    <t>1390</t>
  </si>
  <si>
    <t>M/S STAR DATA CENTRE</t>
  </si>
  <si>
    <t>1392</t>
  </si>
  <si>
    <t>Soc for Advancement of Environ Science</t>
  </si>
  <si>
    <t>1412</t>
  </si>
  <si>
    <t>Sixth Dimension Project Solutions Ltd</t>
  </si>
  <si>
    <t>1418</t>
  </si>
  <si>
    <t>Offshoot Agency Pvt. Ltd.</t>
  </si>
  <si>
    <t>1425</t>
  </si>
  <si>
    <t>APEX Services</t>
  </si>
  <si>
    <t>1426</t>
  </si>
  <si>
    <t>DEVASHISH SECURITIES PVT. LTD.</t>
  </si>
  <si>
    <t>1431</t>
  </si>
  <si>
    <t>Ojus G Enterprises</t>
  </si>
  <si>
    <t>1434</t>
  </si>
  <si>
    <t>Lankipalli Integrated Services Private Limited</t>
  </si>
  <si>
    <t>1437</t>
  </si>
  <si>
    <t>77 Infosystems Pvt Ltd</t>
  </si>
  <si>
    <t>1441</t>
  </si>
  <si>
    <t>AS International</t>
  </si>
  <si>
    <t>1447</t>
  </si>
  <si>
    <t>Ecartes Technology Pvt. Ltd</t>
  </si>
  <si>
    <t>1453</t>
  </si>
  <si>
    <t>Advent Infomax Private Ltd</t>
  </si>
  <si>
    <t>1461</t>
  </si>
  <si>
    <t>Asray Gram</t>
  </si>
  <si>
    <t>1465</t>
  </si>
  <si>
    <t>Apnatech Consultancy Services Pvt Ltd</t>
  </si>
  <si>
    <t>1467</t>
  </si>
  <si>
    <t>Akhil Bhartiya Majdoor Shiksha Sewa Samiti</t>
  </si>
  <si>
    <t>1477</t>
  </si>
  <si>
    <t>UT Computers Educational &amp; Welfare Soc</t>
  </si>
  <si>
    <t>2008</t>
  </si>
  <si>
    <t>Om Softwares</t>
  </si>
  <si>
    <t>2077</t>
  </si>
  <si>
    <t>M/s Gold Square Builders &amp; Promoters Pvt. Ltd.</t>
  </si>
  <si>
    <t>2079</t>
  </si>
  <si>
    <t>Make India Smart Private Limited</t>
  </si>
  <si>
    <t>621</t>
  </si>
  <si>
    <t>State Bank of Travancore</t>
  </si>
  <si>
    <t>624</t>
  </si>
  <si>
    <t>IDBI Bank ltd</t>
  </si>
  <si>
    <t>Pioneer E-Lab</t>
  </si>
  <si>
    <t>625</t>
  </si>
  <si>
    <t>State Bank of Bikaner &amp; Jaipur</t>
  </si>
  <si>
    <t>1050</t>
  </si>
  <si>
    <t>Delhi Integrated MMTS Ltd</t>
  </si>
  <si>
    <t>807</t>
  </si>
  <si>
    <t>Delhi - North DC</t>
  </si>
  <si>
    <t>809</t>
  </si>
  <si>
    <t>Delhi- South DC</t>
  </si>
  <si>
    <t>810</t>
  </si>
  <si>
    <t>Delhi - ND DC</t>
  </si>
  <si>
    <t>811</t>
  </si>
  <si>
    <t>Delhi- West DC</t>
  </si>
  <si>
    <t>812</t>
  </si>
  <si>
    <t>Delhi - NE DC</t>
  </si>
  <si>
    <t>813</t>
  </si>
  <si>
    <t>Delhi - East DC</t>
  </si>
  <si>
    <t>814</t>
  </si>
  <si>
    <t>NSDL e-Governance Infrastructure Limited</t>
  </si>
  <si>
    <t>1007</t>
  </si>
  <si>
    <t>1250</t>
  </si>
  <si>
    <t>Gundal Infotech Private Limited</t>
  </si>
  <si>
    <t>1284</t>
  </si>
  <si>
    <t>PROWIZ MANSYTEMS PVT LTD</t>
  </si>
  <si>
    <t>1355</t>
  </si>
  <si>
    <t>COMTECHINFO SOLUTIONS PVT.LTD</t>
  </si>
  <si>
    <t>1378</t>
  </si>
  <si>
    <t>Karvy Consultants Limited</t>
  </si>
  <si>
    <t>1407</t>
  </si>
  <si>
    <t>N.K. Sharma Enterprises Ltd.</t>
  </si>
  <si>
    <t>1456</t>
  </si>
  <si>
    <t>S.J. Technologies</t>
  </si>
  <si>
    <t>2015</t>
  </si>
  <si>
    <t>INTEGRATED REGISTRY SERVICES LTD</t>
  </si>
  <si>
    <t>2016</t>
  </si>
  <si>
    <t>RELIGARE SECURITIES LTD</t>
  </si>
  <si>
    <t>2019</t>
  </si>
  <si>
    <t>Abhipra Capital Ltd</t>
  </si>
  <si>
    <t>2043</t>
  </si>
  <si>
    <t>SNR Edatas Pvt Ltd</t>
  </si>
  <si>
    <t>815</t>
  </si>
  <si>
    <t>Department of Information Technology Govt of Jharkhand</t>
  </si>
  <si>
    <t>816</t>
  </si>
  <si>
    <t>Information Technology &amp; Communication Department</t>
  </si>
  <si>
    <t>1317</t>
  </si>
  <si>
    <t xml:space="preserve">GDC Advertising Pvt. Limited </t>
  </si>
  <si>
    <t>1391</t>
  </si>
  <si>
    <t>JYOTHI COMPUTER SERVICES</t>
  </si>
  <si>
    <t>2052</t>
  </si>
  <si>
    <t>Directorate of ESD</t>
  </si>
  <si>
    <t>820</t>
  </si>
  <si>
    <t>Project Coordinator UID Project Madhya Pradesh</t>
  </si>
  <si>
    <t>1108</t>
  </si>
  <si>
    <t>LYRA  CONSULTANCY SERVICE</t>
  </si>
  <si>
    <t>2090</t>
  </si>
  <si>
    <t>MPOnline Limited</t>
  </si>
  <si>
    <t>821</t>
  </si>
  <si>
    <t>Atalji Janasnehi Directorate, Government of Karnataka</t>
  </si>
  <si>
    <t>0821</t>
  </si>
  <si>
    <t>Atalji Janasnehi Directorate, GOK</t>
  </si>
  <si>
    <t>Daman &amp; Diu</t>
  </si>
  <si>
    <t>State Bank of Patiala</t>
  </si>
  <si>
    <t>Govt of Tripura</t>
  </si>
  <si>
    <t>IGNOU</t>
  </si>
  <si>
    <t>Govt of Goa</t>
  </si>
  <si>
    <t>India Post</t>
  </si>
  <si>
    <t>Mars Telecom Systems Pvt Ltd</t>
  </si>
  <si>
    <t>Delhi - Central DC</t>
  </si>
  <si>
    <t>Grand Total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</si>
</sst>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1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0" fontId="4" fillId="2" borderId="1" xfId="1" applyNumberFormat="1" applyFont="1" applyFill="1" applyBorder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164" fontId="0" fillId="0" borderId="1" xfId="0" applyNumberFormat="1" applyBorder="1" applyAlignment="1"/>
    <xf numFmtId="0" fontId="0" fillId="0" borderId="2" xfId="0" applyBorder="1" applyAlignment="1"/>
    <xf numFmtId="0" fontId="0" fillId="0" borderId="1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164" fontId="0" fillId="3" borderId="2" xfId="0" applyNumberFormat="1" applyFill="1" applyBorder="1" applyAlignment="1"/>
    <xf numFmtId="164" fontId="0" fillId="3" borderId="1" xfId="0" applyNumberFormat="1" applyFill="1" applyBorder="1"/>
    <xf numFmtId="0" fontId="0" fillId="3" borderId="2" xfId="0" applyFill="1" applyBorder="1" applyAlignment="1"/>
    <xf numFmtId="0" fontId="0" fillId="3" borderId="0" xfId="0" applyFill="1"/>
    <xf numFmtId="0" fontId="0" fillId="3" borderId="3" xfId="0" applyFill="1" applyBorder="1" applyAlignment="1"/>
    <xf numFmtId="0" fontId="0" fillId="3" borderId="4" xfId="0" applyFill="1" applyBorder="1" applyAlignment="1"/>
    <xf numFmtId="0" fontId="5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0" fillId="0" borderId="1" xfId="1" applyNumberFormat="1" applyFont="1" applyFill="1" applyBorder="1"/>
    <xf numFmtId="164" fontId="0" fillId="0" borderId="1" xfId="0" applyNumberFormat="1" applyFill="1" applyBorder="1"/>
    <xf numFmtId="164" fontId="0" fillId="0" borderId="2" xfId="0" applyNumberFormat="1" applyFill="1" applyBorder="1" applyAlignment="1"/>
    <xf numFmtId="0" fontId="0" fillId="0" borderId="2" xfId="0" applyFill="1" applyBorder="1" applyAlignment="1"/>
    <xf numFmtId="0" fontId="0" fillId="0" borderId="0" xfId="0" applyFill="1"/>
    <xf numFmtId="0" fontId="0" fillId="0" borderId="3" xfId="0" applyFill="1" applyBorder="1" applyAlignment="1"/>
    <xf numFmtId="0" fontId="0" fillId="0" borderId="4" xfId="0" applyFill="1" applyBorder="1" applyAlignment="1"/>
    <xf numFmtId="0" fontId="5" fillId="0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164" fontId="0" fillId="3" borderId="2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right"/>
    </xf>
    <xf numFmtId="164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164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164" fontId="0" fillId="3" borderId="3" xfId="0" applyNumberFormat="1" applyFill="1" applyBorder="1" applyAlignment="1"/>
    <xf numFmtId="164" fontId="0" fillId="3" borderId="4" xfId="0" applyNumberFormat="1" applyFill="1" applyBorder="1" applyAlignment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0" borderId="0" xfId="0" applyNumberFormat="1"/>
    <xf numFmtId="0" fontId="3" fillId="0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58"/>
  <sheetViews>
    <sheetView tabSelected="1" workbookViewId="0">
      <selection sqref="A1:XFD445"/>
    </sheetView>
  </sheetViews>
  <sheetFormatPr defaultRowHeight="15"/>
  <cols>
    <col min="2" max="2" width="25.5703125" customWidth="1"/>
    <col min="3" max="3" width="8.85546875" bestFit="1" customWidth="1"/>
    <col min="4" max="4" width="48.7109375" bestFit="1" customWidth="1"/>
    <col min="5" max="6" width="48.7109375" customWidth="1"/>
    <col min="7" max="7" width="27.7109375" customWidth="1"/>
    <col min="8" max="8" width="18.28515625" customWidth="1"/>
    <col min="9" max="11" width="12.5703125" bestFit="1" customWidth="1"/>
    <col min="12" max="12" width="26.5703125" bestFit="1" customWidth="1"/>
    <col min="13" max="13" width="12.7109375" bestFit="1" customWidth="1"/>
    <col min="14" max="14" width="29.140625" bestFit="1" customWidth="1"/>
    <col min="15" max="15" width="14.7109375" bestFit="1" customWidth="1"/>
    <col min="16" max="16" width="13" bestFit="1" customWidth="1"/>
    <col min="17" max="17" width="27.28515625" bestFit="1" customWidth="1"/>
    <col min="18" max="18" width="11.140625" bestFit="1" customWidth="1"/>
    <col min="19" max="19" width="34.7109375" bestFit="1" customWidth="1"/>
    <col min="20" max="21" width="13.42578125" bestFit="1" customWidth="1"/>
  </cols>
  <sheetData>
    <row r="1" spans="1:21" s="6" customFormat="1" ht="180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pans="1:21">
      <c r="A2" s="7">
        <v>101</v>
      </c>
      <c r="B2" s="8" t="s">
        <v>21</v>
      </c>
      <c r="C2" s="7">
        <v>1042</v>
      </c>
      <c r="D2" s="8" t="s">
        <v>22</v>
      </c>
      <c r="E2" s="8">
        <v>2</v>
      </c>
      <c r="F2" s="8">
        <f>E2*50</f>
        <v>100</v>
      </c>
      <c r="G2" s="9"/>
      <c r="H2" s="8">
        <f>G2*40</f>
        <v>0</v>
      </c>
      <c r="I2" s="10">
        <f>F2+H2</f>
        <v>100</v>
      </c>
      <c r="J2" s="10">
        <f>SUM(I2)</f>
        <v>100</v>
      </c>
      <c r="K2" s="8">
        <v>0</v>
      </c>
      <c r="L2" s="8">
        <v>100</v>
      </c>
      <c r="M2" s="8">
        <v>0</v>
      </c>
      <c r="N2" s="8">
        <v>0</v>
      </c>
      <c r="O2" s="8">
        <v>100</v>
      </c>
      <c r="P2" s="8">
        <v>0</v>
      </c>
      <c r="Q2" s="8">
        <v>100</v>
      </c>
      <c r="R2" s="8">
        <v>0</v>
      </c>
      <c r="S2" s="8">
        <v>0</v>
      </c>
      <c r="T2" s="8">
        <v>0</v>
      </c>
      <c r="U2" s="8">
        <v>0</v>
      </c>
    </row>
    <row r="3" spans="1:21">
      <c r="A3" s="7" t="s">
        <v>23</v>
      </c>
      <c r="B3" s="8" t="s">
        <v>24</v>
      </c>
      <c r="C3" s="7" t="s">
        <v>25</v>
      </c>
      <c r="D3" s="8" t="s">
        <v>26</v>
      </c>
      <c r="E3" s="8"/>
      <c r="F3" s="8">
        <f t="shared" ref="F3:F66" si="0">E3*50</f>
        <v>0</v>
      </c>
      <c r="G3" s="9">
        <v>25</v>
      </c>
      <c r="H3" s="8">
        <f t="shared" ref="H3:H66" si="1">G3*40</f>
        <v>1000</v>
      </c>
      <c r="I3" s="10">
        <f t="shared" ref="I3:I66" si="2">F3+H3</f>
        <v>1000</v>
      </c>
      <c r="J3" s="11">
        <f>SUM(I3:I5)</f>
        <v>67960</v>
      </c>
      <c r="K3" s="8">
        <v>0</v>
      </c>
      <c r="L3" s="8">
        <f>IF(I3-K3&gt;0,I3-K3,0)</f>
        <v>1000</v>
      </c>
      <c r="M3" s="10">
        <f>I3-L3</f>
        <v>0</v>
      </c>
      <c r="N3" s="10">
        <f>K3-M3</f>
        <v>0</v>
      </c>
      <c r="O3" s="12">
        <f>SUM(L3:L5)</f>
        <v>67960</v>
      </c>
      <c r="P3" s="12">
        <v>0</v>
      </c>
      <c r="Q3" s="12">
        <f>O3-P3</f>
        <v>67960</v>
      </c>
      <c r="R3" s="12">
        <v>0</v>
      </c>
      <c r="S3" s="12">
        <v>0</v>
      </c>
      <c r="T3" s="12">
        <v>0</v>
      </c>
      <c r="U3" s="12">
        <v>0</v>
      </c>
    </row>
    <row r="4" spans="1:21">
      <c r="A4" s="7" t="s">
        <v>23</v>
      </c>
      <c r="B4" s="8" t="s">
        <v>24</v>
      </c>
      <c r="C4" s="7" t="s">
        <v>27</v>
      </c>
      <c r="D4" s="8" t="s">
        <v>28</v>
      </c>
      <c r="E4" s="8"/>
      <c r="F4" s="8">
        <f t="shared" si="0"/>
        <v>0</v>
      </c>
      <c r="G4" s="9">
        <v>1670</v>
      </c>
      <c r="H4" s="8">
        <f t="shared" si="1"/>
        <v>66800</v>
      </c>
      <c r="I4" s="10">
        <f t="shared" si="2"/>
        <v>66800</v>
      </c>
      <c r="J4" s="13"/>
      <c r="K4" s="8">
        <v>0</v>
      </c>
      <c r="L4" s="8">
        <f t="shared" ref="L4:L67" si="3">IF(I4-K4&gt;0,I4-K4,0)</f>
        <v>66800</v>
      </c>
      <c r="M4" s="10">
        <f t="shared" ref="M4:M67" si="4">I4-L4</f>
        <v>0</v>
      </c>
      <c r="N4" s="10">
        <f t="shared" ref="N4:N67" si="5">K4-M4</f>
        <v>0</v>
      </c>
      <c r="O4" s="14"/>
      <c r="P4" s="14"/>
      <c r="Q4" s="14"/>
      <c r="R4" s="14"/>
      <c r="S4" s="14"/>
      <c r="T4" s="14"/>
      <c r="U4" s="14"/>
    </row>
    <row r="5" spans="1:21">
      <c r="A5" s="7" t="s">
        <v>23</v>
      </c>
      <c r="B5" s="8" t="s">
        <v>24</v>
      </c>
      <c r="C5" s="7" t="s">
        <v>29</v>
      </c>
      <c r="D5" s="8" t="s">
        <v>30</v>
      </c>
      <c r="E5" s="8"/>
      <c r="F5" s="8">
        <f t="shared" si="0"/>
        <v>0</v>
      </c>
      <c r="G5" s="9">
        <v>4</v>
      </c>
      <c r="H5" s="8">
        <f t="shared" si="1"/>
        <v>160</v>
      </c>
      <c r="I5" s="10">
        <f t="shared" si="2"/>
        <v>160</v>
      </c>
      <c r="J5" s="13"/>
      <c r="K5" s="8">
        <v>0</v>
      </c>
      <c r="L5" s="8">
        <f t="shared" si="3"/>
        <v>160</v>
      </c>
      <c r="M5" s="10">
        <f t="shared" si="4"/>
        <v>0</v>
      </c>
      <c r="N5" s="10">
        <f t="shared" si="5"/>
        <v>0</v>
      </c>
      <c r="O5" s="15"/>
      <c r="P5" s="15"/>
      <c r="Q5" s="15"/>
      <c r="R5" s="15"/>
      <c r="S5" s="15"/>
      <c r="T5" s="15"/>
      <c r="U5" s="15"/>
    </row>
    <row r="6" spans="1:21" s="22" customFormat="1">
      <c r="A6" s="16" t="s">
        <v>31</v>
      </c>
      <c r="B6" s="17" t="s">
        <v>32</v>
      </c>
      <c r="C6" s="16" t="s">
        <v>33</v>
      </c>
      <c r="D6" s="17" t="s">
        <v>34</v>
      </c>
      <c r="E6" s="17"/>
      <c r="F6" s="17">
        <f t="shared" si="0"/>
        <v>0</v>
      </c>
      <c r="G6" s="18">
        <v>3366</v>
      </c>
      <c r="H6" s="17">
        <f t="shared" si="1"/>
        <v>134640</v>
      </c>
      <c r="I6" s="10">
        <f t="shared" si="2"/>
        <v>134640</v>
      </c>
      <c r="J6" s="19">
        <f>SUM(I6:I30)</f>
        <v>2822800</v>
      </c>
      <c r="K6" s="17">
        <v>0</v>
      </c>
      <c r="L6" s="17">
        <f t="shared" si="3"/>
        <v>134640</v>
      </c>
      <c r="M6" s="10">
        <f t="shared" si="4"/>
        <v>0</v>
      </c>
      <c r="N6" s="20">
        <f t="shared" si="5"/>
        <v>0</v>
      </c>
      <c r="O6" s="21">
        <f>SUM(L6:L30)</f>
        <v>2822800</v>
      </c>
      <c r="P6" s="21">
        <v>0</v>
      </c>
      <c r="Q6" s="21">
        <f>O6-P30</f>
        <v>2822800</v>
      </c>
      <c r="R6" s="21">
        <v>0</v>
      </c>
      <c r="S6" s="21">
        <v>0</v>
      </c>
      <c r="T6" s="21">
        <v>0</v>
      </c>
      <c r="U6" s="21">
        <v>0</v>
      </c>
    </row>
    <row r="7" spans="1:21" s="22" customFormat="1">
      <c r="A7" s="16" t="s">
        <v>31</v>
      </c>
      <c r="B7" s="17" t="s">
        <v>32</v>
      </c>
      <c r="C7" s="16" t="s">
        <v>35</v>
      </c>
      <c r="D7" s="17" t="s">
        <v>36</v>
      </c>
      <c r="E7" s="17"/>
      <c r="F7" s="17">
        <f t="shared" si="0"/>
        <v>0</v>
      </c>
      <c r="G7" s="18">
        <v>7601</v>
      </c>
      <c r="H7" s="17">
        <f t="shared" si="1"/>
        <v>304040</v>
      </c>
      <c r="I7" s="10">
        <f t="shared" si="2"/>
        <v>304040</v>
      </c>
      <c r="J7" s="23"/>
      <c r="K7" s="17">
        <v>0</v>
      </c>
      <c r="L7" s="17">
        <f t="shared" si="3"/>
        <v>304040</v>
      </c>
      <c r="M7" s="10">
        <f t="shared" si="4"/>
        <v>0</v>
      </c>
      <c r="N7" s="20">
        <f t="shared" si="5"/>
        <v>0</v>
      </c>
      <c r="O7" s="23"/>
      <c r="P7" s="23"/>
      <c r="Q7" s="23"/>
      <c r="R7" s="23"/>
      <c r="S7" s="23"/>
      <c r="T7" s="23"/>
      <c r="U7" s="23"/>
    </row>
    <row r="8" spans="1:21" s="22" customFormat="1">
      <c r="A8" s="16" t="s">
        <v>31</v>
      </c>
      <c r="B8" s="17" t="s">
        <v>32</v>
      </c>
      <c r="C8" s="16" t="s">
        <v>37</v>
      </c>
      <c r="D8" s="17" t="s">
        <v>38</v>
      </c>
      <c r="E8" s="17"/>
      <c r="F8" s="17">
        <f t="shared" si="0"/>
        <v>0</v>
      </c>
      <c r="G8" s="18">
        <v>5312</v>
      </c>
      <c r="H8" s="17">
        <f t="shared" si="1"/>
        <v>212480</v>
      </c>
      <c r="I8" s="10">
        <f t="shared" si="2"/>
        <v>212480</v>
      </c>
      <c r="J8" s="23"/>
      <c r="K8" s="17">
        <v>0</v>
      </c>
      <c r="L8" s="17">
        <f t="shared" si="3"/>
        <v>212480</v>
      </c>
      <c r="M8" s="10">
        <f t="shared" si="4"/>
        <v>0</v>
      </c>
      <c r="N8" s="20">
        <f t="shared" si="5"/>
        <v>0</v>
      </c>
      <c r="O8" s="23"/>
      <c r="P8" s="23"/>
      <c r="Q8" s="23"/>
      <c r="R8" s="23"/>
      <c r="S8" s="23"/>
      <c r="T8" s="23"/>
      <c r="U8" s="23"/>
    </row>
    <row r="9" spans="1:21" s="22" customFormat="1">
      <c r="A9" s="16" t="s">
        <v>31</v>
      </c>
      <c r="B9" s="17" t="s">
        <v>32</v>
      </c>
      <c r="C9" s="16" t="s">
        <v>39</v>
      </c>
      <c r="D9" s="17" t="s">
        <v>40</v>
      </c>
      <c r="E9" s="17"/>
      <c r="F9" s="17">
        <f t="shared" si="0"/>
        <v>0</v>
      </c>
      <c r="G9" s="18">
        <v>1698</v>
      </c>
      <c r="H9" s="17">
        <f t="shared" si="1"/>
        <v>67920</v>
      </c>
      <c r="I9" s="10">
        <f t="shared" si="2"/>
        <v>67920</v>
      </c>
      <c r="J9" s="23"/>
      <c r="K9" s="17">
        <v>0</v>
      </c>
      <c r="L9" s="17">
        <f t="shared" si="3"/>
        <v>67920</v>
      </c>
      <c r="M9" s="10">
        <f t="shared" si="4"/>
        <v>0</v>
      </c>
      <c r="N9" s="20">
        <f t="shared" si="5"/>
        <v>0</v>
      </c>
      <c r="O9" s="23"/>
      <c r="P9" s="23"/>
      <c r="Q9" s="23"/>
      <c r="R9" s="23"/>
      <c r="S9" s="23"/>
      <c r="T9" s="23"/>
      <c r="U9" s="23"/>
    </row>
    <row r="10" spans="1:21" s="22" customFormat="1">
      <c r="A10" s="16" t="s">
        <v>31</v>
      </c>
      <c r="B10" s="17" t="s">
        <v>32</v>
      </c>
      <c r="C10" s="16" t="s">
        <v>41</v>
      </c>
      <c r="D10" s="17" t="s">
        <v>42</v>
      </c>
      <c r="E10" s="17"/>
      <c r="F10" s="17">
        <f t="shared" si="0"/>
        <v>0</v>
      </c>
      <c r="G10" s="18">
        <v>2040</v>
      </c>
      <c r="H10" s="17">
        <f t="shared" si="1"/>
        <v>81600</v>
      </c>
      <c r="I10" s="10">
        <f t="shared" si="2"/>
        <v>81600</v>
      </c>
      <c r="J10" s="23"/>
      <c r="K10" s="17">
        <v>0</v>
      </c>
      <c r="L10" s="17">
        <f t="shared" si="3"/>
        <v>81600</v>
      </c>
      <c r="M10" s="10">
        <f t="shared" si="4"/>
        <v>0</v>
      </c>
      <c r="N10" s="20">
        <f t="shared" si="5"/>
        <v>0</v>
      </c>
      <c r="O10" s="23"/>
      <c r="P10" s="23"/>
      <c r="Q10" s="23"/>
      <c r="R10" s="23"/>
      <c r="S10" s="23"/>
      <c r="T10" s="23"/>
      <c r="U10" s="23"/>
    </row>
    <row r="11" spans="1:21" s="22" customFormat="1">
      <c r="A11" s="16" t="s">
        <v>31</v>
      </c>
      <c r="B11" s="17" t="s">
        <v>32</v>
      </c>
      <c r="C11" s="16" t="s">
        <v>43</v>
      </c>
      <c r="D11" s="17" t="s">
        <v>44</v>
      </c>
      <c r="E11" s="17"/>
      <c r="F11" s="17">
        <f t="shared" si="0"/>
        <v>0</v>
      </c>
      <c r="G11" s="18">
        <v>4825</v>
      </c>
      <c r="H11" s="17">
        <f t="shared" si="1"/>
        <v>193000</v>
      </c>
      <c r="I11" s="10">
        <f t="shared" si="2"/>
        <v>193000</v>
      </c>
      <c r="J11" s="23"/>
      <c r="K11" s="17">
        <v>0</v>
      </c>
      <c r="L11" s="17">
        <f t="shared" si="3"/>
        <v>193000</v>
      </c>
      <c r="M11" s="10">
        <f t="shared" si="4"/>
        <v>0</v>
      </c>
      <c r="N11" s="20">
        <f t="shared" si="5"/>
        <v>0</v>
      </c>
      <c r="O11" s="23"/>
      <c r="P11" s="23"/>
      <c r="Q11" s="23"/>
      <c r="R11" s="23"/>
      <c r="S11" s="23"/>
      <c r="T11" s="23"/>
      <c r="U11" s="23"/>
    </row>
    <row r="12" spans="1:21" s="22" customFormat="1">
      <c r="A12" s="16" t="s">
        <v>31</v>
      </c>
      <c r="B12" s="17" t="s">
        <v>32</v>
      </c>
      <c r="C12" s="16" t="s">
        <v>45</v>
      </c>
      <c r="D12" s="17" t="s">
        <v>46</v>
      </c>
      <c r="E12" s="17"/>
      <c r="F12" s="17">
        <f t="shared" si="0"/>
        <v>0</v>
      </c>
      <c r="G12" s="18">
        <v>4417</v>
      </c>
      <c r="H12" s="17">
        <f t="shared" si="1"/>
        <v>176680</v>
      </c>
      <c r="I12" s="10">
        <f t="shared" si="2"/>
        <v>176680</v>
      </c>
      <c r="J12" s="23"/>
      <c r="K12" s="17">
        <v>0</v>
      </c>
      <c r="L12" s="17">
        <f t="shared" si="3"/>
        <v>176680</v>
      </c>
      <c r="M12" s="10">
        <f t="shared" si="4"/>
        <v>0</v>
      </c>
      <c r="N12" s="20">
        <f t="shared" si="5"/>
        <v>0</v>
      </c>
      <c r="O12" s="23"/>
      <c r="P12" s="23"/>
      <c r="Q12" s="23"/>
      <c r="R12" s="23"/>
      <c r="S12" s="23"/>
      <c r="T12" s="23"/>
      <c r="U12" s="23"/>
    </row>
    <row r="13" spans="1:21" s="22" customFormat="1">
      <c r="A13" s="16" t="s">
        <v>31</v>
      </c>
      <c r="B13" s="17" t="s">
        <v>32</v>
      </c>
      <c r="C13" s="16" t="s">
        <v>47</v>
      </c>
      <c r="D13" s="17" t="s">
        <v>48</v>
      </c>
      <c r="E13" s="17"/>
      <c r="F13" s="17">
        <f t="shared" si="0"/>
        <v>0</v>
      </c>
      <c r="G13" s="18">
        <v>1444</v>
      </c>
      <c r="H13" s="17">
        <f t="shared" si="1"/>
        <v>57760</v>
      </c>
      <c r="I13" s="10">
        <f t="shared" si="2"/>
        <v>57760</v>
      </c>
      <c r="J13" s="23"/>
      <c r="K13" s="17">
        <v>0</v>
      </c>
      <c r="L13" s="17">
        <f t="shared" si="3"/>
        <v>57760</v>
      </c>
      <c r="M13" s="10">
        <f t="shared" si="4"/>
        <v>0</v>
      </c>
      <c r="N13" s="20">
        <f t="shared" si="5"/>
        <v>0</v>
      </c>
      <c r="O13" s="23"/>
      <c r="P13" s="23"/>
      <c r="Q13" s="23"/>
      <c r="R13" s="23"/>
      <c r="S13" s="23"/>
      <c r="T13" s="23"/>
      <c r="U13" s="23"/>
    </row>
    <row r="14" spans="1:21" s="22" customFormat="1">
      <c r="A14" s="16" t="s">
        <v>31</v>
      </c>
      <c r="B14" s="17" t="s">
        <v>32</v>
      </c>
      <c r="C14" s="16" t="s">
        <v>49</v>
      </c>
      <c r="D14" s="17" t="s">
        <v>50</v>
      </c>
      <c r="E14" s="17"/>
      <c r="F14" s="17">
        <f t="shared" si="0"/>
        <v>0</v>
      </c>
      <c r="G14" s="18">
        <v>2328</v>
      </c>
      <c r="H14" s="17">
        <f t="shared" si="1"/>
        <v>93120</v>
      </c>
      <c r="I14" s="10">
        <f t="shared" si="2"/>
        <v>93120</v>
      </c>
      <c r="J14" s="23"/>
      <c r="K14" s="17">
        <v>0</v>
      </c>
      <c r="L14" s="17">
        <f t="shared" si="3"/>
        <v>93120</v>
      </c>
      <c r="M14" s="10">
        <f t="shared" si="4"/>
        <v>0</v>
      </c>
      <c r="N14" s="20">
        <f t="shared" si="5"/>
        <v>0</v>
      </c>
      <c r="O14" s="23"/>
      <c r="P14" s="23"/>
      <c r="Q14" s="23"/>
      <c r="R14" s="23"/>
      <c r="S14" s="23"/>
      <c r="T14" s="23"/>
      <c r="U14" s="23"/>
    </row>
    <row r="15" spans="1:21" s="22" customFormat="1">
      <c r="A15" s="16" t="s">
        <v>31</v>
      </c>
      <c r="B15" s="17" t="s">
        <v>32</v>
      </c>
      <c r="C15" s="16" t="s">
        <v>51</v>
      </c>
      <c r="D15" s="17" t="s">
        <v>52</v>
      </c>
      <c r="E15" s="17"/>
      <c r="F15" s="17">
        <f t="shared" si="0"/>
        <v>0</v>
      </c>
      <c r="G15" s="18">
        <v>2093</v>
      </c>
      <c r="H15" s="17">
        <f t="shared" si="1"/>
        <v>83720</v>
      </c>
      <c r="I15" s="10">
        <f t="shared" si="2"/>
        <v>83720</v>
      </c>
      <c r="J15" s="23"/>
      <c r="K15" s="17">
        <v>0</v>
      </c>
      <c r="L15" s="17">
        <f t="shared" si="3"/>
        <v>83720</v>
      </c>
      <c r="M15" s="10">
        <f t="shared" si="4"/>
        <v>0</v>
      </c>
      <c r="N15" s="20">
        <f t="shared" si="5"/>
        <v>0</v>
      </c>
      <c r="O15" s="23"/>
      <c r="P15" s="23"/>
      <c r="Q15" s="23"/>
      <c r="R15" s="23"/>
      <c r="S15" s="23"/>
      <c r="T15" s="23"/>
      <c r="U15" s="23"/>
    </row>
    <row r="16" spans="1:21" s="22" customFormat="1">
      <c r="A16" s="16" t="s">
        <v>31</v>
      </c>
      <c r="B16" s="17" t="s">
        <v>32</v>
      </c>
      <c r="C16" s="16" t="s">
        <v>53</v>
      </c>
      <c r="D16" s="17" t="s">
        <v>54</v>
      </c>
      <c r="E16" s="17"/>
      <c r="F16" s="17">
        <f t="shared" si="0"/>
        <v>0</v>
      </c>
      <c r="G16" s="18">
        <v>1283</v>
      </c>
      <c r="H16" s="17">
        <f t="shared" si="1"/>
        <v>51320</v>
      </c>
      <c r="I16" s="10">
        <f t="shared" si="2"/>
        <v>51320</v>
      </c>
      <c r="J16" s="23"/>
      <c r="K16" s="17">
        <v>0</v>
      </c>
      <c r="L16" s="17">
        <f t="shared" si="3"/>
        <v>51320</v>
      </c>
      <c r="M16" s="10">
        <f t="shared" si="4"/>
        <v>0</v>
      </c>
      <c r="N16" s="20">
        <f t="shared" si="5"/>
        <v>0</v>
      </c>
      <c r="O16" s="23"/>
      <c r="P16" s="23"/>
      <c r="Q16" s="23"/>
      <c r="R16" s="23"/>
      <c r="S16" s="23"/>
      <c r="T16" s="23"/>
      <c r="U16" s="23"/>
    </row>
    <row r="17" spans="1:21" s="22" customFormat="1">
      <c r="A17" s="16" t="s">
        <v>31</v>
      </c>
      <c r="B17" s="17" t="s">
        <v>32</v>
      </c>
      <c r="C17" s="16" t="s">
        <v>55</v>
      </c>
      <c r="D17" s="17" t="s">
        <v>56</v>
      </c>
      <c r="E17" s="17"/>
      <c r="F17" s="17">
        <f t="shared" si="0"/>
        <v>0</v>
      </c>
      <c r="G17" s="18">
        <v>321</v>
      </c>
      <c r="H17" s="17">
        <f t="shared" si="1"/>
        <v>12840</v>
      </c>
      <c r="I17" s="10">
        <f t="shared" si="2"/>
        <v>12840</v>
      </c>
      <c r="J17" s="23"/>
      <c r="K17" s="17">
        <v>0</v>
      </c>
      <c r="L17" s="17">
        <f t="shared" si="3"/>
        <v>12840</v>
      </c>
      <c r="M17" s="10">
        <f t="shared" si="4"/>
        <v>0</v>
      </c>
      <c r="N17" s="20">
        <f t="shared" si="5"/>
        <v>0</v>
      </c>
      <c r="O17" s="23"/>
      <c r="P17" s="23"/>
      <c r="Q17" s="23"/>
      <c r="R17" s="23"/>
      <c r="S17" s="23"/>
      <c r="T17" s="23"/>
      <c r="U17" s="23"/>
    </row>
    <row r="18" spans="1:21" s="22" customFormat="1">
      <c r="A18" s="16" t="s">
        <v>31</v>
      </c>
      <c r="B18" s="17" t="s">
        <v>32</v>
      </c>
      <c r="C18" s="16" t="s">
        <v>57</v>
      </c>
      <c r="D18" s="17" t="s">
        <v>58</v>
      </c>
      <c r="E18" s="17"/>
      <c r="F18" s="17">
        <f t="shared" si="0"/>
        <v>0</v>
      </c>
      <c r="G18" s="18">
        <v>2576</v>
      </c>
      <c r="H18" s="17">
        <f t="shared" si="1"/>
        <v>103040</v>
      </c>
      <c r="I18" s="10">
        <f t="shared" si="2"/>
        <v>103040</v>
      </c>
      <c r="J18" s="23"/>
      <c r="K18" s="17">
        <v>0</v>
      </c>
      <c r="L18" s="17">
        <f t="shared" si="3"/>
        <v>103040</v>
      </c>
      <c r="M18" s="10">
        <f t="shared" si="4"/>
        <v>0</v>
      </c>
      <c r="N18" s="20">
        <f t="shared" si="5"/>
        <v>0</v>
      </c>
      <c r="O18" s="23"/>
      <c r="P18" s="23"/>
      <c r="Q18" s="23"/>
      <c r="R18" s="23"/>
      <c r="S18" s="23"/>
      <c r="T18" s="23"/>
      <c r="U18" s="23"/>
    </row>
    <row r="19" spans="1:21" s="22" customFormat="1">
      <c r="A19" s="16" t="s">
        <v>31</v>
      </c>
      <c r="B19" s="17" t="s">
        <v>32</v>
      </c>
      <c r="C19" s="16" t="s">
        <v>59</v>
      </c>
      <c r="D19" s="17" t="s">
        <v>60</v>
      </c>
      <c r="E19" s="17"/>
      <c r="F19" s="17">
        <f t="shared" si="0"/>
        <v>0</v>
      </c>
      <c r="G19" s="18">
        <v>4216</v>
      </c>
      <c r="H19" s="17">
        <f t="shared" si="1"/>
        <v>168640</v>
      </c>
      <c r="I19" s="10">
        <f t="shared" si="2"/>
        <v>168640</v>
      </c>
      <c r="J19" s="23"/>
      <c r="K19" s="17">
        <v>0</v>
      </c>
      <c r="L19" s="17">
        <f t="shared" si="3"/>
        <v>168640</v>
      </c>
      <c r="M19" s="10">
        <f t="shared" si="4"/>
        <v>0</v>
      </c>
      <c r="N19" s="20">
        <f t="shared" si="5"/>
        <v>0</v>
      </c>
      <c r="O19" s="23"/>
      <c r="P19" s="23"/>
      <c r="Q19" s="23"/>
      <c r="R19" s="23"/>
      <c r="S19" s="23"/>
      <c r="T19" s="23"/>
      <c r="U19" s="23"/>
    </row>
    <row r="20" spans="1:21" s="22" customFormat="1">
      <c r="A20" s="16" t="s">
        <v>31</v>
      </c>
      <c r="B20" s="17" t="s">
        <v>32</v>
      </c>
      <c r="C20" s="16" t="s">
        <v>61</v>
      </c>
      <c r="D20" s="17" t="s">
        <v>62</v>
      </c>
      <c r="E20" s="17"/>
      <c r="F20" s="17">
        <f t="shared" si="0"/>
        <v>0</v>
      </c>
      <c r="G20" s="18">
        <v>2102</v>
      </c>
      <c r="H20" s="17">
        <f t="shared" si="1"/>
        <v>84080</v>
      </c>
      <c r="I20" s="10">
        <f t="shared" si="2"/>
        <v>84080</v>
      </c>
      <c r="J20" s="23"/>
      <c r="K20" s="17">
        <v>0</v>
      </c>
      <c r="L20" s="17">
        <f t="shared" si="3"/>
        <v>84080</v>
      </c>
      <c r="M20" s="10">
        <f t="shared" si="4"/>
        <v>0</v>
      </c>
      <c r="N20" s="20">
        <f t="shared" si="5"/>
        <v>0</v>
      </c>
      <c r="O20" s="23"/>
      <c r="P20" s="23"/>
      <c r="Q20" s="23"/>
      <c r="R20" s="23"/>
      <c r="S20" s="23"/>
      <c r="T20" s="23"/>
      <c r="U20" s="23"/>
    </row>
    <row r="21" spans="1:21" s="22" customFormat="1">
      <c r="A21" s="16" t="s">
        <v>31</v>
      </c>
      <c r="B21" s="17" t="s">
        <v>32</v>
      </c>
      <c r="C21" s="16" t="s">
        <v>63</v>
      </c>
      <c r="D21" s="17" t="s">
        <v>64</v>
      </c>
      <c r="E21" s="17"/>
      <c r="F21" s="17">
        <f t="shared" si="0"/>
        <v>0</v>
      </c>
      <c r="G21" s="18">
        <v>2096</v>
      </c>
      <c r="H21" s="17">
        <f t="shared" si="1"/>
        <v>83840</v>
      </c>
      <c r="I21" s="10">
        <f t="shared" si="2"/>
        <v>83840</v>
      </c>
      <c r="J21" s="23"/>
      <c r="K21" s="17">
        <v>0</v>
      </c>
      <c r="L21" s="17">
        <f t="shared" si="3"/>
        <v>83840</v>
      </c>
      <c r="M21" s="10">
        <f t="shared" si="4"/>
        <v>0</v>
      </c>
      <c r="N21" s="20">
        <f t="shared" si="5"/>
        <v>0</v>
      </c>
      <c r="O21" s="23"/>
      <c r="P21" s="23"/>
      <c r="Q21" s="23"/>
      <c r="R21" s="23"/>
      <c r="S21" s="23"/>
      <c r="T21" s="23"/>
      <c r="U21" s="23"/>
    </row>
    <row r="22" spans="1:21" s="22" customFormat="1">
      <c r="A22" s="16" t="s">
        <v>31</v>
      </c>
      <c r="B22" s="17" t="s">
        <v>32</v>
      </c>
      <c r="C22" s="16" t="s">
        <v>65</v>
      </c>
      <c r="D22" s="17" t="s">
        <v>66</v>
      </c>
      <c r="E22" s="17"/>
      <c r="F22" s="17">
        <f t="shared" si="0"/>
        <v>0</v>
      </c>
      <c r="G22" s="18">
        <v>657</v>
      </c>
      <c r="H22" s="17">
        <f t="shared" si="1"/>
        <v>26280</v>
      </c>
      <c r="I22" s="10">
        <f t="shared" si="2"/>
        <v>26280</v>
      </c>
      <c r="J22" s="23"/>
      <c r="K22" s="17">
        <v>0</v>
      </c>
      <c r="L22" s="17">
        <f t="shared" si="3"/>
        <v>26280</v>
      </c>
      <c r="M22" s="10">
        <f t="shared" si="4"/>
        <v>0</v>
      </c>
      <c r="N22" s="20">
        <f t="shared" si="5"/>
        <v>0</v>
      </c>
      <c r="O22" s="23"/>
      <c r="P22" s="23"/>
      <c r="Q22" s="23"/>
      <c r="R22" s="23"/>
      <c r="S22" s="23"/>
      <c r="T22" s="23"/>
      <c r="U22" s="23"/>
    </row>
    <row r="23" spans="1:21" s="22" customFormat="1">
      <c r="A23" s="16" t="s">
        <v>31</v>
      </c>
      <c r="B23" s="17" t="s">
        <v>32</v>
      </c>
      <c r="C23" s="16" t="s">
        <v>67</v>
      </c>
      <c r="D23" s="17" t="s">
        <v>68</v>
      </c>
      <c r="E23" s="17"/>
      <c r="F23" s="17">
        <f t="shared" si="0"/>
        <v>0</v>
      </c>
      <c r="G23" s="18">
        <v>1981</v>
      </c>
      <c r="H23" s="17">
        <f t="shared" si="1"/>
        <v>79240</v>
      </c>
      <c r="I23" s="10">
        <f t="shared" si="2"/>
        <v>79240</v>
      </c>
      <c r="J23" s="23"/>
      <c r="K23" s="17">
        <v>0</v>
      </c>
      <c r="L23" s="17">
        <f t="shared" si="3"/>
        <v>79240</v>
      </c>
      <c r="M23" s="10">
        <f t="shared" si="4"/>
        <v>0</v>
      </c>
      <c r="N23" s="20">
        <f t="shared" si="5"/>
        <v>0</v>
      </c>
      <c r="O23" s="23"/>
      <c r="P23" s="23"/>
      <c r="Q23" s="23"/>
      <c r="R23" s="23"/>
      <c r="S23" s="23"/>
      <c r="T23" s="23"/>
      <c r="U23" s="23"/>
    </row>
    <row r="24" spans="1:21" s="22" customFormat="1">
      <c r="A24" s="16" t="s">
        <v>31</v>
      </c>
      <c r="B24" s="17" t="s">
        <v>32</v>
      </c>
      <c r="C24" s="16" t="s">
        <v>69</v>
      </c>
      <c r="D24" s="17" t="s">
        <v>70</v>
      </c>
      <c r="E24" s="17"/>
      <c r="F24" s="17">
        <f t="shared" si="0"/>
        <v>0</v>
      </c>
      <c r="G24" s="18">
        <v>1639</v>
      </c>
      <c r="H24" s="17">
        <f t="shared" si="1"/>
        <v>65560</v>
      </c>
      <c r="I24" s="10">
        <f t="shared" si="2"/>
        <v>65560</v>
      </c>
      <c r="J24" s="23"/>
      <c r="K24" s="17">
        <v>0</v>
      </c>
      <c r="L24" s="17">
        <f t="shared" si="3"/>
        <v>65560</v>
      </c>
      <c r="M24" s="10">
        <f t="shared" si="4"/>
        <v>0</v>
      </c>
      <c r="N24" s="20">
        <f t="shared" si="5"/>
        <v>0</v>
      </c>
      <c r="O24" s="23"/>
      <c r="P24" s="23"/>
      <c r="Q24" s="23"/>
      <c r="R24" s="23"/>
      <c r="S24" s="23"/>
      <c r="T24" s="23"/>
      <c r="U24" s="23"/>
    </row>
    <row r="25" spans="1:21" s="22" customFormat="1">
      <c r="A25" s="16" t="s">
        <v>31</v>
      </c>
      <c r="B25" s="17" t="s">
        <v>32</v>
      </c>
      <c r="C25" s="16" t="s">
        <v>71</v>
      </c>
      <c r="D25" s="17" t="s">
        <v>72</v>
      </c>
      <c r="E25" s="17"/>
      <c r="F25" s="17">
        <f t="shared" si="0"/>
        <v>0</v>
      </c>
      <c r="G25" s="18">
        <v>2974</v>
      </c>
      <c r="H25" s="17">
        <f t="shared" si="1"/>
        <v>118960</v>
      </c>
      <c r="I25" s="10">
        <f t="shared" si="2"/>
        <v>118960</v>
      </c>
      <c r="J25" s="23"/>
      <c r="K25" s="17">
        <v>0</v>
      </c>
      <c r="L25" s="17">
        <f t="shared" si="3"/>
        <v>118960</v>
      </c>
      <c r="M25" s="10">
        <f t="shared" si="4"/>
        <v>0</v>
      </c>
      <c r="N25" s="20">
        <f t="shared" si="5"/>
        <v>0</v>
      </c>
      <c r="O25" s="23"/>
      <c r="P25" s="23"/>
      <c r="Q25" s="23"/>
      <c r="R25" s="23"/>
      <c r="S25" s="23"/>
      <c r="T25" s="23"/>
      <c r="U25" s="23"/>
    </row>
    <row r="26" spans="1:21" s="22" customFormat="1">
      <c r="A26" s="16" t="s">
        <v>31</v>
      </c>
      <c r="B26" s="17" t="s">
        <v>32</v>
      </c>
      <c r="C26" s="16" t="s">
        <v>73</v>
      </c>
      <c r="D26" s="17" t="s">
        <v>74</v>
      </c>
      <c r="E26" s="17"/>
      <c r="F26" s="17">
        <f t="shared" si="0"/>
        <v>0</v>
      </c>
      <c r="G26" s="18">
        <v>2758</v>
      </c>
      <c r="H26" s="17">
        <f t="shared" si="1"/>
        <v>110320</v>
      </c>
      <c r="I26" s="10">
        <f t="shared" si="2"/>
        <v>110320</v>
      </c>
      <c r="J26" s="23"/>
      <c r="K26" s="17">
        <v>0</v>
      </c>
      <c r="L26" s="17">
        <f t="shared" si="3"/>
        <v>110320</v>
      </c>
      <c r="M26" s="10">
        <f t="shared" si="4"/>
        <v>0</v>
      </c>
      <c r="N26" s="20">
        <f t="shared" si="5"/>
        <v>0</v>
      </c>
      <c r="O26" s="23"/>
      <c r="P26" s="23"/>
      <c r="Q26" s="23"/>
      <c r="R26" s="23"/>
      <c r="S26" s="23"/>
      <c r="T26" s="23"/>
      <c r="U26" s="23"/>
    </row>
    <row r="27" spans="1:21" s="22" customFormat="1">
      <c r="A27" s="16" t="s">
        <v>31</v>
      </c>
      <c r="B27" s="17" t="s">
        <v>32</v>
      </c>
      <c r="C27" s="16" t="s">
        <v>75</v>
      </c>
      <c r="D27" s="17" t="s">
        <v>76</v>
      </c>
      <c r="E27" s="17"/>
      <c r="F27" s="17">
        <f t="shared" si="0"/>
        <v>0</v>
      </c>
      <c r="G27" s="18">
        <v>3130</v>
      </c>
      <c r="H27" s="17">
        <f t="shared" si="1"/>
        <v>125200</v>
      </c>
      <c r="I27" s="10">
        <f t="shared" si="2"/>
        <v>125200</v>
      </c>
      <c r="J27" s="23"/>
      <c r="K27" s="17">
        <v>0</v>
      </c>
      <c r="L27" s="17">
        <f t="shared" si="3"/>
        <v>125200</v>
      </c>
      <c r="M27" s="10">
        <f t="shared" si="4"/>
        <v>0</v>
      </c>
      <c r="N27" s="20">
        <f t="shared" si="5"/>
        <v>0</v>
      </c>
      <c r="O27" s="23"/>
      <c r="P27" s="23"/>
      <c r="Q27" s="23"/>
      <c r="R27" s="23"/>
      <c r="S27" s="23"/>
      <c r="T27" s="23"/>
      <c r="U27" s="23"/>
    </row>
    <row r="28" spans="1:21" s="22" customFormat="1">
      <c r="A28" s="16" t="s">
        <v>31</v>
      </c>
      <c r="B28" s="17" t="s">
        <v>32</v>
      </c>
      <c r="C28" s="16" t="s">
        <v>77</v>
      </c>
      <c r="D28" s="17" t="s">
        <v>78</v>
      </c>
      <c r="E28" s="17"/>
      <c r="F28" s="17">
        <f t="shared" si="0"/>
        <v>0</v>
      </c>
      <c r="G28" s="18">
        <v>5877</v>
      </c>
      <c r="H28" s="17">
        <f t="shared" si="1"/>
        <v>235080</v>
      </c>
      <c r="I28" s="10">
        <f t="shared" si="2"/>
        <v>235080</v>
      </c>
      <c r="J28" s="23"/>
      <c r="K28" s="17">
        <v>0</v>
      </c>
      <c r="L28" s="17">
        <f t="shared" si="3"/>
        <v>235080</v>
      </c>
      <c r="M28" s="10">
        <f t="shared" si="4"/>
        <v>0</v>
      </c>
      <c r="N28" s="20">
        <f t="shared" si="5"/>
        <v>0</v>
      </c>
      <c r="O28" s="23"/>
      <c r="P28" s="23"/>
      <c r="Q28" s="23"/>
      <c r="R28" s="23"/>
      <c r="S28" s="23"/>
      <c r="T28" s="23"/>
      <c r="U28" s="23"/>
    </row>
    <row r="29" spans="1:21" s="22" customFormat="1">
      <c r="A29" s="16" t="s">
        <v>31</v>
      </c>
      <c r="B29" s="17" t="s">
        <v>32</v>
      </c>
      <c r="C29" s="16" t="s">
        <v>79</v>
      </c>
      <c r="D29" s="17" t="s">
        <v>80</v>
      </c>
      <c r="E29" s="17"/>
      <c r="F29" s="17">
        <f t="shared" si="0"/>
        <v>0</v>
      </c>
      <c r="G29" s="18">
        <v>944</v>
      </c>
      <c r="H29" s="17">
        <f t="shared" si="1"/>
        <v>37760</v>
      </c>
      <c r="I29" s="10">
        <f t="shared" si="2"/>
        <v>37760</v>
      </c>
      <c r="J29" s="23"/>
      <c r="K29" s="17">
        <v>0</v>
      </c>
      <c r="L29" s="17">
        <f t="shared" si="3"/>
        <v>37760</v>
      </c>
      <c r="M29" s="10">
        <f t="shared" si="4"/>
        <v>0</v>
      </c>
      <c r="N29" s="20">
        <f t="shared" si="5"/>
        <v>0</v>
      </c>
      <c r="O29" s="23"/>
      <c r="P29" s="23"/>
      <c r="Q29" s="23"/>
      <c r="R29" s="23"/>
      <c r="S29" s="23"/>
      <c r="T29" s="23"/>
      <c r="U29" s="23"/>
    </row>
    <row r="30" spans="1:21" s="22" customFormat="1">
      <c r="A30" s="16" t="s">
        <v>31</v>
      </c>
      <c r="B30" s="17" t="s">
        <v>32</v>
      </c>
      <c r="C30" s="16" t="s">
        <v>81</v>
      </c>
      <c r="D30" s="17" t="s">
        <v>82</v>
      </c>
      <c r="E30" s="17"/>
      <c r="F30" s="17">
        <f t="shared" si="0"/>
        <v>0</v>
      </c>
      <c r="G30" s="18">
        <v>2892</v>
      </c>
      <c r="H30" s="17">
        <f t="shared" si="1"/>
        <v>115680</v>
      </c>
      <c r="I30" s="10">
        <f t="shared" si="2"/>
        <v>115680</v>
      </c>
      <c r="J30" s="24"/>
      <c r="K30" s="17">
        <v>0</v>
      </c>
      <c r="L30" s="17">
        <f t="shared" si="3"/>
        <v>115680</v>
      </c>
      <c r="M30" s="10">
        <f t="shared" si="4"/>
        <v>0</v>
      </c>
      <c r="N30" s="20">
        <f t="shared" si="5"/>
        <v>0</v>
      </c>
      <c r="O30" s="24"/>
      <c r="P30" s="24"/>
      <c r="Q30" s="24"/>
      <c r="R30" s="24"/>
      <c r="S30" s="24"/>
      <c r="T30" s="24"/>
      <c r="U30" s="24"/>
    </row>
    <row r="31" spans="1:21" s="22" customFormat="1">
      <c r="A31" s="16" t="s">
        <v>83</v>
      </c>
      <c r="B31" s="17" t="s">
        <v>84</v>
      </c>
      <c r="C31" s="16" t="s">
        <v>85</v>
      </c>
      <c r="D31" s="17" t="s">
        <v>86</v>
      </c>
      <c r="E31" s="17"/>
      <c r="F31" s="17">
        <f t="shared" si="0"/>
        <v>0</v>
      </c>
      <c r="G31" s="18">
        <v>12</v>
      </c>
      <c r="H31" s="17">
        <f t="shared" si="1"/>
        <v>480</v>
      </c>
      <c r="I31" s="10">
        <f t="shared" si="2"/>
        <v>480</v>
      </c>
      <c r="J31" s="19">
        <f>SUM(I31:I56)</f>
        <v>7915640</v>
      </c>
      <c r="K31" s="17">
        <v>0</v>
      </c>
      <c r="L31" s="17">
        <f t="shared" si="3"/>
        <v>480</v>
      </c>
      <c r="M31" s="10">
        <f t="shared" si="4"/>
        <v>0</v>
      </c>
      <c r="N31" s="20">
        <f t="shared" si="5"/>
        <v>0</v>
      </c>
      <c r="O31" s="21">
        <f>SUM(L31:L56)</f>
        <v>7915640</v>
      </c>
      <c r="P31" s="21">
        <v>0</v>
      </c>
      <c r="Q31" s="21">
        <f>O31-P31</f>
        <v>7915640</v>
      </c>
      <c r="R31" s="21">
        <v>0</v>
      </c>
      <c r="S31" s="21">
        <v>0</v>
      </c>
      <c r="T31" s="21">
        <v>0</v>
      </c>
      <c r="U31" s="21">
        <v>0</v>
      </c>
    </row>
    <row r="32" spans="1:21" s="22" customFormat="1">
      <c r="A32" s="16" t="s">
        <v>83</v>
      </c>
      <c r="B32" s="17" t="s">
        <v>84</v>
      </c>
      <c r="C32" s="16" t="s">
        <v>37</v>
      </c>
      <c r="D32" s="17" t="s">
        <v>38</v>
      </c>
      <c r="E32" s="17"/>
      <c r="F32" s="17">
        <f t="shared" si="0"/>
        <v>0</v>
      </c>
      <c r="G32" s="18">
        <v>692</v>
      </c>
      <c r="H32" s="17">
        <f t="shared" si="1"/>
        <v>27680</v>
      </c>
      <c r="I32" s="10">
        <f t="shared" si="2"/>
        <v>27680</v>
      </c>
      <c r="J32" s="23"/>
      <c r="K32" s="17">
        <v>0</v>
      </c>
      <c r="L32" s="17">
        <f t="shared" si="3"/>
        <v>27680</v>
      </c>
      <c r="M32" s="10">
        <f t="shared" si="4"/>
        <v>0</v>
      </c>
      <c r="N32" s="20">
        <f t="shared" si="5"/>
        <v>0</v>
      </c>
      <c r="O32" s="23"/>
      <c r="P32" s="23"/>
      <c r="Q32" s="23"/>
      <c r="R32" s="23"/>
      <c r="S32" s="23"/>
      <c r="T32" s="23"/>
      <c r="U32" s="23"/>
    </row>
    <row r="33" spans="1:21" s="22" customFormat="1">
      <c r="A33" s="16" t="s">
        <v>83</v>
      </c>
      <c r="B33" s="17" t="s">
        <v>84</v>
      </c>
      <c r="C33" s="16" t="s">
        <v>87</v>
      </c>
      <c r="D33" s="17" t="s">
        <v>88</v>
      </c>
      <c r="E33" s="17"/>
      <c r="F33" s="17">
        <f t="shared" si="0"/>
        <v>0</v>
      </c>
      <c r="G33" s="18">
        <v>6062</v>
      </c>
      <c r="H33" s="17">
        <f t="shared" si="1"/>
        <v>242480</v>
      </c>
      <c r="I33" s="10">
        <f t="shared" si="2"/>
        <v>242480</v>
      </c>
      <c r="J33" s="23"/>
      <c r="K33" s="17">
        <v>0</v>
      </c>
      <c r="L33" s="17">
        <f t="shared" si="3"/>
        <v>242480</v>
      </c>
      <c r="M33" s="10">
        <f t="shared" si="4"/>
        <v>0</v>
      </c>
      <c r="N33" s="20">
        <f t="shared" si="5"/>
        <v>0</v>
      </c>
      <c r="O33" s="23"/>
      <c r="P33" s="23"/>
      <c r="Q33" s="23"/>
      <c r="R33" s="23"/>
      <c r="S33" s="23"/>
      <c r="T33" s="23"/>
      <c r="U33" s="23"/>
    </row>
    <row r="34" spans="1:21" s="22" customFormat="1">
      <c r="A34" s="16" t="s">
        <v>83</v>
      </c>
      <c r="B34" s="17" t="s">
        <v>84</v>
      </c>
      <c r="C34" s="16" t="s">
        <v>89</v>
      </c>
      <c r="D34" s="17" t="s">
        <v>90</v>
      </c>
      <c r="E34" s="17"/>
      <c r="F34" s="17">
        <f t="shared" si="0"/>
        <v>0</v>
      </c>
      <c r="G34" s="18">
        <v>28002</v>
      </c>
      <c r="H34" s="17">
        <f t="shared" si="1"/>
        <v>1120080</v>
      </c>
      <c r="I34" s="10">
        <f t="shared" si="2"/>
        <v>1120080</v>
      </c>
      <c r="J34" s="23"/>
      <c r="K34" s="17">
        <v>0</v>
      </c>
      <c r="L34" s="17">
        <f t="shared" si="3"/>
        <v>1120080</v>
      </c>
      <c r="M34" s="10">
        <f t="shared" si="4"/>
        <v>0</v>
      </c>
      <c r="N34" s="20">
        <f t="shared" si="5"/>
        <v>0</v>
      </c>
      <c r="O34" s="23"/>
      <c r="P34" s="23"/>
      <c r="Q34" s="23"/>
      <c r="R34" s="23"/>
      <c r="S34" s="23"/>
      <c r="T34" s="23"/>
      <c r="U34" s="23"/>
    </row>
    <row r="35" spans="1:21" s="22" customFormat="1">
      <c r="A35" s="16" t="s">
        <v>83</v>
      </c>
      <c r="B35" s="17" t="s">
        <v>84</v>
      </c>
      <c r="C35" s="16" t="s">
        <v>91</v>
      </c>
      <c r="D35" s="17" t="s">
        <v>92</v>
      </c>
      <c r="E35" s="17"/>
      <c r="F35" s="17">
        <f t="shared" si="0"/>
        <v>0</v>
      </c>
      <c r="G35" s="18">
        <v>2663</v>
      </c>
      <c r="H35" s="17">
        <f t="shared" si="1"/>
        <v>106520</v>
      </c>
      <c r="I35" s="10">
        <f t="shared" si="2"/>
        <v>106520</v>
      </c>
      <c r="J35" s="23"/>
      <c r="K35" s="17">
        <v>0</v>
      </c>
      <c r="L35" s="17">
        <f t="shared" si="3"/>
        <v>106520</v>
      </c>
      <c r="M35" s="10">
        <f t="shared" si="4"/>
        <v>0</v>
      </c>
      <c r="N35" s="20">
        <f t="shared" si="5"/>
        <v>0</v>
      </c>
      <c r="O35" s="23"/>
      <c r="P35" s="23"/>
      <c r="Q35" s="23"/>
      <c r="R35" s="23"/>
      <c r="S35" s="23"/>
      <c r="T35" s="23"/>
      <c r="U35" s="23"/>
    </row>
    <row r="36" spans="1:21" s="22" customFormat="1">
      <c r="A36" s="16" t="s">
        <v>83</v>
      </c>
      <c r="B36" s="17" t="s">
        <v>84</v>
      </c>
      <c r="C36" s="16" t="s">
        <v>93</v>
      </c>
      <c r="D36" s="17" t="s">
        <v>94</v>
      </c>
      <c r="E36" s="17"/>
      <c r="F36" s="17">
        <f t="shared" si="0"/>
        <v>0</v>
      </c>
      <c r="G36" s="18">
        <v>6113</v>
      </c>
      <c r="H36" s="17">
        <f t="shared" si="1"/>
        <v>244520</v>
      </c>
      <c r="I36" s="10">
        <f t="shared" si="2"/>
        <v>244520</v>
      </c>
      <c r="J36" s="23"/>
      <c r="K36" s="17">
        <v>0</v>
      </c>
      <c r="L36" s="17">
        <f t="shared" si="3"/>
        <v>244520</v>
      </c>
      <c r="M36" s="10">
        <f t="shared" si="4"/>
        <v>0</v>
      </c>
      <c r="N36" s="20">
        <f t="shared" si="5"/>
        <v>0</v>
      </c>
      <c r="O36" s="23"/>
      <c r="P36" s="23"/>
      <c r="Q36" s="23"/>
      <c r="R36" s="23"/>
      <c r="S36" s="23"/>
      <c r="T36" s="23"/>
      <c r="U36" s="23"/>
    </row>
    <row r="37" spans="1:21" s="22" customFormat="1">
      <c r="A37" s="16" t="s">
        <v>83</v>
      </c>
      <c r="B37" s="17" t="s">
        <v>84</v>
      </c>
      <c r="C37" s="16" t="s">
        <v>95</v>
      </c>
      <c r="D37" s="17" t="s">
        <v>96</v>
      </c>
      <c r="E37" s="17"/>
      <c r="F37" s="17">
        <f t="shared" si="0"/>
        <v>0</v>
      </c>
      <c r="G37" s="18">
        <v>6310</v>
      </c>
      <c r="H37" s="17">
        <f t="shared" si="1"/>
        <v>252400</v>
      </c>
      <c r="I37" s="10">
        <f t="shared" si="2"/>
        <v>252400</v>
      </c>
      <c r="J37" s="23"/>
      <c r="K37" s="17">
        <v>0</v>
      </c>
      <c r="L37" s="17">
        <f t="shared" si="3"/>
        <v>252400</v>
      </c>
      <c r="M37" s="10">
        <f t="shared" si="4"/>
        <v>0</v>
      </c>
      <c r="N37" s="20">
        <f t="shared" si="5"/>
        <v>0</v>
      </c>
      <c r="O37" s="23"/>
      <c r="P37" s="23"/>
      <c r="Q37" s="23"/>
      <c r="R37" s="23"/>
      <c r="S37" s="23"/>
      <c r="T37" s="23"/>
      <c r="U37" s="23"/>
    </row>
    <row r="38" spans="1:21" s="22" customFormat="1">
      <c r="A38" s="16" t="s">
        <v>83</v>
      </c>
      <c r="B38" s="17" t="s">
        <v>84</v>
      </c>
      <c r="C38" s="16" t="s">
        <v>97</v>
      </c>
      <c r="D38" s="17" t="s">
        <v>98</v>
      </c>
      <c r="E38" s="17"/>
      <c r="F38" s="17">
        <f t="shared" si="0"/>
        <v>0</v>
      </c>
      <c r="G38" s="18">
        <v>9351</v>
      </c>
      <c r="H38" s="17">
        <f t="shared" si="1"/>
        <v>374040</v>
      </c>
      <c r="I38" s="10">
        <f t="shared" si="2"/>
        <v>374040</v>
      </c>
      <c r="J38" s="23"/>
      <c r="K38" s="17">
        <v>0</v>
      </c>
      <c r="L38" s="17">
        <f t="shared" si="3"/>
        <v>374040</v>
      </c>
      <c r="M38" s="10">
        <f t="shared" si="4"/>
        <v>0</v>
      </c>
      <c r="N38" s="20">
        <f t="shared" si="5"/>
        <v>0</v>
      </c>
      <c r="O38" s="23"/>
      <c r="P38" s="23"/>
      <c r="Q38" s="23"/>
      <c r="R38" s="23"/>
      <c r="S38" s="23"/>
      <c r="T38" s="23"/>
      <c r="U38" s="23"/>
    </row>
    <row r="39" spans="1:21" s="22" customFormat="1">
      <c r="A39" s="16" t="s">
        <v>83</v>
      </c>
      <c r="B39" s="17" t="s">
        <v>84</v>
      </c>
      <c r="C39" s="16" t="s">
        <v>99</v>
      </c>
      <c r="D39" s="17" t="s">
        <v>100</v>
      </c>
      <c r="E39" s="17"/>
      <c r="F39" s="17">
        <f t="shared" si="0"/>
        <v>0</v>
      </c>
      <c r="G39" s="18">
        <v>6403</v>
      </c>
      <c r="H39" s="17">
        <f t="shared" si="1"/>
        <v>256120</v>
      </c>
      <c r="I39" s="10">
        <f t="shared" si="2"/>
        <v>256120</v>
      </c>
      <c r="J39" s="23"/>
      <c r="K39" s="17">
        <v>0</v>
      </c>
      <c r="L39" s="17">
        <f t="shared" si="3"/>
        <v>256120</v>
      </c>
      <c r="M39" s="10">
        <f t="shared" si="4"/>
        <v>0</v>
      </c>
      <c r="N39" s="20">
        <f t="shared" si="5"/>
        <v>0</v>
      </c>
      <c r="O39" s="23"/>
      <c r="P39" s="23"/>
      <c r="Q39" s="23"/>
      <c r="R39" s="23"/>
      <c r="S39" s="23"/>
      <c r="T39" s="23"/>
      <c r="U39" s="23"/>
    </row>
    <row r="40" spans="1:21" s="22" customFormat="1">
      <c r="A40" s="16" t="s">
        <v>83</v>
      </c>
      <c r="B40" s="17" t="s">
        <v>84</v>
      </c>
      <c r="C40" s="16" t="s">
        <v>101</v>
      </c>
      <c r="D40" s="17" t="s">
        <v>102</v>
      </c>
      <c r="E40" s="17"/>
      <c r="F40" s="17">
        <f t="shared" si="0"/>
        <v>0</v>
      </c>
      <c r="G40" s="18">
        <v>9813</v>
      </c>
      <c r="H40" s="17">
        <f t="shared" si="1"/>
        <v>392520</v>
      </c>
      <c r="I40" s="10">
        <f t="shared" si="2"/>
        <v>392520</v>
      </c>
      <c r="J40" s="23"/>
      <c r="K40" s="17">
        <v>0</v>
      </c>
      <c r="L40" s="17">
        <f t="shared" si="3"/>
        <v>392520</v>
      </c>
      <c r="M40" s="10">
        <f t="shared" si="4"/>
        <v>0</v>
      </c>
      <c r="N40" s="20">
        <f t="shared" si="5"/>
        <v>0</v>
      </c>
      <c r="O40" s="23"/>
      <c r="P40" s="23"/>
      <c r="Q40" s="23"/>
      <c r="R40" s="23"/>
      <c r="S40" s="23"/>
      <c r="T40" s="23"/>
      <c r="U40" s="23"/>
    </row>
    <row r="41" spans="1:21" s="22" customFormat="1">
      <c r="A41" s="16" t="s">
        <v>83</v>
      </c>
      <c r="B41" s="17" t="s">
        <v>84</v>
      </c>
      <c r="C41" s="16" t="s">
        <v>103</v>
      </c>
      <c r="D41" s="17" t="s">
        <v>104</v>
      </c>
      <c r="E41" s="17"/>
      <c r="F41" s="17">
        <f t="shared" si="0"/>
        <v>0</v>
      </c>
      <c r="G41" s="18">
        <v>3002</v>
      </c>
      <c r="H41" s="17">
        <f t="shared" si="1"/>
        <v>120080</v>
      </c>
      <c r="I41" s="10">
        <f t="shared" si="2"/>
        <v>120080</v>
      </c>
      <c r="J41" s="23"/>
      <c r="K41" s="17">
        <v>0</v>
      </c>
      <c r="L41" s="17">
        <f t="shared" si="3"/>
        <v>120080</v>
      </c>
      <c r="M41" s="10">
        <f t="shared" si="4"/>
        <v>0</v>
      </c>
      <c r="N41" s="20">
        <f t="shared" si="5"/>
        <v>0</v>
      </c>
      <c r="O41" s="23"/>
      <c r="P41" s="23"/>
      <c r="Q41" s="23"/>
      <c r="R41" s="23"/>
      <c r="S41" s="23"/>
      <c r="T41" s="23"/>
      <c r="U41" s="23"/>
    </row>
    <row r="42" spans="1:21" s="22" customFormat="1">
      <c r="A42" s="16" t="s">
        <v>83</v>
      </c>
      <c r="B42" s="17" t="s">
        <v>84</v>
      </c>
      <c r="C42" s="16" t="s">
        <v>105</v>
      </c>
      <c r="D42" s="17" t="s">
        <v>106</v>
      </c>
      <c r="E42" s="17"/>
      <c r="F42" s="17">
        <f t="shared" si="0"/>
        <v>0</v>
      </c>
      <c r="G42" s="18">
        <v>10153</v>
      </c>
      <c r="H42" s="17">
        <f t="shared" si="1"/>
        <v>406120</v>
      </c>
      <c r="I42" s="10">
        <f t="shared" si="2"/>
        <v>406120</v>
      </c>
      <c r="J42" s="23"/>
      <c r="K42" s="17">
        <v>0</v>
      </c>
      <c r="L42" s="17">
        <f t="shared" si="3"/>
        <v>406120</v>
      </c>
      <c r="M42" s="10">
        <f t="shared" si="4"/>
        <v>0</v>
      </c>
      <c r="N42" s="20">
        <f t="shared" si="5"/>
        <v>0</v>
      </c>
      <c r="O42" s="23"/>
      <c r="P42" s="23"/>
      <c r="Q42" s="23"/>
      <c r="R42" s="23"/>
      <c r="S42" s="23"/>
      <c r="T42" s="23"/>
      <c r="U42" s="23"/>
    </row>
    <row r="43" spans="1:21" s="22" customFormat="1">
      <c r="A43" s="16" t="s">
        <v>83</v>
      </c>
      <c r="B43" s="17" t="s">
        <v>84</v>
      </c>
      <c r="C43" s="16" t="s">
        <v>107</v>
      </c>
      <c r="D43" s="17" t="s">
        <v>108</v>
      </c>
      <c r="E43" s="17"/>
      <c r="F43" s="17">
        <f t="shared" si="0"/>
        <v>0</v>
      </c>
      <c r="G43" s="18">
        <v>10282</v>
      </c>
      <c r="H43" s="17">
        <f t="shared" si="1"/>
        <v>411280</v>
      </c>
      <c r="I43" s="10">
        <f t="shared" si="2"/>
        <v>411280</v>
      </c>
      <c r="J43" s="23"/>
      <c r="K43" s="17">
        <v>0</v>
      </c>
      <c r="L43" s="17">
        <f t="shared" si="3"/>
        <v>411280</v>
      </c>
      <c r="M43" s="10">
        <f t="shared" si="4"/>
        <v>0</v>
      </c>
      <c r="N43" s="20">
        <f t="shared" si="5"/>
        <v>0</v>
      </c>
      <c r="O43" s="23"/>
      <c r="P43" s="23"/>
      <c r="Q43" s="23"/>
      <c r="R43" s="23"/>
      <c r="S43" s="23"/>
      <c r="T43" s="23"/>
      <c r="U43" s="23"/>
    </row>
    <row r="44" spans="1:21" s="22" customFormat="1">
      <c r="A44" s="16" t="s">
        <v>83</v>
      </c>
      <c r="B44" s="17" t="s">
        <v>84</v>
      </c>
      <c r="C44" s="16" t="s">
        <v>109</v>
      </c>
      <c r="D44" s="17" t="s">
        <v>110</v>
      </c>
      <c r="E44" s="17"/>
      <c r="F44" s="17">
        <f t="shared" si="0"/>
        <v>0</v>
      </c>
      <c r="G44" s="18">
        <v>9411</v>
      </c>
      <c r="H44" s="17">
        <f t="shared" si="1"/>
        <v>376440</v>
      </c>
      <c r="I44" s="10">
        <f t="shared" si="2"/>
        <v>376440</v>
      </c>
      <c r="J44" s="23"/>
      <c r="K44" s="17">
        <v>0</v>
      </c>
      <c r="L44" s="17">
        <f t="shared" si="3"/>
        <v>376440</v>
      </c>
      <c r="M44" s="10">
        <f t="shared" si="4"/>
        <v>0</v>
      </c>
      <c r="N44" s="20">
        <f t="shared" si="5"/>
        <v>0</v>
      </c>
      <c r="O44" s="23"/>
      <c r="P44" s="23"/>
      <c r="Q44" s="23"/>
      <c r="R44" s="23"/>
      <c r="S44" s="23"/>
      <c r="T44" s="23"/>
      <c r="U44" s="23"/>
    </row>
    <row r="45" spans="1:21" s="22" customFormat="1">
      <c r="A45" s="16" t="s">
        <v>83</v>
      </c>
      <c r="B45" s="17" t="s">
        <v>84</v>
      </c>
      <c r="C45" s="16" t="s">
        <v>111</v>
      </c>
      <c r="D45" s="17" t="s">
        <v>112</v>
      </c>
      <c r="E45" s="17"/>
      <c r="F45" s="17">
        <f t="shared" si="0"/>
        <v>0</v>
      </c>
      <c r="G45" s="18">
        <v>3304</v>
      </c>
      <c r="H45" s="17">
        <f t="shared" si="1"/>
        <v>132160</v>
      </c>
      <c r="I45" s="10">
        <f t="shared" si="2"/>
        <v>132160</v>
      </c>
      <c r="J45" s="23"/>
      <c r="K45" s="17">
        <v>0</v>
      </c>
      <c r="L45" s="17">
        <f t="shared" si="3"/>
        <v>132160</v>
      </c>
      <c r="M45" s="10">
        <f t="shared" si="4"/>
        <v>0</v>
      </c>
      <c r="N45" s="20">
        <f t="shared" si="5"/>
        <v>0</v>
      </c>
      <c r="O45" s="23"/>
      <c r="P45" s="23"/>
      <c r="Q45" s="23"/>
      <c r="R45" s="23"/>
      <c r="S45" s="23"/>
      <c r="T45" s="23"/>
      <c r="U45" s="23"/>
    </row>
    <row r="46" spans="1:21" s="22" customFormat="1">
      <c r="A46" s="16" t="s">
        <v>83</v>
      </c>
      <c r="B46" s="17" t="s">
        <v>84</v>
      </c>
      <c r="C46" s="16" t="s">
        <v>113</v>
      </c>
      <c r="D46" s="17" t="s">
        <v>114</v>
      </c>
      <c r="E46" s="17"/>
      <c r="F46" s="17">
        <f t="shared" si="0"/>
        <v>0</v>
      </c>
      <c r="G46" s="18">
        <v>3492</v>
      </c>
      <c r="H46" s="17">
        <f t="shared" si="1"/>
        <v>139680</v>
      </c>
      <c r="I46" s="10">
        <f t="shared" si="2"/>
        <v>139680</v>
      </c>
      <c r="J46" s="23"/>
      <c r="K46" s="17">
        <v>0</v>
      </c>
      <c r="L46" s="17">
        <f t="shared" si="3"/>
        <v>139680</v>
      </c>
      <c r="M46" s="10">
        <f t="shared" si="4"/>
        <v>0</v>
      </c>
      <c r="N46" s="20">
        <f t="shared" si="5"/>
        <v>0</v>
      </c>
      <c r="O46" s="23"/>
      <c r="P46" s="23"/>
      <c r="Q46" s="23"/>
      <c r="R46" s="23"/>
      <c r="S46" s="23"/>
      <c r="T46" s="23"/>
      <c r="U46" s="23"/>
    </row>
    <row r="47" spans="1:21" s="22" customFormat="1">
      <c r="A47" s="16" t="s">
        <v>83</v>
      </c>
      <c r="B47" s="17" t="s">
        <v>84</v>
      </c>
      <c r="C47" s="16" t="s">
        <v>115</v>
      </c>
      <c r="D47" s="17" t="s">
        <v>116</v>
      </c>
      <c r="E47" s="17"/>
      <c r="F47" s="17">
        <f t="shared" si="0"/>
        <v>0</v>
      </c>
      <c r="G47" s="18">
        <v>9366</v>
      </c>
      <c r="H47" s="17">
        <f t="shared" si="1"/>
        <v>374640</v>
      </c>
      <c r="I47" s="10">
        <f t="shared" si="2"/>
        <v>374640</v>
      </c>
      <c r="J47" s="23"/>
      <c r="K47" s="17">
        <v>0</v>
      </c>
      <c r="L47" s="17">
        <f t="shared" si="3"/>
        <v>374640</v>
      </c>
      <c r="M47" s="10">
        <f t="shared" si="4"/>
        <v>0</v>
      </c>
      <c r="N47" s="20">
        <f t="shared" si="5"/>
        <v>0</v>
      </c>
      <c r="O47" s="23"/>
      <c r="P47" s="23"/>
      <c r="Q47" s="23"/>
      <c r="R47" s="23"/>
      <c r="S47" s="23"/>
      <c r="T47" s="23"/>
      <c r="U47" s="23"/>
    </row>
    <row r="48" spans="1:21" s="22" customFormat="1">
      <c r="A48" s="16" t="s">
        <v>83</v>
      </c>
      <c r="B48" s="17" t="s">
        <v>84</v>
      </c>
      <c r="C48" s="16" t="s">
        <v>117</v>
      </c>
      <c r="D48" s="17" t="s">
        <v>118</v>
      </c>
      <c r="E48" s="17"/>
      <c r="F48" s="17">
        <f t="shared" si="0"/>
        <v>0</v>
      </c>
      <c r="G48" s="18">
        <v>8283</v>
      </c>
      <c r="H48" s="17">
        <f t="shared" si="1"/>
        <v>331320</v>
      </c>
      <c r="I48" s="10">
        <f t="shared" si="2"/>
        <v>331320</v>
      </c>
      <c r="J48" s="23"/>
      <c r="K48" s="17">
        <v>0</v>
      </c>
      <c r="L48" s="17">
        <f t="shared" si="3"/>
        <v>331320</v>
      </c>
      <c r="M48" s="10">
        <f t="shared" si="4"/>
        <v>0</v>
      </c>
      <c r="N48" s="20">
        <f t="shared" si="5"/>
        <v>0</v>
      </c>
      <c r="O48" s="23"/>
      <c r="P48" s="23"/>
      <c r="Q48" s="23"/>
      <c r="R48" s="23"/>
      <c r="S48" s="23"/>
      <c r="T48" s="23"/>
      <c r="U48" s="23"/>
    </row>
    <row r="49" spans="1:21" s="22" customFormat="1">
      <c r="A49" s="16" t="s">
        <v>83</v>
      </c>
      <c r="B49" s="17" t="s">
        <v>84</v>
      </c>
      <c r="C49" s="16" t="s">
        <v>119</v>
      </c>
      <c r="D49" s="17" t="s">
        <v>120</v>
      </c>
      <c r="E49" s="17"/>
      <c r="F49" s="17">
        <f t="shared" si="0"/>
        <v>0</v>
      </c>
      <c r="G49" s="18">
        <v>10014</v>
      </c>
      <c r="H49" s="17">
        <f t="shared" si="1"/>
        <v>400560</v>
      </c>
      <c r="I49" s="10">
        <f t="shared" si="2"/>
        <v>400560</v>
      </c>
      <c r="J49" s="23"/>
      <c r="K49" s="17">
        <v>0</v>
      </c>
      <c r="L49" s="17">
        <f t="shared" si="3"/>
        <v>400560</v>
      </c>
      <c r="M49" s="10">
        <f t="shared" si="4"/>
        <v>0</v>
      </c>
      <c r="N49" s="20">
        <f t="shared" si="5"/>
        <v>0</v>
      </c>
      <c r="O49" s="23"/>
      <c r="P49" s="23"/>
      <c r="Q49" s="23"/>
      <c r="R49" s="23"/>
      <c r="S49" s="23"/>
      <c r="T49" s="23"/>
      <c r="U49" s="23"/>
    </row>
    <row r="50" spans="1:21" s="22" customFormat="1">
      <c r="A50" s="16" t="s">
        <v>83</v>
      </c>
      <c r="B50" s="17" t="s">
        <v>84</v>
      </c>
      <c r="C50" s="16" t="s">
        <v>121</v>
      </c>
      <c r="D50" s="17" t="s">
        <v>122</v>
      </c>
      <c r="E50" s="17"/>
      <c r="F50" s="17">
        <f t="shared" si="0"/>
        <v>0</v>
      </c>
      <c r="G50" s="18">
        <v>7498</v>
      </c>
      <c r="H50" s="17">
        <f t="shared" si="1"/>
        <v>299920</v>
      </c>
      <c r="I50" s="10">
        <f t="shared" si="2"/>
        <v>299920</v>
      </c>
      <c r="J50" s="23"/>
      <c r="K50" s="17">
        <v>0</v>
      </c>
      <c r="L50" s="17">
        <f t="shared" si="3"/>
        <v>299920</v>
      </c>
      <c r="M50" s="10">
        <f t="shared" si="4"/>
        <v>0</v>
      </c>
      <c r="N50" s="20">
        <f t="shared" si="5"/>
        <v>0</v>
      </c>
      <c r="O50" s="23"/>
      <c r="P50" s="23"/>
      <c r="Q50" s="23"/>
      <c r="R50" s="23"/>
      <c r="S50" s="23"/>
      <c r="T50" s="23"/>
      <c r="U50" s="23"/>
    </row>
    <row r="51" spans="1:21" s="22" customFormat="1">
      <c r="A51" s="16" t="s">
        <v>83</v>
      </c>
      <c r="B51" s="17" t="s">
        <v>84</v>
      </c>
      <c r="C51" s="16" t="s">
        <v>123</v>
      </c>
      <c r="D51" s="17" t="s">
        <v>124</v>
      </c>
      <c r="E51" s="17"/>
      <c r="F51" s="17">
        <f t="shared" si="0"/>
        <v>0</v>
      </c>
      <c r="G51" s="18">
        <v>4466</v>
      </c>
      <c r="H51" s="17">
        <f t="shared" si="1"/>
        <v>178640</v>
      </c>
      <c r="I51" s="10">
        <f t="shared" si="2"/>
        <v>178640</v>
      </c>
      <c r="J51" s="23"/>
      <c r="K51" s="17">
        <v>0</v>
      </c>
      <c r="L51" s="17">
        <f t="shared" si="3"/>
        <v>178640</v>
      </c>
      <c r="M51" s="10">
        <f t="shared" si="4"/>
        <v>0</v>
      </c>
      <c r="N51" s="20">
        <f t="shared" si="5"/>
        <v>0</v>
      </c>
      <c r="O51" s="23"/>
      <c r="P51" s="23"/>
      <c r="Q51" s="23"/>
      <c r="R51" s="23"/>
      <c r="S51" s="23"/>
      <c r="T51" s="23"/>
      <c r="U51" s="23"/>
    </row>
    <row r="52" spans="1:21" s="22" customFormat="1">
      <c r="A52" s="16" t="s">
        <v>83</v>
      </c>
      <c r="B52" s="17" t="s">
        <v>84</v>
      </c>
      <c r="C52" s="16" t="s">
        <v>125</v>
      </c>
      <c r="D52" s="17" t="s">
        <v>126</v>
      </c>
      <c r="E52" s="17"/>
      <c r="F52" s="17">
        <f t="shared" si="0"/>
        <v>0</v>
      </c>
      <c r="G52" s="18">
        <v>7797</v>
      </c>
      <c r="H52" s="17">
        <f t="shared" si="1"/>
        <v>311880</v>
      </c>
      <c r="I52" s="10">
        <f t="shared" si="2"/>
        <v>311880</v>
      </c>
      <c r="J52" s="23"/>
      <c r="K52" s="17">
        <v>0</v>
      </c>
      <c r="L52" s="17">
        <f t="shared" si="3"/>
        <v>311880</v>
      </c>
      <c r="M52" s="10">
        <f t="shared" si="4"/>
        <v>0</v>
      </c>
      <c r="N52" s="20">
        <f t="shared" si="5"/>
        <v>0</v>
      </c>
      <c r="O52" s="23"/>
      <c r="P52" s="23"/>
      <c r="Q52" s="23"/>
      <c r="R52" s="23"/>
      <c r="S52" s="23"/>
      <c r="T52" s="23"/>
      <c r="U52" s="23"/>
    </row>
    <row r="53" spans="1:21" s="22" customFormat="1">
      <c r="A53" s="16" t="s">
        <v>83</v>
      </c>
      <c r="B53" s="17" t="s">
        <v>84</v>
      </c>
      <c r="C53" s="16" t="s">
        <v>127</v>
      </c>
      <c r="D53" s="17" t="s">
        <v>128</v>
      </c>
      <c r="E53" s="17"/>
      <c r="F53" s="17">
        <f t="shared" si="0"/>
        <v>0</v>
      </c>
      <c r="G53" s="18">
        <v>12156</v>
      </c>
      <c r="H53" s="17">
        <f t="shared" si="1"/>
        <v>486240</v>
      </c>
      <c r="I53" s="10">
        <f t="shared" si="2"/>
        <v>486240</v>
      </c>
      <c r="J53" s="23"/>
      <c r="K53" s="17">
        <v>0</v>
      </c>
      <c r="L53" s="17">
        <f t="shared" si="3"/>
        <v>486240</v>
      </c>
      <c r="M53" s="10">
        <f t="shared" si="4"/>
        <v>0</v>
      </c>
      <c r="N53" s="20">
        <f t="shared" si="5"/>
        <v>0</v>
      </c>
      <c r="O53" s="23"/>
      <c r="P53" s="23"/>
      <c r="Q53" s="23"/>
      <c r="R53" s="23"/>
      <c r="S53" s="23"/>
      <c r="T53" s="23"/>
      <c r="U53" s="23"/>
    </row>
    <row r="54" spans="1:21" s="22" customFormat="1">
      <c r="A54" s="16" t="s">
        <v>83</v>
      </c>
      <c r="B54" s="17" t="s">
        <v>84</v>
      </c>
      <c r="C54" s="16" t="s">
        <v>129</v>
      </c>
      <c r="D54" s="17" t="s">
        <v>130</v>
      </c>
      <c r="E54" s="17"/>
      <c r="F54" s="17">
        <f t="shared" si="0"/>
        <v>0</v>
      </c>
      <c r="G54" s="18">
        <v>11597</v>
      </c>
      <c r="H54" s="17">
        <f t="shared" si="1"/>
        <v>463880</v>
      </c>
      <c r="I54" s="10">
        <f t="shared" si="2"/>
        <v>463880</v>
      </c>
      <c r="J54" s="23"/>
      <c r="K54" s="17">
        <v>0</v>
      </c>
      <c r="L54" s="17">
        <f t="shared" si="3"/>
        <v>463880</v>
      </c>
      <c r="M54" s="10">
        <f t="shared" si="4"/>
        <v>0</v>
      </c>
      <c r="N54" s="20">
        <f t="shared" si="5"/>
        <v>0</v>
      </c>
      <c r="O54" s="23"/>
      <c r="P54" s="23"/>
      <c r="Q54" s="23"/>
      <c r="R54" s="23"/>
      <c r="S54" s="23"/>
      <c r="T54" s="23"/>
      <c r="U54" s="23"/>
    </row>
    <row r="55" spans="1:21" s="22" customFormat="1">
      <c r="A55" s="16" t="s">
        <v>83</v>
      </c>
      <c r="B55" s="17" t="s">
        <v>84</v>
      </c>
      <c r="C55" s="16" t="s">
        <v>131</v>
      </c>
      <c r="D55" s="17" t="s">
        <v>132</v>
      </c>
      <c r="E55" s="17"/>
      <c r="F55" s="17">
        <f t="shared" si="0"/>
        <v>0</v>
      </c>
      <c r="G55" s="18">
        <v>6529</v>
      </c>
      <c r="H55" s="17">
        <f t="shared" si="1"/>
        <v>261160</v>
      </c>
      <c r="I55" s="10">
        <f t="shared" si="2"/>
        <v>261160</v>
      </c>
      <c r="J55" s="23"/>
      <c r="K55" s="17">
        <v>0</v>
      </c>
      <c r="L55" s="17">
        <f t="shared" si="3"/>
        <v>261160</v>
      </c>
      <c r="M55" s="10">
        <f t="shared" si="4"/>
        <v>0</v>
      </c>
      <c r="N55" s="20">
        <f t="shared" si="5"/>
        <v>0</v>
      </c>
      <c r="O55" s="23"/>
      <c r="P55" s="23"/>
      <c r="Q55" s="23"/>
      <c r="R55" s="23"/>
      <c r="S55" s="23"/>
      <c r="T55" s="23"/>
      <c r="U55" s="23"/>
    </row>
    <row r="56" spans="1:21" s="22" customFormat="1">
      <c r="A56" s="16" t="s">
        <v>83</v>
      </c>
      <c r="B56" s="17" t="s">
        <v>84</v>
      </c>
      <c r="C56" s="16" t="s">
        <v>133</v>
      </c>
      <c r="D56" s="17" t="s">
        <v>134</v>
      </c>
      <c r="E56" s="17"/>
      <c r="F56" s="17">
        <f t="shared" si="0"/>
        <v>0</v>
      </c>
      <c r="G56" s="18">
        <v>5120</v>
      </c>
      <c r="H56" s="17">
        <f t="shared" si="1"/>
        <v>204800</v>
      </c>
      <c r="I56" s="10">
        <f t="shared" si="2"/>
        <v>204800</v>
      </c>
      <c r="J56" s="24"/>
      <c r="K56" s="17">
        <v>0</v>
      </c>
      <c r="L56" s="17">
        <f t="shared" si="3"/>
        <v>204800</v>
      </c>
      <c r="M56" s="10">
        <f t="shared" si="4"/>
        <v>0</v>
      </c>
      <c r="N56" s="20">
        <f t="shared" si="5"/>
        <v>0</v>
      </c>
      <c r="O56" s="24"/>
      <c r="P56" s="24"/>
      <c r="Q56" s="24"/>
      <c r="R56" s="24"/>
      <c r="S56" s="24"/>
      <c r="T56" s="24"/>
      <c r="U56" s="24"/>
    </row>
    <row r="57" spans="1:21">
      <c r="A57" s="7" t="s">
        <v>135</v>
      </c>
      <c r="B57" s="8" t="s">
        <v>136</v>
      </c>
      <c r="C57" s="7" t="s">
        <v>35</v>
      </c>
      <c r="D57" s="8" t="s">
        <v>36</v>
      </c>
      <c r="E57" s="8"/>
      <c r="F57" s="8">
        <f t="shared" si="0"/>
        <v>0</v>
      </c>
      <c r="G57" s="9">
        <v>1</v>
      </c>
      <c r="H57" s="8">
        <f t="shared" si="1"/>
        <v>40</v>
      </c>
      <c r="I57" s="10">
        <f t="shared" si="2"/>
        <v>40</v>
      </c>
      <c r="J57" s="8">
        <v>40</v>
      </c>
      <c r="K57" s="8">
        <v>0</v>
      </c>
      <c r="L57" s="8">
        <f t="shared" si="3"/>
        <v>40</v>
      </c>
      <c r="M57" s="10">
        <f t="shared" si="4"/>
        <v>0</v>
      </c>
      <c r="N57" s="20">
        <f t="shared" si="5"/>
        <v>0</v>
      </c>
      <c r="O57" s="8">
        <v>40</v>
      </c>
      <c r="P57" s="8">
        <v>0</v>
      </c>
      <c r="Q57" s="8">
        <v>40</v>
      </c>
      <c r="R57" s="8">
        <v>0</v>
      </c>
      <c r="S57" s="8">
        <v>0</v>
      </c>
      <c r="T57" s="8">
        <v>0</v>
      </c>
      <c r="U57" s="8">
        <v>0</v>
      </c>
    </row>
    <row r="58" spans="1:21" s="22" customFormat="1">
      <c r="A58" s="16" t="s">
        <v>137</v>
      </c>
      <c r="B58" s="17" t="s">
        <v>138</v>
      </c>
      <c r="C58" s="16" t="s">
        <v>139</v>
      </c>
      <c r="D58" s="17" t="s">
        <v>140</v>
      </c>
      <c r="E58" s="17"/>
      <c r="F58" s="17">
        <f t="shared" si="0"/>
        <v>0</v>
      </c>
      <c r="G58" s="18">
        <v>7</v>
      </c>
      <c r="H58" s="17">
        <f t="shared" si="1"/>
        <v>280</v>
      </c>
      <c r="I58" s="20">
        <f t="shared" si="2"/>
        <v>280</v>
      </c>
      <c r="J58" s="19">
        <f>SUM(I58:I92)</f>
        <v>12503610</v>
      </c>
      <c r="K58" s="17">
        <v>0</v>
      </c>
      <c r="L58" s="17">
        <f t="shared" si="3"/>
        <v>280</v>
      </c>
      <c r="M58" s="10">
        <f t="shared" si="4"/>
        <v>0</v>
      </c>
      <c r="N58" s="20">
        <f t="shared" si="5"/>
        <v>0</v>
      </c>
      <c r="O58" s="21">
        <f>SUM(L58:L92)</f>
        <v>12503610</v>
      </c>
      <c r="P58" s="21">
        <v>0</v>
      </c>
      <c r="Q58" s="21">
        <f>O58-P58</f>
        <v>12503610</v>
      </c>
      <c r="R58" s="21">
        <v>0</v>
      </c>
      <c r="S58" s="21">
        <v>0</v>
      </c>
      <c r="T58" s="21">
        <v>0</v>
      </c>
      <c r="U58" s="21">
        <v>0</v>
      </c>
    </row>
    <row r="59" spans="1:21" s="22" customFormat="1">
      <c r="A59" s="16" t="s">
        <v>137</v>
      </c>
      <c r="B59" s="17" t="s">
        <v>138</v>
      </c>
      <c r="C59" s="16" t="s">
        <v>141</v>
      </c>
      <c r="D59" s="17" t="s">
        <v>142</v>
      </c>
      <c r="E59" s="17"/>
      <c r="F59" s="17">
        <f t="shared" si="0"/>
        <v>0</v>
      </c>
      <c r="G59" s="18">
        <v>539</v>
      </c>
      <c r="H59" s="17">
        <f t="shared" si="1"/>
        <v>21560</v>
      </c>
      <c r="I59" s="20">
        <f t="shared" si="2"/>
        <v>21560</v>
      </c>
      <c r="J59" s="23"/>
      <c r="K59" s="17">
        <v>0</v>
      </c>
      <c r="L59" s="17">
        <f t="shared" si="3"/>
        <v>21560</v>
      </c>
      <c r="M59" s="10">
        <f t="shared" si="4"/>
        <v>0</v>
      </c>
      <c r="N59" s="20">
        <f t="shared" si="5"/>
        <v>0</v>
      </c>
      <c r="O59" s="23"/>
      <c r="P59" s="23"/>
      <c r="Q59" s="23"/>
      <c r="R59" s="23"/>
      <c r="S59" s="23"/>
      <c r="T59" s="23"/>
      <c r="U59" s="23"/>
    </row>
    <row r="60" spans="1:21" s="22" customFormat="1">
      <c r="A60" s="16" t="s">
        <v>137</v>
      </c>
      <c r="B60" s="17" t="s">
        <v>138</v>
      </c>
      <c r="C60" s="16" t="s">
        <v>143</v>
      </c>
      <c r="D60" s="17" t="s">
        <v>144</v>
      </c>
      <c r="E60" s="17"/>
      <c r="F60" s="17">
        <f t="shared" si="0"/>
        <v>0</v>
      </c>
      <c r="G60" s="18">
        <v>33</v>
      </c>
      <c r="H60" s="17">
        <f t="shared" si="1"/>
        <v>1320</v>
      </c>
      <c r="I60" s="20">
        <f t="shared" si="2"/>
        <v>1320</v>
      </c>
      <c r="J60" s="23"/>
      <c r="K60" s="17">
        <v>0</v>
      </c>
      <c r="L60" s="17">
        <f t="shared" si="3"/>
        <v>1320</v>
      </c>
      <c r="M60" s="10">
        <f t="shared" si="4"/>
        <v>0</v>
      </c>
      <c r="N60" s="20">
        <f t="shared" si="5"/>
        <v>0</v>
      </c>
      <c r="O60" s="23"/>
      <c r="P60" s="23"/>
      <c r="Q60" s="23"/>
      <c r="R60" s="23"/>
      <c r="S60" s="23"/>
      <c r="T60" s="23"/>
      <c r="U60" s="23"/>
    </row>
    <row r="61" spans="1:21" s="22" customFormat="1">
      <c r="A61" s="16" t="s">
        <v>137</v>
      </c>
      <c r="B61" s="17" t="s">
        <v>138</v>
      </c>
      <c r="C61" s="16" t="s">
        <v>145</v>
      </c>
      <c r="D61" s="17" t="s">
        <v>146</v>
      </c>
      <c r="E61" s="17">
        <v>1</v>
      </c>
      <c r="F61" s="17">
        <f t="shared" si="0"/>
        <v>50</v>
      </c>
      <c r="G61" s="18">
        <v>7543</v>
      </c>
      <c r="H61" s="17">
        <f t="shared" si="1"/>
        <v>301720</v>
      </c>
      <c r="I61" s="20">
        <f t="shared" si="2"/>
        <v>301770</v>
      </c>
      <c r="J61" s="23"/>
      <c r="K61" s="17">
        <v>0</v>
      </c>
      <c r="L61" s="17">
        <f t="shared" si="3"/>
        <v>301770</v>
      </c>
      <c r="M61" s="10">
        <f t="shared" si="4"/>
        <v>0</v>
      </c>
      <c r="N61" s="20">
        <f t="shared" si="5"/>
        <v>0</v>
      </c>
      <c r="O61" s="23"/>
      <c r="P61" s="23"/>
      <c r="Q61" s="23"/>
      <c r="R61" s="23"/>
      <c r="S61" s="23"/>
      <c r="T61" s="23"/>
      <c r="U61" s="23"/>
    </row>
    <row r="62" spans="1:21" s="22" customFormat="1">
      <c r="A62" s="16" t="s">
        <v>137</v>
      </c>
      <c r="B62" s="17" t="s">
        <v>138</v>
      </c>
      <c r="C62" s="16" t="s">
        <v>147</v>
      </c>
      <c r="D62" s="17" t="s">
        <v>22</v>
      </c>
      <c r="E62" s="17"/>
      <c r="F62" s="17">
        <f t="shared" si="0"/>
        <v>0</v>
      </c>
      <c r="G62" s="18">
        <v>10300</v>
      </c>
      <c r="H62" s="17">
        <f t="shared" si="1"/>
        <v>412000</v>
      </c>
      <c r="I62" s="20">
        <f t="shared" si="2"/>
        <v>412000</v>
      </c>
      <c r="J62" s="23"/>
      <c r="K62" s="17">
        <v>0</v>
      </c>
      <c r="L62" s="17">
        <f t="shared" si="3"/>
        <v>412000</v>
      </c>
      <c r="M62" s="10">
        <f t="shared" si="4"/>
        <v>0</v>
      </c>
      <c r="N62" s="20">
        <f t="shared" si="5"/>
        <v>0</v>
      </c>
      <c r="O62" s="23"/>
      <c r="P62" s="23"/>
      <c r="Q62" s="23"/>
      <c r="R62" s="23"/>
      <c r="S62" s="23"/>
      <c r="T62" s="23"/>
      <c r="U62" s="23"/>
    </row>
    <row r="63" spans="1:21" s="22" customFormat="1">
      <c r="A63" s="16" t="s">
        <v>137</v>
      </c>
      <c r="B63" s="17" t="s">
        <v>138</v>
      </c>
      <c r="C63" s="16" t="s">
        <v>148</v>
      </c>
      <c r="D63" s="17" t="s">
        <v>149</v>
      </c>
      <c r="E63" s="17"/>
      <c r="F63" s="17">
        <f t="shared" si="0"/>
        <v>0</v>
      </c>
      <c r="G63" s="18">
        <v>13093</v>
      </c>
      <c r="H63" s="17">
        <f t="shared" si="1"/>
        <v>523720</v>
      </c>
      <c r="I63" s="20">
        <f t="shared" si="2"/>
        <v>523720</v>
      </c>
      <c r="J63" s="23"/>
      <c r="K63" s="17">
        <v>0</v>
      </c>
      <c r="L63" s="17">
        <f t="shared" si="3"/>
        <v>523720</v>
      </c>
      <c r="M63" s="10">
        <f t="shared" si="4"/>
        <v>0</v>
      </c>
      <c r="N63" s="20">
        <f t="shared" si="5"/>
        <v>0</v>
      </c>
      <c r="O63" s="23"/>
      <c r="P63" s="23"/>
      <c r="Q63" s="23"/>
      <c r="R63" s="23"/>
      <c r="S63" s="23"/>
      <c r="T63" s="23"/>
      <c r="U63" s="23"/>
    </row>
    <row r="64" spans="1:21" s="22" customFormat="1">
      <c r="A64" s="16" t="s">
        <v>137</v>
      </c>
      <c r="B64" s="17" t="s">
        <v>138</v>
      </c>
      <c r="C64" s="16" t="s">
        <v>150</v>
      </c>
      <c r="D64" s="17" t="s">
        <v>151</v>
      </c>
      <c r="E64" s="17"/>
      <c r="F64" s="17">
        <f t="shared" si="0"/>
        <v>0</v>
      </c>
      <c r="G64" s="18">
        <v>47975</v>
      </c>
      <c r="H64" s="17">
        <f t="shared" si="1"/>
        <v>1919000</v>
      </c>
      <c r="I64" s="20">
        <f t="shared" si="2"/>
        <v>1919000</v>
      </c>
      <c r="J64" s="23"/>
      <c r="K64" s="17">
        <v>0</v>
      </c>
      <c r="L64" s="17">
        <f t="shared" si="3"/>
        <v>1919000</v>
      </c>
      <c r="M64" s="10">
        <f t="shared" si="4"/>
        <v>0</v>
      </c>
      <c r="N64" s="20">
        <f t="shared" si="5"/>
        <v>0</v>
      </c>
      <c r="O64" s="23"/>
      <c r="P64" s="23"/>
      <c r="Q64" s="23"/>
      <c r="R64" s="23"/>
      <c r="S64" s="23"/>
      <c r="T64" s="23"/>
      <c r="U64" s="23"/>
    </row>
    <row r="65" spans="1:21" s="22" customFormat="1">
      <c r="A65" s="16" t="s">
        <v>137</v>
      </c>
      <c r="B65" s="17" t="s">
        <v>138</v>
      </c>
      <c r="C65" s="16" t="s">
        <v>152</v>
      </c>
      <c r="D65" s="17" t="s">
        <v>153</v>
      </c>
      <c r="E65" s="17"/>
      <c r="F65" s="17">
        <f t="shared" si="0"/>
        <v>0</v>
      </c>
      <c r="G65" s="18">
        <v>5344</v>
      </c>
      <c r="H65" s="17">
        <f t="shared" si="1"/>
        <v>213760</v>
      </c>
      <c r="I65" s="20">
        <f t="shared" si="2"/>
        <v>213760</v>
      </c>
      <c r="J65" s="23"/>
      <c r="K65" s="17">
        <v>0</v>
      </c>
      <c r="L65" s="17">
        <f t="shared" si="3"/>
        <v>213760</v>
      </c>
      <c r="M65" s="10">
        <f t="shared" si="4"/>
        <v>0</v>
      </c>
      <c r="N65" s="20">
        <f t="shared" si="5"/>
        <v>0</v>
      </c>
      <c r="O65" s="23"/>
      <c r="P65" s="23"/>
      <c r="Q65" s="23"/>
      <c r="R65" s="23"/>
      <c r="S65" s="23"/>
      <c r="T65" s="23"/>
      <c r="U65" s="23"/>
    </row>
    <row r="66" spans="1:21" s="22" customFormat="1">
      <c r="A66" s="16" t="s">
        <v>137</v>
      </c>
      <c r="B66" s="17" t="s">
        <v>138</v>
      </c>
      <c r="C66" s="16" t="s">
        <v>154</v>
      </c>
      <c r="D66" s="17" t="s">
        <v>155</v>
      </c>
      <c r="E66" s="17"/>
      <c r="F66" s="17">
        <f t="shared" si="0"/>
        <v>0</v>
      </c>
      <c r="G66" s="18">
        <v>7830</v>
      </c>
      <c r="H66" s="17">
        <f t="shared" si="1"/>
        <v>313200</v>
      </c>
      <c r="I66" s="20">
        <f t="shared" si="2"/>
        <v>313200</v>
      </c>
      <c r="J66" s="23"/>
      <c r="K66" s="17">
        <v>0</v>
      </c>
      <c r="L66" s="17">
        <f t="shared" si="3"/>
        <v>313200</v>
      </c>
      <c r="M66" s="10">
        <f t="shared" si="4"/>
        <v>0</v>
      </c>
      <c r="N66" s="20">
        <f t="shared" si="5"/>
        <v>0</v>
      </c>
      <c r="O66" s="23"/>
      <c r="P66" s="23"/>
      <c r="Q66" s="23"/>
      <c r="R66" s="23"/>
      <c r="S66" s="23"/>
      <c r="T66" s="23"/>
      <c r="U66" s="23"/>
    </row>
    <row r="67" spans="1:21" s="22" customFormat="1">
      <c r="A67" s="16" t="s">
        <v>137</v>
      </c>
      <c r="B67" s="17" t="s">
        <v>138</v>
      </c>
      <c r="C67" s="16" t="s">
        <v>156</v>
      </c>
      <c r="D67" s="17" t="s">
        <v>157</v>
      </c>
      <c r="E67" s="17"/>
      <c r="F67" s="17">
        <f t="shared" ref="F67:F132" si="6">E67*50</f>
        <v>0</v>
      </c>
      <c r="G67" s="18">
        <v>3732</v>
      </c>
      <c r="H67" s="17">
        <f t="shared" ref="H67:H132" si="7">G67*40</f>
        <v>149280</v>
      </c>
      <c r="I67" s="20">
        <f t="shared" ref="I67:I132" si="8">F67+H67</f>
        <v>149280</v>
      </c>
      <c r="J67" s="23"/>
      <c r="K67" s="17">
        <v>0</v>
      </c>
      <c r="L67" s="17">
        <f t="shared" si="3"/>
        <v>149280</v>
      </c>
      <c r="M67" s="10">
        <f t="shared" si="4"/>
        <v>0</v>
      </c>
      <c r="N67" s="20">
        <f t="shared" si="5"/>
        <v>0</v>
      </c>
      <c r="O67" s="23"/>
      <c r="P67" s="23"/>
      <c r="Q67" s="23"/>
      <c r="R67" s="23"/>
      <c r="S67" s="23"/>
      <c r="T67" s="23"/>
      <c r="U67" s="23"/>
    </row>
    <row r="68" spans="1:21" s="22" customFormat="1">
      <c r="A68" s="16" t="s">
        <v>137</v>
      </c>
      <c r="B68" s="17" t="s">
        <v>138</v>
      </c>
      <c r="C68" s="16" t="s">
        <v>158</v>
      </c>
      <c r="D68" s="17" t="s">
        <v>159</v>
      </c>
      <c r="E68" s="17"/>
      <c r="F68" s="17">
        <f t="shared" si="6"/>
        <v>0</v>
      </c>
      <c r="G68" s="18">
        <v>413</v>
      </c>
      <c r="H68" s="17">
        <f t="shared" si="7"/>
        <v>16520</v>
      </c>
      <c r="I68" s="20">
        <f t="shared" si="8"/>
        <v>16520</v>
      </c>
      <c r="J68" s="23"/>
      <c r="K68" s="17">
        <v>0</v>
      </c>
      <c r="L68" s="17">
        <f t="shared" ref="L68:L131" si="9">IF(I68-K68&gt;0,I68-K68,0)</f>
        <v>16520</v>
      </c>
      <c r="M68" s="10">
        <f t="shared" ref="M68:M131" si="10">I68-L68</f>
        <v>0</v>
      </c>
      <c r="N68" s="20">
        <f t="shared" ref="N68:N131" si="11">K68-M68</f>
        <v>0</v>
      </c>
      <c r="O68" s="23"/>
      <c r="P68" s="23"/>
      <c r="Q68" s="23"/>
      <c r="R68" s="23"/>
      <c r="S68" s="23"/>
      <c r="T68" s="23"/>
      <c r="U68" s="23"/>
    </row>
    <row r="69" spans="1:21" s="22" customFormat="1">
      <c r="A69" s="16" t="s">
        <v>137</v>
      </c>
      <c r="B69" s="17" t="s">
        <v>138</v>
      </c>
      <c r="C69" s="16" t="s">
        <v>85</v>
      </c>
      <c r="D69" s="17" t="s">
        <v>86</v>
      </c>
      <c r="E69" s="17"/>
      <c r="F69" s="17">
        <f t="shared" si="6"/>
        <v>0</v>
      </c>
      <c r="G69" s="18">
        <v>39727</v>
      </c>
      <c r="H69" s="17">
        <f t="shared" si="7"/>
        <v>1589080</v>
      </c>
      <c r="I69" s="20">
        <f t="shared" si="8"/>
        <v>1589080</v>
      </c>
      <c r="J69" s="23"/>
      <c r="K69" s="17">
        <v>0</v>
      </c>
      <c r="L69" s="17">
        <f t="shared" si="9"/>
        <v>1589080</v>
      </c>
      <c r="M69" s="10">
        <f t="shared" si="10"/>
        <v>0</v>
      </c>
      <c r="N69" s="20">
        <f t="shared" si="11"/>
        <v>0</v>
      </c>
      <c r="O69" s="23"/>
      <c r="P69" s="23"/>
      <c r="Q69" s="23"/>
      <c r="R69" s="23"/>
      <c r="S69" s="23"/>
      <c r="T69" s="23"/>
      <c r="U69" s="23"/>
    </row>
    <row r="70" spans="1:21" s="22" customFormat="1">
      <c r="A70" s="16" t="s">
        <v>137</v>
      </c>
      <c r="B70" s="17" t="s">
        <v>138</v>
      </c>
      <c r="C70" s="16" t="s">
        <v>160</v>
      </c>
      <c r="D70" s="17" t="s">
        <v>161</v>
      </c>
      <c r="E70" s="17"/>
      <c r="F70" s="17">
        <f t="shared" si="6"/>
        <v>0</v>
      </c>
      <c r="G70" s="18">
        <v>17155</v>
      </c>
      <c r="H70" s="17">
        <f t="shared" si="7"/>
        <v>686200</v>
      </c>
      <c r="I70" s="20">
        <f t="shared" si="8"/>
        <v>686200</v>
      </c>
      <c r="J70" s="23"/>
      <c r="K70" s="17">
        <v>0</v>
      </c>
      <c r="L70" s="17">
        <f t="shared" si="9"/>
        <v>686200</v>
      </c>
      <c r="M70" s="10">
        <f t="shared" si="10"/>
        <v>0</v>
      </c>
      <c r="N70" s="20">
        <f t="shared" si="11"/>
        <v>0</v>
      </c>
      <c r="O70" s="23"/>
      <c r="P70" s="23"/>
      <c r="Q70" s="23"/>
      <c r="R70" s="23"/>
      <c r="S70" s="23"/>
      <c r="T70" s="23"/>
      <c r="U70" s="23"/>
    </row>
    <row r="71" spans="1:21" s="22" customFormat="1">
      <c r="A71" s="16" t="s">
        <v>137</v>
      </c>
      <c r="B71" s="17" t="s">
        <v>138</v>
      </c>
      <c r="C71" s="16" t="s">
        <v>162</v>
      </c>
      <c r="D71" s="17" t="s">
        <v>163</v>
      </c>
      <c r="E71" s="17"/>
      <c r="F71" s="17">
        <f t="shared" si="6"/>
        <v>0</v>
      </c>
      <c r="G71" s="18">
        <v>3</v>
      </c>
      <c r="H71" s="17">
        <f t="shared" si="7"/>
        <v>120</v>
      </c>
      <c r="I71" s="20">
        <f t="shared" si="8"/>
        <v>120</v>
      </c>
      <c r="J71" s="23"/>
      <c r="K71" s="17">
        <v>0</v>
      </c>
      <c r="L71" s="17">
        <f t="shared" si="9"/>
        <v>120</v>
      </c>
      <c r="M71" s="10">
        <f t="shared" si="10"/>
        <v>0</v>
      </c>
      <c r="N71" s="20">
        <f t="shared" si="11"/>
        <v>0</v>
      </c>
      <c r="O71" s="23"/>
      <c r="P71" s="23"/>
      <c r="Q71" s="23"/>
      <c r="R71" s="23"/>
      <c r="S71" s="23"/>
      <c r="T71" s="23"/>
      <c r="U71" s="23"/>
    </row>
    <row r="72" spans="1:21" s="22" customFormat="1">
      <c r="A72" s="16" t="s">
        <v>137</v>
      </c>
      <c r="B72" s="17" t="s">
        <v>138</v>
      </c>
      <c r="C72" s="16" t="s">
        <v>164</v>
      </c>
      <c r="D72" s="17" t="s">
        <v>165</v>
      </c>
      <c r="E72" s="17"/>
      <c r="F72" s="17">
        <f t="shared" si="6"/>
        <v>0</v>
      </c>
      <c r="G72" s="18">
        <v>1708</v>
      </c>
      <c r="H72" s="17">
        <f t="shared" si="7"/>
        <v>68320</v>
      </c>
      <c r="I72" s="20">
        <f t="shared" si="8"/>
        <v>68320</v>
      </c>
      <c r="J72" s="23"/>
      <c r="K72" s="17">
        <v>0</v>
      </c>
      <c r="L72" s="17">
        <f t="shared" si="9"/>
        <v>68320</v>
      </c>
      <c r="M72" s="10">
        <f t="shared" si="10"/>
        <v>0</v>
      </c>
      <c r="N72" s="20">
        <f t="shared" si="11"/>
        <v>0</v>
      </c>
      <c r="O72" s="23"/>
      <c r="P72" s="23"/>
      <c r="Q72" s="23"/>
      <c r="R72" s="23"/>
      <c r="S72" s="23"/>
      <c r="T72" s="23"/>
      <c r="U72" s="23"/>
    </row>
    <row r="73" spans="1:21" s="22" customFormat="1">
      <c r="A73" s="16" t="s">
        <v>137</v>
      </c>
      <c r="B73" s="17" t="s">
        <v>138</v>
      </c>
      <c r="C73" s="16" t="s">
        <v>166</v>
      </c>
      <c r="D73" s="17" t="s">
        <v>167</v>
      </c>
      <c r="E73" s="17"/>
      <c r="F73" s="17">
        <f t="shared" si="6"/>
        <v>0</v>
      </c>
      <c r="G73" s="18">
        <v>28</v>
      </c>
      <c r="H73" s="17">
        <f t="shared" si="7"/>
        <v>1120</v>
      </c>
      <c r="I73" s="20">
        <f t="shared" si="8"/>
        <v>1120</v>
      </c>
      <c r="J73" s="23"/>
      <c r="K73" s="17">
        <v>0</v>
      </c>
      <c r="L73" s="17">
        <f t="shared" si="9"/>
        <v>1120</v>
      </c>
      <c r="M73" s="10">
        <f t="shared" si="10"/>
        <v>0</v>
      </c>
      <c r="N73" s="20">
        <f t="shared" si="11"/>
        <v>0</v>
      </c>
      <c r="O73" s="23"/>
      <c r="P73" s="23"/>
      <c r="Q73" s="23"/>
      <c r="R73" s="23"/>
      <c r="S73" s="23"/>
      <c r="T73" s="23"/>
      <c r="U73" s="23"/>
    </row>
    <row r="74" spans="1:21" s="22" customFormat="1">
      <c r="A74" s="16" t="s">
        <v>137</v>
      </c>
      <c r="B74" s="17" t="s">
        <v>138</v>
      </c>
      <c r="C74" s="16" t="s">
        <v>168</v>
      </c>
      <c r="D74" s="17" t="s">
        <v>169</v>
      </c>
      <c r="E74" s="17"/>
      <c r="F74" s="17">
        <f t="shared" si="6"/>
        <v>0</v>
      </c>
      <c r="G74" s="18">
        <v>6978</v>
      </c>
      <c r="H74" s="17">
        <f t="shared" si="7"/>
        <v>279120</v>
      </c>
      <c r="I74" s="20">
        <f t="shared" si="8"/>
        <v>279120</v>
      </c>
      <c r="J74" s="23"/>
      <c r="K74" s="17">
        <v>0</v>
      </c>
      <c r="L74" s="17">
        <f t="shared" si="9"/>
        <v>279120</v>
      </c>
      <c r="M74" s="10">
        <f t="shared" si="10"/>
        <v>0</v>
      </c>
      <c r="N74" s="20">
        <f t="shared" si="11"/>
        <v>0</v>
      </c>
      <c r="O74" s="23"/>
      <c r="P74" s="23"/>
      <c r="Q74" s="23"/>
      <c r="R74" s="23"/>
      <c r="S74" s="23"/>
      <c r="T74" s="23"/>
      <c r="U74" s="23"/>
    </row>
    <row r="75" spans="1:21" s="22" customFormat="1">
      <c r="A75" s="16" t="s">
        <v>137</v>
      </c>
      <c r="B75" s="17" t="s">
        <v>138</v>
      </c>
      <c r="C75" s="16" t="s">
        <v>37</v>
      </c>
      <c r="D75" s="17" t="s">
        <v>38</v>
      </c>
      <c r="E75" s="17"/>
      <c r="F75" s="17">
        <f t="shared" si="6"/>
        <v>0</v>
      </c>
      <c r="G75" s="18">
        <v>1022</v>
      </c>
      <c r="H75" s="17">
        <f t="shared" si="7"/>
        <v>40880</v>
      </c>
      <c r="I75" s="20">
        <f t="shared" si="8"/>
        <v>40880</v>
      </c>
      <c r="J75" s="23"/>
      <c r="K75" s="17">
        <v>0</v>
      </c>
      <c r="L75" s="17">
        <f t="shared" si="9"/>
        <v>40880</v>
      </c>
      <c r="M75" s="10">
        <f t="shared" si="10"/>
        <v>0</v>
      </c>
      <c r="N75" s="20">
        <f t="shared" si="11"/>
        <v>0</v>
      </c>
      <c r="O75" s="23"/>
      <c r="P75" s="23"/>
      <c r="Q75" s="23"/>
      <c r="R75" s="23"/>
      <c r="S75" s="23"/>
      <c r="T75" s="23"/>
      <c r="U75" s="23"/>
    </row>
    <row r="76" spans="1:21" s="22" customFormat="1">
      <c r="A76" s="16" t="s">
        <v>137</v>
      </c>
      <c r="B76" s="17" t="s">
        <v>138</v>
      </c>
      <c r="C76" s="16" t="s">
        <v>87</v>
      </c>
      <c r="D76" s="17" t="s">
        <v>88</v>
      </c>
      <c r="E76" s="17"/>
      <c r="F76" s="17">
        <f t="shared" si="6"/>
        <v>0</v>
      </c>
      <c r="G76" s="18">
        <v>4588</v>
      </c>
      <c r="H76" s="17">
        <f t="shared" si="7"/>
        <v>183520</v>
      </c>
      <c r="I76" s="20">
        <f t="shared" si="8"/>
        <v>183520</v>
      </c>
      <c r="J76" s="23"/>
      <c r="K76" s="17">
        <v>0</v>
      </c>
      <c r="L76" s="17">
        <f t="shared" si="9"/>
        <v>183520</v>
      </c>
      <c r="M76" s="10">
        <f t="shared" si="10"/>
        <v>0</v>
      </c>
      <c r="N76" s="20">
        <f t="shared" si="11"/>
        <v>0</v>
      </c>
      <c r="O76" s="23"/>
      <c r="P76" s="23"/>
      <c r="Q76" s="23"/>
      <c r="R76" s="23"/>
      <c r="S76" s="23"/>
      <c r="T76" s="23"/>
      <c r="U76" s="23"/>
    </row>
    <row r="77" spans="1:21" s="22" customFormat="1">
      <c r="A77" s="16" t="s">
        <v>137</v>
      </c>
      <c r="B77" s="17" t="s">
        <v>138</v>
      </c>
      <c r="C77" s="16" t="s">
        <v>170</v>
      </c>
      <c r="D77" s="17" t="s">
        <v>171</v>
      </c>
      <c r="E77" s="17"/>
      <c r="F77" s="17">
        <f t="shared" si="6"/>
        <v>0</v>
      </c>
      <c r="G77" s="18">
        <v>5</v>
      </c>
      <c r="H77" s="17">
        <f t="shared" si="7"/>
        <v>200</v>
      </c>
      <c r="I77" s="20">
        <f t="shared" si="8"/>
        <v>200</v>
      </c>
      <c r="J77" s="23"/>
      <c r="K77" s="17">
        <v>0</v>
      </c>
      <c r="L77" s="17">
        <f t="shared" si="9"/>
        <v>200</v>
      </c>
      <c r="M77" s="10">
        <f t="shared" si="10"/>
        <v>0</v>
      </c>
      <c r="N77" s="20">
        <f t="shared" si="11"/>
        <v>0</v>
      </c>
      <c r="O77" s="23"/>
      <c r="P77" s="23"/>
      <c r="Q77" s="23"/>
      <c r="R77" s="23"/>
      <c r="S77" s="23"/>
      <c r="T77" s="23"/>
      <c r="U77" s="23"/>
    </row>
    <row r="78" spans="1:21" s="22" customFormat="1">
      <c r="A78" s="16" t="s">
        <v>137</v>
      </c>
      <c r="B78" s="17" t="s">
        <v>138</v>
      </c>
      <c r="C78" s="16" t="s">
        <v>172</v>
      </c>
      <c r="D78" s="17" t="s">
        <v>173</v>
      </c>
      <c r="E78" s="17"/>
      <c r="F78" s="17">
        <f t="shared" si="6"/>
        <v>0</v>
      </c>
      <c r="G78" s="18">
        <v>14</v>
      </c>
      <c r="H78" s="17">
        <f t="shared" si="7"/>
        <v>560</v>
      </c>
      <c r="I78" s="20">
        <f t="shared" si="8"/>
        <v>560</v>
      </c>
      <c r="J78" s="23"/>
      <c r="K78" s="17">
        <v>0</v>
      </c>
      <c r="L78" s="17">
        <f t="shared" si="9"/>
        <v>560</v>
      </c>
      <c r="M78" s="10">
        <f t="shared" si="10"/>
        <v>0</v>
      </c>
      <c r="N78" s="20">
        <f t="shared" si="11"/>
        <v>0</v>
      </c>
      <c r="O78" s="23"/>
      <c r="P78" s="23"/>
      <c r="Q78" s="23"/>
      <c r="R78" s="23"/>
      <c r="S78" s="23"/>
      <c r="T78" s="23"/>
      <c r="U78" s="23"/>
    </row>
    <row r="79" spans="1:21" s="22" customFormat="1">
      <c r="A79" s="16" t="s">
        <v>137</v>
      </c>
      <c r="B79" s="17" t="s">
        <v>138</v>
      </c>
      <c r="C79" s="16" t="s">
        <v>174</v>
      </c>
      <c r="D79" s="17" t="s">
        <v>175</v>
      </c>
      <c r="E79" s="17"/>
      <c r="F79" s="17">
        <f t="shared" si="6"/>
        <v>0</v>
      </c>
      <c r="G79" s="18">
        <v>3279</v>
      </c>
      <c r="H79" s="17">
        <f t="shared" si="7"/>
        <v>131160</v>
      </c>
      <c r="I79" s="20">
        <f t="shared" si="8"/>
        <v>131160</v>
      </c>
      <c r="J79" s="23"/>
      <c r="K79" s="17">
        <v>0</v>
      </c>
      <c r="L79" s="17">
        <f t="shared" si="9"/>
        <v>131160</v>
      </c>
      <c r="M79" s="10">
        <f t="shared" si="10"/>
        <v>0</v>
      </c>
      <c r="N79" s="20">
        <f t="shared" si="11"/>
        <v>0</v>
      </c>
      <c r="O79" s="23"/>
      <c r="P79" s="23"/>
      <c r="Q79" s="23"/>
      <c r="R79" s="23"/>
      <c r="S79" s="23"/>
      <c r="T79" s="23"/>
      <c r="U79" s="23"/>
    </row>
    <row r="80" spans="1:21" s="22" customFormat="1">
      <c r="A80" s="16" t="s">
        <v>137</v>
      </c>
      <c r="B80" s="17" t="s">
        <v>138</v>
      </c>
      <c r="C80" s="16" t="s">
        <v>93</v>
      </c>
      <c r="D80" s="17" t="s">
        <v>94</v>
      </c>
      <c r="E80" s="17"/>
      <c r="F80" s="17">
        <f t="shared" si="6"/>
        <v>0</v>
      </c>
      <c r="G80" s="18">
        <v>3303</v>
      </c>
      <c r="H80" s="17">
        <f t="shared" si="7"/>
        <v>132120</v>
      </c>
      <c r="I80" s="20">
        <f t="shared" si="8"/>
        <v>132120</v>
      </c>
      <c r="J80" s="23"/>
      <c r="K80" s="17">
        <v>0</v>
      </c>
      <c r="L80" s="17">
        <f t="shared" si="9"/>
        <v>132120</v>
      </c>
      <c r="M80" s="10">
        <f t="shared" si="10"/>
        <v>0</v>
      </c>
      <c r="N80" s="20">
        <f t="shared" si="11"/>
        <v>0</v>
      </c>
      <c r="O80" s="23"/>
      <c r="P80" s="23"/>
      <c r="Q80" s="23"/>
      <c r="R80" s="23"/>
      <c r="S80" s="23"/>
      <c r="T80" s="23"/>
      <c r="U80" s="23"/>
    </row>
    <row r="81" spans="1:21" s="22" customFormat="1">
      <c r="A81" s="16" t="s">
        <v>137</v>
      </c>
      <c r="B81" s="17" t="s">
        <v>138</v>
      </c>
      <c r="C81" s="16" t="s">
        <v>176</v>
      </c>
      <c r="D81" s="17" t="s">
        <v>177</v>
      </c>
      <c r="E81" s="17"/>
      <c r="F81" s="17">
        <f t="shared" si="6"/>
        <v>0</v>
      </c>
      <c r="G81" s="18">
        <v>237</v>
      </c>
      <c r="H81" s="17">
        <f t="shared" si="7"/>
        <v>9480</v>
      </c>
      <c r="I81" s="20">
        <f t="shared" si="8"/>
        <v>9480</v>
      </c>
      <c r="J81" s="23"/>
      <c r="K81" s="17">
        <v>0</v>
      </c>
      <c r="L81" s="17">
        <f t="shared" si="9"/>
        <v>9480</v>
      </c>
      <c r="M81" s="10">
        <f t="shared" si="10"/>
        <v>0</v>
      </c>
      <c r="N81" s="20">
        <f t="shared" si="11"/>
        <v>0</v>
      </c>
      <c r="O81" s="23"/>
      <c r="P81" s="23"/>
      <c r="Q81" s="23"/>
      <c r="R81" s="23"/>
      <c r="S81" s="23"/>
      <c r="T81" s="23"/>
      <c r="U81" s="23"/>
    </row>
    <row r="82" spans="1:21" s="22" customFormat="1">
      <c r="A82" s="16" t="s">
        <v>137</v>
      </c>
      <c r="B82" s="17" t="s">
        <v>138</v>
      </c>
      <c r="C82" s="16" t="s">
        <v>178</v>
      </c>
      <c r="D82" s="17" t="s">
        <v>179</v>
      </c>
      <c r="E82" s="17"/>
      <c r="F82" s="17">
        <f t="shared" si="6"/>
        <v>0</v>
      </c>
      <c r="G82" s="18">
        <v>9387</v>
      </c>
      <c r="H82" s="17">
        <f t="shared" si="7"/>
        <v>375480</v>
      </c>
      <c r="I82" s="20">
        <f t="shared" si="8"/>
        <v>375480</v>
      </c>
      <c r="J82" s="23"/>
      <c r="K82" s="17">
        <v>0</v>
      </c>
      <c r="L82" s="17">
        <f t="shared" si="9"/>
        <v>375480</v>
      </c>
      <c r="M82" s="10">
        <f t="shared" si="10"/>
        <v>0</v>
      </c>
      <c r="N82" s="20">
        <f t="shared" si="11"/>
        <v>0</v>
      </c>
      <c r="O82" s="23"/>
      <c r="P82" s="23"/>
      <c r="Q82" s="23"/>
      <c r="R82" s="23"/>
      <c r="S82" s="23"/>
      <c r="T82" s="23"/>
      <c r="U82" s="23"/>
    </row>
    <row r="83" spans="1:21" s="22" customFormat="1">
      <c r="A83" s="16" t="s">
        <v>137</v>
      </c>
      <c r="B83" s="17" t="s">
        <v>138</v>
      </c>
      <c r="C83" s="16" t="s">
        <v>180</v>
      </c>
      <c r="D83" s="17" t="s">
        <v>181</v>
      </c>
      <c r="E83" s="17"/>
      <c r="F83" s="17">
        <f t="shared" si="6"/>
        <v>0</v>
      </c>
      <c r="G83" s="18">
        <v>16158</v>
      </c>
      <c r="H83" s="17">
        <f t="shared" si="7"/>
        <v>646320</v>
      </c>
      <c r="I83" s="20">
        <f t="shared" si="8"/>
        <v>646320</v>
      </c>
      <c r="J83" s="23"/>
      <c r="K83" s="17">
        <v>0</v>
      </c>
      <c r="L83" s="17">
        <f t="shared" si="9"/>
        <v>646320</v>
      </c>
      <c r="M83" s="10">
        <f t="shared" si="10"/>
        <v>0</v>
      </c>
      <c r="N83" s="20">
        <f t="shared" si="11"/>
        <v>0</v>
      </c>
      <c r="O83" s="23"/>
      <c r="P83" s="23"/>
      <c r="Q83" s="23"/>
      <c r="R83" s="23"/>
      <c r="S83" s="23"/>
      <c r="T83" s="23"/>
      <c r="U83" s="23"/>
    </row>
    <row r="84" spans="1:21" s="22" customFormat="1">
      <c r="A84" s="16" t="s">
        <v>137</v>
      </c>
      <c r="B84" s="17" t="s">
        <v>138</v>
      </c>
      <c r="C84" s="16" t="s">
        <v>182</v>
      </c>
      <c r="D84" s="17" t="s">
        <v>183</v>
      </c>
      <c r="E84" s="17"/>
      <c r="F84" s="17">
        <f t="shared" si="6"/>
        <v>0</v>
      </c>
      <c r="G84" s="18">
        <v>701</v>
      </c>
      <c r="H84" s="17">
        <f t="shared" si="7"/>
        <v>28040</v>
      </c>
      <c r="I84" s="20">
        <f t="shared" si="8"/>
        <v>28040</v>
      </c>
      <c r="J84" s="23"/>
      <c r="K84" s="17">
        <v>0</v>
      </c>
      <c r="L84" s="17">
        <f t="shared" si="9"/>
        <v>28040</v>
      </c>
      <c r="M84" s="10">
        <f t="shared" si="10"/>
        <v>0</v>
      </c>
      <c r="N84" s="20">
        <f t="shared" si="11"/>
        <v>0</v>
      </c>
      <c r="O84" s="23"/>
      <c r="P84" s="23"/>
      <c r="Q84" s="23"/>
      <c r="R84" s="23"/>
      <c r="S84" s="23"/>
      <c r="T84" s="23"/>
      <c r="U84" s="23"/>
    </row>
    <row r="85" spans="1:21" s="22" customFormat="1">
      <c r="A85" s="16" t="s">
        <v>137</v>
      </c>
      <c r="B85" s="17" t="s">
        <v>138</v>
      </c>
      <c r="C85" s="16" t="s">
        <v>184</v>
      </c>
      <c r="D85" s="17" t="s">
        <v>185</v>
      </c>
      <c r="E85" s="17"/>
      <c r="F85" s="17">
        <f t="shared" si="6"/>
        <v>0</v>
      </c>
      <c r="G85" s="18">
        <v>498</v>
      </c>
      <c r="H85" s="17">
        <f t="shared" si="7"/>
        <v>19920</v>
      </c>
      <c r="I85" s="20">
        <f t="shared" si="8"/>
        <v>19920</v>
      </c>
      <c r="J85" s="23"/>
      <c r="K85" s="17">
        <v>0</v>
      </c>
      <c r="L85" s="17">
        <f t="shared" si="9"/>
        <v>19920</v>
      </c>
      <c r="M85" s="10">
        <f t="shared" si="10"/>
        <v>0</v>
      </c>
      <c r="N85" s="20">
        <f t="shared" si="11"/>
        <v>0</v>
      </c>
      <c r="O85" s="23"/>
      <c r="P85" s="23"/>
      <c r="Q85" s="23"/>
      <c r="R85" s="23"/>
      <c r="S85" s="23"/>
      <c r="T85" s="23"/>
      <c r="U85" s="23"/>
    </row>
    <row r="86" spans="1:21" s="22" customFormat="1">
      <c r="A86" s="16" t="s">
        <v>137</v>
      </c>
      <c r="B86" s="17" t="s">
        <v>138</v>
      </c>
      <c r="C86" s="16" t="s">
        <v>186</v>
      </c>
      <c r="D86" s="17" t="s">
        <v>187</v>
      </c>
      <c r="E86" s="17"/>
      <c r="F86" s="17">
        <f t="shared" si="6"/>
        <v>0</v>
      </c>
      <c r="G86" s="18">
        <v>15130</v>
      </c>
      <c r="H86" s="17">
        <f t="shared" si="7"/>
        <v>605200</v>
      </c>
      <c r="I86" s="20">
        <f t="shared" si="8"/>
        <v>605200</v>
      </c>
      <c r="J86" s="23"/>
      <c r="K86" s="17">
        <v>0</v>
      </c>
      <c r="L86" s="17">
        <f t="shared" si="9"/>
        <v>605200</v>
      </c>
      <c r="M86" s="10">
        <f t="shared" si="10"/>
        <v>0</v>
      </c>
      <c r="N86" s="20">
        <f t="shared" si="11"/>
        <v>0</v>
      </c>
      <c r="O86" s="23"/>
      <c r="P86" s="23"/>
      <c r="Q86" s="23"/>
      <c r="R86" s="23"/>
      <c r="S86" s="23"/>
      <c r="T86" s="23"/>
      <c r="U86" s="23"/>
    </row>
    <row r="87" spans="1:21" s="22" customFormat="1">
      <c r="A87" s="16" t="s">
        <v>137</v>
      </c>
      <c r="B87" s="17" t="s">
        <v>138</v>
      </c>
      <c r="C87" s="16" t="s">
        <v>188</v>
      </c>
      <c r="D87" s="17" t="s">
        <v>189</v>
      </c>
      <c r="E87" s="17"/>
      <c r="F87" s="17">
        <f t="shared" si="6"/>
        <v>0</v>
      </c>
      <c r="G87" s="18">
        <v>15270</v>
      </c>
      <c r="H87" s="17">
        <f t="shared" si="7"/>
        <v>610800</v>
      </c>
      <c r="I87" s="20">
        <f t="shared" si="8"/>
        <v>610800</v>
      </c>
      <c r="J87" s="23"/>
      <c r="K87" s="17">
        <v>0</v>
      </c>
      <c r="L87" s="17">
        <f t="shared" si="9"/>
        <v>610800</v>
      </c>
      <c r="M87" s="10">
        <f t="shared" si="10"/>
        <v>0</v>
      </c>
      <c r="N87" s="20">
        <f t="shared" si="11"/>
        <v>0</v>
      </c>
      <c r="O87" s="23"/>
      <c r="P87" s="23"/>
      <c r="Q87" s="23"/>
      <c r="R87" s="23"/>
      <c r="S87" s="23"/>
      <c r="T87" s="23"/>
      <c r="U87" s="23"/>
    </row>
    <row r="88" spans="1:21" s="22" customFormat="1">
      <c r="A88" s="16" t="s">
        <v>137</v>
      </c>
      <c r="B88" s="17" t="s">
        <v>138</v>
      </c>
      <c r="C88" s="16" t="s">
        <v>190</v>
      </c>
      <c r="D88" s="17" t="s">
        <v>191</v>
      </c>
      <c r="E88" s="17"/>
      <c r="F88" s="17">
        <f t="shared" si="6"/>
        <v>0</v>
      </c>
      <c r="G88" s="18">
        <v>370</v>
      </c>
      <c r="H88" s="17">
        <f t="shared" si="7"/>
        <v>14800</v>
      </c>
      <c r="I88" s="20">
        <f t="shared" si="8"/>
        <v>14800</v>
      </c>
      <c r="J88" s="23"/>
      <c r="K88" s="17">
        <v>0</v>
      </c>
      <c r="L88" s="17">
        <f t="shared" si="9"/>
        <v>14800</v>
      </c>
      <c r="M88" s="10">
        <f t="shared" si="10"/>
        <v>0</v>
      </c>
      <c r="N88" s="20">
        <f t="shared" si="11"/>
        <v>0</v>
      </c>
      <c r="O88" s="23"/>
      <c r="P88" s="23"/>
      <c r="Q88" s="23"/>
      <c r="R88" s="23"/>
      <c r="S88" s="23"/>
      <c r="T88" s="23"/>
      <c r="U88" s="23"/>
    </row>
    <row r="89" spans="1:21" s="22" customFormat="1">
      <c r="A89" s="16" t="s">
        <v>137</v>
      </c>
      <c r="B89" s="17" t="s">
        <v>138</v>
      </c>
      <c r="C89" s="16" t="s">
        <v>192</v>
      </c>
      <c r="D89" s="17" t="s">
        <v>193</v>
      </c>
      <c r="E89" s="17"/>
      <c r="F89" s="17">
        <f t="shared" si="6"/>
        <v>0</v>
      </c>
      <c r="G89" s="18">
        <v>20285</v>
      </c>
      <c r="H89" s="17">
        <f t="shared" si="7"/>
        <v>811400</v>
      </c>
      <c r="I89" s="20">
        <f t="shared" si="8"/>
        <v>811400</v>
      </c>
      <c r="J89" s="23"/>
      <c r="K89" s="17">
        <v>0</v>
      </c>
      <c r="L89" s="17">
        <f t="shared" si="9"/>
        <v>811400</v>
      </c>
      <c r="M89" s="10">
        <f t="shared" si="10"/>
        <v>0</v>
      </c>
      <c r="N89" s="20">
        <f t="shared" si="11"/>
        <v>0</v>
      </c>
      <c r="O89" s="23"/>
      <c r="P89" s="23"/>
      <c r="Q89" s="23"/>
      <c r="R89" s="23"/>
      <c r="S89" s="23"/>
      <c r="T89" s="23"/>
      <c r="U89" s="23"/>
    </row>
    <row r="90" spans="1:21" s="22" customFormat="1">
      <c r="A90" s="16" t="s">
        <v>137</v>
      </c>
      <c r="B90" s="17" t="s">
        <v>138</v>
      </c>
      <c r="C90" s="16" t="s">
        <v>194</v>
      </c>
      <c r="D90" s="17" t="s">
        <v>195</v>
      </c>
      <c r="E90" s="17"/>
      <c r="F90" s="17">
        <f t="shared" si="6"/>
        <v>0</v>
      </c>
      <c r="G90" s="18">
        <v>10213</v>
      </c>
      <c r="H90" s="17">
        <f t="shared" si="7"/>
        <v>408520</v>
      </c>
      <c r="I90" s="20">
        <f t="shared" si="8"/>
        <v>408520</v>
      </c>
      <c r="J90" s="23"/>
      <c r="K90" s="17">
        <v>0</v>
      </c>
      <c r="L90" s="17">
        <f t="shared" si="9"/>
        <v>408520</v>
      </c>
      <c r="M90" s="10">
        <f t="shared" si="10"/>
        <v>0</v>
      </c>
      <c r="N90" s="20">
        <f t="shared" si="11"/>
        <v>0</v>
      </c>
      <c r="O90" s="23"/>
      <c r="P90" s="23"/>
      <c r="Q90" s="23"/>
      <c r="R90" s="23"/>
      <c r="S90" s="23"/>
      <c r="T90" s="23"/>
      <c r="U90" s="23"/>
    </row>
    <row r="91" spans="1:21" s="22" customFormat="1">
      <c r="A91" s="16" t="s">
        <v>137</v>
      </c>
      <c r="B91" s="17" t="s">
        <v>138</v>
      </c>
      <c r="C91" s="16" t="s">
        <v>196</v>
      </c>
      <c r="D91" s="17" t="s">
        <v>197</v>
      </c>
      <c r="E91" s="17"/>
      <c r="F91" s="17">
        <f t="shared" si="6"/>
        <v>0</v>
      </c>
      <c r="G91" s="18">
        <v>89</v>
      </c>
      <c r="H91" s="17">
        <f t="shared" si="7"/>
        <v>3560</v>
      </c>
      <c r="I91" s="20">
        <f t="shared" si="8"/>
        <v>3560</v>
      </c>
      <c r="J91" s="23"/>
      <c r="K91" s="17">
        <v>0</v>
      </c>
      <c r="L91" s="17">
        <f t="shared" si="9"/>
        <v>3560</v>
      </c>
      <c r="M91" s="10">
        <f t="shared" si="10"/>
        <v>0</v>
      </c>
      <c r="N91" s="20">
        <f t="shared" si="11"/>
        <v>0</v>
      </c>
      <c r="O91" s="23"/>
      <c r="P91" s="23"/>
      <c r="Q91" s="23"/>
      <c r="R91" s="23"/>
      <c r="S91" s="23"/>
      <c r="T91" s="23"/>
      <c r="U91" s="23"/>
    </row>
    <row r="92" spans="1:21" s="22" customFormat="1">
      <c r="A92" s="16" t="s">
        <v>137</v>
      </c>
      <c r="B92" s="17" t="s">
        <v>138</v>
      </c>
      <c r="C92" s="16" t="s">
        <v>198</v>
      </c>
      <c r="D92" s="17" t="s">
        <v>199</v>
      </c>
      <c r="E92" s="17"/>
      <c r="F92" s="17">
        <f t="shared" si="6"/>
        <v>0</v>
      </c>
      <c r="G92" s="18">
        <v>49632</v>
      </c>
      <c r="H92" s="17">
        <f t="shared" si="7"/>
        <v>1985280</v>
      </c>
      <c r="I92" s="20">
        <f t="shared" si="8"/>
        <v>1985280</v>
      </c>
      <c r="J92" s="24"/>
      <c r="K92" s="17">
        <v>0</v>
      </c>
      <c r="L92" s="17">
        <f t="shared" si="9"/>
        <v>1985280</v>
      </c>
      <c r="M92" s="10">
        <f t="shared" si="10"/>
        <v>0</v>
      </c>
      <c r="N92" s="20">
        <f t="shared" si="11"/>
        <v>0</v>
      </c>
      <c r="O92" s="24"/>
      <c r="P92" s="24"/>
      <c r="Q92" s="24"/>
      <c r="R92" s="24"/>
      <c r="S92" s="24"/>
      <c r="T92" s="24"/>
      <c r="U92" s="24"/>
    </row>
    <row r="93" spans="1:21" s="22" customFormat="1">
      <c r="A93" s="16" t="s">
        <v>200</v>
      </c>
      <c r="B93" s="17" t="s">
        <v>201</v>
      </c>
      <c r="C93" s="16" t="s">
        <v>202</v>
      </c>
      <c r="D93" s="17" t="s">
        <v>203</v>
      </c>
      <c r="E93" s="17"/>
      <c r="F93" s="17">
        <f t="shared" si="6"/>
        <v>0</v>
      </c>
      <c r="G93" s="18">
        <v>81050</v>
      </c>
      <c r="H93" s="17">
        <f t="shared" si="7"/>
        <v>3242000</v>
      </c>
      <c r="I93" s="20">
        <f t="shared" si="8"/>
        <v>3242000</v>
      </c>
      <c r="J93" s="19">
        <f>SUM(I93:I100)</f>
        <v>17582880</v>
      </c>
      <c r="K93" s="17">
        <v>0</v>
      </c>
      <c r="L93" s="17">
        <f t="shared" si="9"/>
        <v>3242000</v>
      </c>
      <c r="M93" s="10">
        <f t="shared" si="10"/>
        <v>0</v>
      </c>
      <c r="N93" s="20">
        <f t="shared" si="11"/>
        <v>0</v>
      </c>
      <c r="O93" s="21">
        <f>SUM(L93:L100)</f>
        <v>17582880</v>
      </c>
      <c r="P93" s="21">
        <v>0</v>
      </c>
      <c r="Q93" s="21">
        <f>O93-P93</f>
        <v>17582880</v>
      </c>
      <c r="R93" s="21">
        <v>0</v>
      </c>
      <c r="S93" s="21">
        <v>0</v>
      </c>
      <c r="T93" s="21">
        <v>0</v>
      </c>
      <c r="U93" s="21">
        <v>0</v>
      </c>
    </row>
    <row r="94" spans="1:21" s="22" customFormat="1">
      <c r="A94" s="16" t="s">
        <v>200</v>
      </c>
      <c r="B94" s="17" t="s">
        <v>201</v>
      </c>
      <c r="C94" s="16" t="s">
        <v>204</v>
      </c>
      <c r="D94" s="17" t="s">
        <v>205</v>
      </c>
      <c r="E94" s="17"/>
      <c r="F94" s="17">
        <f t="shared" si="6"/>
        <v>0</v>
      </c>
      <c r="G94" s="18">
        <v>49942</v>
      </c>
      <c r="H94" s="17">
        <f t="shared" si="7"/>
        <v>1997680</v>
      </c>
      <c r="I94" s="20">
        <f t="shared" si="8"/>
        <v>1997680</v>
      </c>
      <c r="J94" s="14"/>
      <c r="K94" s="17">
        <v>0</v>
      </c>
      <c r="L94" s="17">
        <f t="shared" si="9"/>
        <v>1997680</v>
      </c>
      <c r="M94" s="10">
        <f t="shared" si="10"/>
        <v>0</v>
      </c>
      <c r="N94" s="20">
        <f t="shared" si="11"/>
        <v>0</v>
      </c>
      <c r="O94" s="23"/>
      <c r="P94" s="23"/>
      <c r="Q94" s="23"/>
      <c r="R94" s="23"/>
      <c r="S94" s="23"/>
      <c r="T94" s="23"/>
      <c r="U94" s="23"/>
    </row>
    <row r="95" spans="1:21" s="22" customFormat="1">
      <c r="A95" s="16" t="s">
        <v>200</v>
      </c>
      <c r="B95" s="17" t="s">
        <v>201</v>
      </c>
      <c r="C95" s="16" t="s">
        <v>150</v>
      </c>
      <c r="D95" s="17" t="s">
        <v>151</v>
      </c>
      <c r="E95" s="17"/>
      <c r="F95" s="17">
        <f t="shared" si="6"/>
        <v>0</v>
      </c>
      <c r="G95" s="18">
        <v>102996</v>
      </c>
      <c r="H95" s="17">
        <f t="shared" si="7"/>
        <v>4119840</v>
      </c>
      <c r="I95" s="20">
        <f t="shared" si="8"/>
        <v>4119840</v>
      </c>
      <c r="J95" s="14"/>
      <c r="K95" s="17">
        <v>0</v>
      </c>
      <c r="L95" s="17">
        <f t="shared" si="9"/>
        <v>4119840</v>
      </c>
      <c r="M95" s="10">
        <f t="shared" si="10"/>
        <v>0</v>
      </c>
      <c r="N95" s="20">
        <f t="shared" si="11"/>
        <v>0</v>
      </c>
      <c r="O95" s="23"/>
      <c r="P95" s="23"/>
      <c r="Q95" s="23"/>
      <c r="R95" s="23"/>
      <c r="S95" s="23"/>
      <c r="T95" s="23"/>
      <c r="U95" s="23"/>
    </row>
    <row r="96" spans="1:21" s="22" customFormat="1">
      <c r="A96" s="16" t="s">
        <v>200</v>
      </c>
      <c r="B96" s="17" t="s">
        <v>201</v>
      </c>
      <c r="C96" s="16" t="s">
        <v>206</v>
      </c>
      <c r="D96" s="17" t="s">
        <v>207</v>
      </c>
      <c r="E96" s="17"/>
      <c r="F96" s="17">
        <f t="shared" si="6"/>
        <v>0</v>
      </c>
      <c r="G96" s="18">
        <v>14667</v>
      </c>
      <c r="H96" s="17">
        <f t="shared" si="7"/>
        <v>586680</v>
      </c>
      <c r="I96" s="20">
        <f t="shared" si="8"/>
        <v>586680</v>
      </c>
      <c r="J96" s="14"/>
      <c r="K96" s="17">
        <v>0</v>
      </c>
      <c r="L96" s="17">
        <f t="shared" si="9"/>
        <v>586680</v>
      </c>
      <c r="M96" s="10">
        <f t="shared" si="10"/>
        <v>0</v>
      </c>
      <c r="N96" s="20">
        <f t="shared" si="11"/>
        <v>0</v>
      </c>
      <c r="O96" s="23"/>
      <c r="P96" s="23"/>
      <c r="Q96" s="23"/>
      <c r="R96" s="23"/>
      <c r="S96" s="23"/>
      <c r="T96" s="23"/>
      <c r="U96" s="23"/>
    </row>
    <row r="97" spans="1:21" s="22" customFormat="1">
      <c r="A97" s="16" t="s">
        <v>200</v>
      </c>
      <c r="B97" s="17" t="s">
        <v>201</v>
      </c>
      <c r="C97" s="16" t="s">
        <v>208</v>
      </c>
      <c r="D97" s="17" t="s">
        <v>209</v>
      </c>
      <c r="E97" s="17"/>
      <c r="F97" s="17">
        <f t="shared" si="6"/>
        <v>0</v>
      </c>
      <c r="G97" s="18">
        <v>78947</v>
      </c>
      <c r="H97" s="17">
        <f t="shared" si="7"/>
        <v>3157880</v>
      </c>
      <c r="I97" s="20">
        <f t="shared" si="8"/>
        <v>3157880</v>
      </c>
      <c r="J97" s="14"/>
      <c r="K97" s="17">
        <v>0</v>
      </c>
      <c r="L97" s="17">
        <f t="shared" si="9"/>
        <v>3157880</v>
      </c>
      <c r="M97" s="10">
        <f t="shared" si="10"/>
        <v>0</v>
      </c>
      <c r="N97" s="20">
        <f t="shared" si="11"/>
        <v>0</v>
      </c>
      <c r="O97" s="23"/>
      <c r="P97" s="23"/>
      <c r="Q97" s="23"/>
      <c r="R97" s="23"/>
      <c r="S97" s="23"/>
      <c r="T97" s="23"/>
      <c r="U97" s="23"/>
    </row>
    <row r="98" spans="1:21" s="22" customFormat="1">
      <c r="A98" s="16" t="s">
        <v>200</v>
      </c>
      <c r="B98" s="17" t="s">
        <v>201</v>
      </c>
      <c r="C98" s="16" t="s">
        <v>210</v>
      </c>
      <c r="D98" s="17" t="s">
        <v>211</v>
      </c>
      <c r="E98" s="17"/>
      <c r="F98" s="17">
        <f t="shared" si="6"/>
        <v>0</v>
      </c>
      <c r="G98" s="18">
        <v>86038</v>
      </c>
      <c r="H98" s="17">
        <f t="shared" si="7"/>
        <v>3441520</v>
      </c>
      <c r="I98" s="20">
        <f t="shared" si="8"/>
        <v>3441520</v>
      </c>
      <c r="J98" s="14"/>
      <c r="K98" s="17">
        <v>0</v>
      </c>
      <c r="L98" s="17">
        <f t="shared" si="9"/>
        <v>3441520</v>
      </c>
      <c r="M98" s="10">
        <f t="shared" si="10"/>
        <v>0</v>
      </c>
      <c r="N98" s="20">
        <f t="shared" si="11"/>
        <v>0</v>
      </c>
      <c r="O98" s="23"/>
      <c r="P98" s="23"/>
      <c r="Q98" s="23"/>
      <c r="R98" s="23"/>
      <c r="S98" s="23"/>
      <c r="T98" s="23"/>
      <c r="U98" s="23"/>
    </row>
    <row r="99" spans="1:21" s="22" customFormat="1">
      <c r="A99" s="16" t="s">
        <v>200</v>
      </c>
      <c r="B99" s="17" t="s">
        <v>201</v>
      </c>
      <c r="C99" s="16" t="s">
        <v>212</v>
      </c>
      <c r="D99" s="17" t="s">
        <v>213</v>
      </c>
      <c r="E99" s="17"/>
      <c r="F99" s="17">
        <f t="shared" si="6"/>
        <v>0</v>
      </c>
      <c r="G99" s="18">
        <v>5113</v>
      </c>
      <c r="H99" s="17">
        <f t="shared" si="7"/>
        <v>204520</v>
      </c>
      <c r="I99" s="20">
        <f t="shared" si="8"/>
        <v>204520</v>
      </c>
      <c r="J99" s="14"/>
      <c r="K99" s="17">
        <v>0</v>
      </c>
      <c r="L99" s="17">
        <f t="shared" si="9"/>
        <v>204520</v>
      </c>
      <c r="M99" s="10">
        <f t="shared" si="10"/>
        <v>0</v>
      </c>
      <c r="N99" s="20">
        <f t="shared" si="11"/>
        <v>0</v>
      </c>
      <c r="O99" s="23"/>
      <c r="P99" s="23"/>
      <c r="Q99" s="23"/>
      <c r="R99" s="23"/>
      <c r="S99" s="23"/>
      <c r="T99" s="23"/>
      <c r="U99" s="23"/>
    </row>
    <row r="100" spans="1:21" s="22" customFormat="1">
      <c r="A100" s="16" t="s">
        <v>200</v>
      </c>
      <c r="B100" s="17" t="s">
        <v>201</v>
      </c>
      <c r="C100" s="16" t="s">
        <v>214</v>
      </c>
      <c r="D100" s="17" t="s">
        <v>215</v>
      </c>
      <c r="E100" s="17"/>
      <c r="F100" s="17">
        <f t="shared" si="6"/>
        <v>0</v>
      </c>
      <c r="G100" s="18">
        <v>20819</v>
      </c>
      <c r="H100" s="17">
        <f t="shared" si="7"/>
        <v>832760</v>
      </c>
      <c r="I100" s="20">
        <f t="shared" si="8"/>
        <v>832760</v>
      </c>
      <c r="J100" s="15"/>
      <c r="K100" s="17">
        <v>0</v>
      </c>
      <c r="L100" s="17">
        <f t="shared" si="9"/>
        <v>832760</v>
      </c>
      <c r="M100" s="10">
        <f t="shared" si="10"/>
        <v>0</v>
      </c>
      <c r="N100" s="20">
        <f t="shared" si="11"/>
        <v>0</v>
      </c>
      <c r="O100" s="24"/>
      <c r="P100" s="24"/>
      <c r="Q100" s="24"/>
      <c r="R100" s="24"/>
      <c r="S100" s="24"/>
      <c r="T100" s="24"/>
      <c r="U100" s="24"/>
    </row>
    <row r="101" spans="1:21">
      <c r="A101" s="7" t="s">
        <v>216</v>
      </c>
      <c r="B101" s="8" t="s">
        <v>217</v>
      </c>
      <c r="C101" s="7" t="s">
        <v>218</v>
      </c>
      <c r="D101" s="8" t="s">
        <v>219</v>
      </c>
      <c r="E101" s="8"/>
      <c r="F101" s="8">
        <f t="shared" si="6"/>
        <v>0</v>
      </c>
      <c r="G101" s="9">
        <v>2479</v>
      </c>
      <c r="H101" s="8">
        <f t="shared" si="7"/>
        <v>99160</v>
      </c>
      <c r="I101" s="10">
        <f t="shared" si="8"/>
        <v>99160</v>
      </c>
      <c r="J101" s="10">
        <f>SUM(I101)</f>
        <v>99160</v>
      </c>
      <c r="K101" s="8">
        <v>0</v>
      </c>
      <c r="L101" s="8">
        <f t="shared" si="9"/>
        <v>99160</v>
      </c>
      <c r="M101" s="10">
        <f t="shared" si="10"/>
        <v>0</v>
      </c>
      <c r="N101" s="20">
        <f t="shared" si="11"/>
        <v>0</v>
      </c>
      <c r="O101" s="8">
        <v>99160</v>
      </c>
      <c r="P101" s="8">
        <v>0</v>
      </c>
      <c r="Q101" s="8">
        <f>O101-P101</f>
        <v>99160</v>
      </c>
      <c r="R101" s="8">
        <v>0</v>
      </c>
      <c r="S101" s="8">
        <v>0</v>
      </c>
      <c r="T101" s="8">
        <v>0</v>
      </c>
      <c r="U101" s="8">
        <v>0</v>
      </c>
    </row>
    <row r="102" spans="1:21" s="22" customFormat="1">
      <c r="A102" s="16" t="s">
        <v>220</v>
      </c>
      <c r="B102" s="17" t="s">
        <v>221</v>
      </c>
      <c r="C102" s="16" t="s">
        <v>204</v>
      </c>
      <c r="D102" s="17" t="s">
        <v>205</v>
      </c>
      <c r="E102" s="17"/>
      <c r="F102" s="17">
        <f t="shared" si="6"/>
        <v>0</v>
      </c>
      <c r="G102" s="18">
        <v>3</v>
      </c>
      <c r="H102" s="17">
        <f t="shared" si="7"/>
        <v>120</v>
      </c>
      <c r="I102" s="20">
        <f t="shared" si="8"/>
        <v>120</v>
      </c>
      <c r="J102" s="19">
        <f>SUM(I102:I107)</f>
        <v>1560</v>
      </c>
      <c r="K102" s="17">
        <v>223430</v>
      </c>
      <c r="L102" s="17">
        <f t="shared" si="9"/>
        <v>0</v>
      </c>
      <c r="M102" s="10">
        <f t="shared" si="10"/>
        <v>120</v>
      </c>
      <c r="N102" s="20">
        <f t="shared" si="11"/>
        <v>223310</v>
      </c>
      <c r="O102" s="21">
        <f>SUM(L102:L109)</f>
        <v>120</v>
      </c>
      <c r="P102" s="21">
        <v>116707</v>
      </c>
      <c r="Q102" s="21">
        <v>0</v>
      </c>
      <c r="R102" s="21">
        <v>120</v>
      </c>
      <c r="S102" s="21">
        <f>P102-R102</f>
        <v>116587</v>
      </c>
      <c r="T102" s="19">
        <f>SUM(N102:N109)</f>
        <v>10247150</v>
      </c>
      <c r="U102" s="19">
        <f>S102+T102</f>
        <v>10363737</v>
      </c>
    </row>
    <row r="103" spans="1:21" s="22" customFormat="1">
      <c r="A103" s="16" t="s">
        <v>220</v>
      </c>
      <c r="B103" s="17" t="s">
        <v>221</v>
      </c>
      <c r="C103" s="16" t="s">
        <v>206</v>
      </c>
      <c r="D103" s="17" t="s">
        <v>207</v>
      </c>
      <c r="E103" s="17"/>
      <c r="F103" s="17">
        <f t="shared" si="6"/>
        <v>0</v>
      </c>
      <c r="G103" s="18">
        <v>2</v>
      </c>
      <c r="H103" s="17">
        <f t="shared" si="7"/>
        <v>80</v>
      </c>
      <c r="I103" s="20">
        <f t="shared" si="8"/>
        <v>80</v>
      </c>
      <c r="J103" s="23"/>
      <c r="K103" s="17"/>
      <c r="L103" s="17">
        <f t="shared" si="9"/>
        <v>80</v>
      </c>
      <c r="M103" s="10">
        <f t="shared" si="10"/>
        <v>0</v>
      </c>
      <c r="N103" s="20">
        <f t="shared" si="11"/>
        <v>0</v>
      </c>
      <c r="O103" s="23"/>
      <c r="P103" s="23"/>
      <c r="Q103" s="23"/>
      <c r="R103" s="23"/>
      <c r="S103" s="23"/>
      <c r="T103" s="23"/>
      <c r="U103" s="23"/>
    </row>
    <row r="104" spans="1:21" s="22" customFormat="1">
      <c r="A104" s="16" t="s">
        <v>220</v>
      </c>
      <c r="B104" s="17" t="s">
        <v>221</v>
      </c>
      <c r="C104" s="16" t="s">
        <v>222</v>
      </c>
      <c r="D104" s="17" t="s">
        <v>223</v>
      </c>
      <c r="E104" s="17"/>
      <c r="F104" s="17">
        <f t="shared" si="6"/>
        <v>0</v>
      </c>
      <c r="G104" s="18">
        <v>1</v>
      </c>
      <c r="H104" s="17">
        <f t="shared" si="7"/>
        <v>40</v>
      </c>
      <c r="I104" s="20">
        <f t="shared" si="8"/>
        <v>40</v>
      </c>
      <c r="J104" s="23"/>
      <c r="K104" s="17"/>
      <c r="L104" s="17">
        <f t="shared" si="9"/>
        <v>40</v>
      </c>
      <c r="M104" s="10">
        <f t="shared" si="10"/>
        <v>0</v>
      </c>
      <c r="N104" s="20">
        <f t="shared" si="11"/>
        <v>0</v>
      </c>
      <c r="O104" s="23"/>
      <c r="P104" s="23"/>
      <c r="Q104" s="23"/>
      <c r="R104" s="23"/>
      <c r="S104" s="23"/>
      <c r="T104" s="23"/>
      <c r="U104" s="23"/>
    </row>
    <row r="105" spans="1:21" s="22" customFormat="1">
      <c r="A105" s="16" t="s">
        <v>220</v>
      </c>
      <c r="B105" s="17" t="s">
        <v>221</v>
      </c>
      <c r="C105" s="16" t="s">
        <v>224</v>
      </c>
      <c r="D105" s="17" t="s">
        <v>225</v>
      </c>
      <c r="E105" s="17"/>
      <c r="F105" s="17">
        <f t="shared" si="6"/>
        <v>0</v>
      </c>
      <c r="G105" s="18">
        <v>3</v>
      </c>
      <c r="H105" s="17">
        <f t="shared" si="7"/>
        <v>120</v>
      </c>
      <c r="I105" s="20">
        <f t="shared" si="8"/>
        <v>120</v>
      </c>
      <c r="J105" s="23"/>
      <c r="K105" s="17">
        <v>1886280</v>
      </c>
      <c r="L105" s="17">
        <f t="shared" si="9"/>
        <v>0</v>
      </c>
      <c r="M105" s="10">
        <f t="shared" si="10"/>
        <v>120</v>
      </c>
      <c r="N105" s="20">
        <f t="shared" si="11"/>
        <v>1886160</v>
      </c>
      <c r="O105" s="23"/>
      <c r="P105" s="23"/>
      <c r="Q105" s="23"/>
      <c r="R105" s="23"/>
      <c r="S105" s="23"/>
      <c r="T105" s="23"/>
      <c r="U105" s="23"/>
    </row>
    <row r="106" spans="1:21" s="22" customFormat="1">
      <c r="A106" s="16" t="s">
        <v>220</v>
      </c>
      <c r="B106" s="17" t="s">
        <v>221</v>
      </c>
      <c r="C106" s="16" t="s">
        <v>162</v>
      </c>
      <c r="D106" s="17" t="s">
        <v>163</v>
      </c>
      <c r="E106" s="17"/>
      <c r="F106" s="17">
        <f t="shared" si="6"/>
        <v>0</v>
      </c>
      <c r="G106" s="18">
        <v>1</v>
      </c>
      <c r="H106" s="17">
        <f t="shared" si="7"/>
        <v>40</v>
      </c>
      <c r="I106" s="20">
        <f t="shared" si="8"/>
        <v>40</v>
      </c>
      <c r="J106" s="23"/>
      <c r="K106" s="17">
        <v>2151640</v>
      </c>
      <c r="L106" s="17">
        <f t="shared" si="9"/>
        <v>0</v>
      </c>
      <c r="M106" s="10">
        <f t="shared" si="10"/>
        <v>40</v>
      </c>
      <c r="N106" s="20">
        <f t="shared" si="11"/>
        <v>2151600</v>
      </c>
      <c r="O106" s="23"/>
      <c r="P106" s="23"/>
      <c r="Q106" s="23"/>
      <c r="R106" s="23"/>
      <c r="S106" s="23"/>
      <c r="T106" s="23"/>
      <c r="U106" s="23"/>
    </row>
    <row r="107" spans="1:21" s="22" customFormat="1">
      <c r="A107" s="16" t="s">
        <v>220</v>
      </c>
      <c r="B107" s="17" t="s">
        <v>221</v>
      </c>
      <c r="C107" s="16" t="s">
        <v>29</v>
      </c>
      <c r="D107" s="17" t="s">
        <v>30</v>
      </c>
      <c r="E107" s="17"/>
      <c r="F107" s="17">
        <f t="shared" si="6"/>
        <v>0</v>
      </c>
      <c r="G107" s="18">
        <v>29</v>
      </c>
      <c r="H107" s="17">
        <f t="shared" si="7"/>
        <v>1160</v>
      </c>
      <c r="I107" s="20">
        <f t="shared" si="8"/>
        <v>1160</v>
      </c>
      <c r="J107" s="23"/>
      <c r="K107" s="17">
        <v>5563590</v>
      </c>
      <c r="L107" s="17">
        <f t="shared" si="9"/>
        <v>0</v>
      </c>
      <c r="M107" s="10">
        <f t="shared" si="10"/>
        <v>1160</v>
      </c>
      <c r="N107" s="20">
        <f t="shared" si="11"/>
        <v>5562430</v>
      </c>
      <c r="O107" s="23"/>
      <c r="P107" s="23"/>
      <c r="Q107" s="23"/>
      <c r="R107" s="23"/>
      <c r="S107" s="23"/>
      <c r="T107" s="23"/>
      <c r="U107" s="23"/>
    </row>
    <row r="108" spans="1:21" s="22" customFormat="1">
      <c r="A108" s="16" t="s">
        <v>220</v>
      </c>
      <c r="B108" s="17" t="s">
        <v>221</v>
      </c>
      <c r="C108" s="25">
        <v>1025</v>
      </c>
      <c r="D108" s="17" t="s">
        <v>226</v>
      </c>
      <c r="E108" s="17"/>
      <c r="F108" s="17"/>
      <c r="G108" s="18"/>
      <c r="H108" s="17"/>
      <c r="I108" s="20">
        <v>0</v>
      </c>
      <c r="J108" s="23"/>
      <c r="K108" s="17">
        <v>196470</v>
      </c>
      <c r="L108" s="17">
        <f t="shared" si="9"/>
        <v>0</v>
      </c>
      <c r="M108" s="10">
        <f t="shared" si="10"/>
        <v>0</v>
      </c>
      <c r="N108" s="20">
        <f t="shared" si="11"/>
        <v>196470</v>
      </c>
      <c r="O108" s="23"/>
      <c r="P108" s="23"/>
      <c r="Q108" s="23"/>
      <c r="R108" s="23"/>
      <c r="S108" s="23"/>
      <c r="T108" s="23"/>
      <c r="U108" s="23"/>
    </row>
    <row r="109" spans="1:21" s="22" customFormat="1">
      <c r="A109" s="16" t="s">
        <v>220</v>
      </c>
      <c r="B109" s="17" t="s">
        <v>221</v>
      </c>
      <c r="C109" s="25">
        <v>1129</v>
      </c>
      <c r="D109" s="17" t="s">
        <v>227</v>
      </c>
      <c r="E109" s="17"/>
      <c r="F109" s="17"/>
      <c r="G109" s="18"/>
      <c r="H109" s="17"/>
      <c r="I109" s="20">
        <v>0</v>
      </c>
      <c r="J109" s="24"/>
      <c r="K109" s="17">
        <v>227180</v>
      </c>
      <c r="L109" s="17">
        <f t="shared" si="9"/>
        <v>0</v>
      </c>
      <c r="M109" s="10">
        <f t="shared" si="10"/>
        <v>0</v>
      </c>
      <c r="N109" s="20">
        <f t="shared" si="11"/>
        <v>227180</v>
      </c>
      <c r="O109" s="24"/>
      <c r="P109" s="24"/>
      <c r="Q109" s="24"/>
      <c r="R109" s="24"/>
      <c r="S109" s="24"/>
      <c r="T109" s="24"/>
      <c r="U109" s="24"/>
    </row>
    <row r="110" spans="1:21" s="32" customFormat="1">
      <c r="A110" s="26" t="s">
        <v>228</v>
      </c>
      <c r="B110" s="27" t="s">
        <v>229</v>
      </c>
      <c r="C110" s="26" t="s">
        <v>33</v>
      </c>
      <c r="D110" s="27" t="s">
        <v>34</v>
      </c>
      <c r="E110" s="27"/>
      <c r="F110" s="27">
        <f t="shared" si="6"/>
        <v>0</v>
      </c>
      <c r="G110" s="28">
        <v>4755</v>
      </c>
      <c r="H110" s="27">
        <f t="shared" si="7"/>
        <v>190200</v>
      </c>
      <c r="I110" s="29">
        <f t="shared" si="8"/>
        <v>190200</v>
      </c>
      <c r="J110" s="30">
        <f>SUM(I110:I116)</f>
        <v>8326960</v>
      </c>
      <c r="K110" s="27">
        <v>0</v>
      </c>
      <c r="L110" s="27">
        <f t="shared" si="9"/>
        <v>190200</v>
      </c>
      <c r="M110" s="29">
        <f t="shared" si="10"/>
        <v>0</v>
      </c>
      <c r="N110" s="29">
        <f t="shared" si="11"/>
        <v>0</v>
      </c>
      <c r="O110" s="31">
        <f>SUM(L110:L116)</f>
        <v>8321400</v>
      </c>
      <c r="P110" s="31">
        <v>0</v>
      </c>
      <c r="Q110" s="31">
        <f>O110-P110</f>
        <v>8321400</v>
      </c>
      <c r="R110" s="31">
        <v>0</v>
      </c>
      <c r="S110" s="31">
        <v>0</v>
      </c>
      <c r="T110" s="31">
        <v>0</v>
      </c>
      <c r="U110" s="31">
        <v>0</v>
      </c>
    </row>
    <row r="111" spans="1:21" s="32" customFormat="1">
      <c r="A111" s="26" t="s">
        <v>228</v>
      </c>
      <c r="B111" s="27" t="s">
        <v>229</v>
      </c>
      <c r="C111" s="26" t="s">
        <v>230</v>
      </c>
      <c r="D111" s="27" t="s">
        <v>231</v>
      </c>
      <c r="E111" s="27"/>
      <c r="F111" s="27">
        <f t="shared" si="6"/>
        <v>0</v>
      </c>
      <c r="G111" s="28">
        <v>12821</v>
      </c>
      <c r="H111" s="27">
        <f t="shared" si="7"/>
        <v>512840</v>
      </c>
      <c r="I111" s="29">
        <f t="shared" si="8"/>
        <v>512840</v>
      </c>
      <c r="J111" s="33"/>
      <c r="K111" s="27">
        <v>0</v>
      </c>
      <c r="L111" s="27">
        <f t="shared" si="9"/>
        <v>512840</v>
      </c>
      <c r="M111" s="29">
        <f t="shared" si="10"/>
        <v>0</v>
      </c>
      <c r="N111" s="29">
        <f t="shared" si="11"/>
        <v>0</v>
      </c>
      <c r="O111" s="33"/>
      <c r="P111" s="33"/>
      <c r="Q111" s="33"/>
      <c r="R111" s="33"/>
      <c r="S111" s="33"/>
      <c r="T111" s="33"/>
      <c r="U111" s="33"/>
    </row>
    <row r="112" spans="1:21" s="32" customFormat="1">
      <c r="A112" s="26" t="s">
        <v>228</v>
      </c>
      <c r="B112" s="27" t="s">
        <v>229</v>
      </c>
      <c r="C112" s="26" t="s">
        <v>35</v>
      </c>
      <c r="D112" s="27" t="s">
        <v>36</v>
      </c>
      <c r="E112" s="27"/>
      <c r="F112" s="27">
        <f t="shared" si="6"/>
        <v>0</v>
      </c>
      <c r="G112" s="28">
        <v>102048</v>
      </c>
      <c r="H112" s="27">
        <f t="shared" si="7"/>
        <v>4081920</v>
      </c>
      <c r="I112" s="29">
        <f t="shared" si="8"/>
        <v>4081920</v>
      </c>
      <c r="J112" s="33"/>
      <c r="K112" s="27">
        <v>0</v>
      </c>
      <c r="L112" s="27">
        <f t="shared" si="9"/>
        <v>4081920</v>
      </c>
      <c r="M112" s="29">
        <f t="shared" si="10"/>
        <v>0</v>
      </c>
      <c r="N112" s="29">
        <f t="shared" si="11"/>
        <v>0</v>
      </c>
      <c r="O112" s="33"/>
      <c r="P112" s="33"/>
      <c r="Q112" s="33"/>
      <c r="R112" s="33"/>
      <c r="S112" s="33"/>
      <c r="T112" s="33"/>
      <c r="U112" s="33"/>
    </row>
    <row r="113" spans="1:21" s="32" customFormat="1">
      <c r="A113" s="26" t="s">
        <v>228</v>
      </c>
      <c r="B113" s="27" t="s">
        <v>229</v>
      </c>
      <c r="C113" s="26" t="s">
        <v>232</v>
      </c>
      <c r="D113" s="27" t="s">
        <v>233</v>
      </c>
      <c r="E113" s="27"/>
      <c r="F113" s="27">
        <f t="shared" si="6"/>
        <v>0</v>
      </c>
      <c r="G113" s="28">
        <v>43521</v>
      </c>
      <c r="H113" s="27">
        <f t="shared" si="7"/>
        <v>1740840</v>
      </c>
      <c r="I113" s="29">
        <f t="shared" si="8"/>
        <v>1740840</v>
      </c>
      <c r="J113" s="33"/>
      <c r="K113" s="27">
        <v>0</v>
      </c>
      <c r="L113" s="27">
        <f t="shared" si="9"/>
        <v>1740840</v>
      </c>
      <c r="M113" s="29">
        <f t="shared" si="10"/>
        <v>0</v>
      </c>
      <c r="N113" s="29">
        <f t="shared" si="11"/>
        <v>0</v>
      </c>
      <c r="O113" s="33"/>
      <c r="P113" s="33"/>
      <c r="Q113" s="33"/>
      <c r="R113" s="33"/>
      <c r="S113" s="33"/>
      <c r="T113" s="33"/>
      <c r="U113" s="33"/>
    </row>
    <row r="114" spans="1:21" s="32" customFormat="1">
      <c r="A114" s="26" t="s">
        <v>228</v>
      </c>
      <c r="B114" s="27" t="s">
        <v>229</v>
      </c>
      <c r="C114" s="26" t="s">
        <v>234</v>
      </c>
      <c r="D114" s="27" t="s">
        <v>235</v>
      </c>
      <c r="E114" s="27"/>
      <c r="F114" s="27">
        <f t="shared" si="6"/>
        <v>0</v>
      </c>
      <c r="G114" s="28">
        <v>44078</v>
      </c>
      <c r="H114" s="27">
        <f t="shared" si="7"/>
        <v>1763120</v>
      </c>
      <c r="I114" s="29">
        <f t="shared" si="8"/>
        <v>1763120</v>
      </c>
      <c r="J114" s="33"/>
      <c r="K114" s="27">
        <v>0</v>
      </c>
      <c r="L114" s="27">
        <f t="shared" si="9"/>
        <v>1763120</v>
      </c>
      <c r="M114" s="29">
        <f t="shared" si="10"/>
        <v>0</v>
      </c>
      <c r="N114" s="29">
        <f t="shared" si="11"/>
        <v>0</v>
      </c>
      <c r="O114" s="33"/>
      <c r="P114" s="33"/>
      <c r="Q114" s="33"/>
      <c r="R114" s="33"/>
      <c r="S114" s="33"/>
      <c r="T114" s="33"/>
      <c r="U114" s="33"/>
    </row>
    <row r="115" spans="1:21" s="32" customFormat="1">
      <c r="A115" s="26" t="s">
        <v>228</v>
      </c>
      <c r="B115" s="27" t="s">
        <v>229</v>
      </c>
      <c r="C115" s="26" t="s">
        <v>168</v>
      </c>
      <c r="D115" s="27" t="s">
        <v>169</v>
      </c>
      <c r="E115" s="27"/>
      <c r="F115" s="27">
        <f t="shared" si="6"/>
        <v>0</v>
      </c>
      <c r="G115" s="28">
        <v>439</v>
      </c>
      <c r="H115" s="27">
        <f t="shared" si="7"/>
        <v>17560</v>
      </c>
      <c r="I115" s="29">
        <f t="shared" si="8"/>
        <v>17560</v>
      </c>
      <c r="J115" s="33"/>
      <c r="K115" s="27">
        <v>5560</v>
      </c>
      <c r="L115" s="27">
        <f t="shared" si="9"/>
        <v>12000</v>
      </c>
      <c r="M115" s="29">
        <f t="shared" si="10"/>
        <v>5560</v>
      </c>
      <c r="N115" s="29">
        <f t="shared" si="11"/>
        <v>0</v>
      </c>
      <c r="O115" s="33"/>
      <c r="P115" s="33"/>
      <c r="Q115" s="33"/>
      <c r="R115" s="33"/>
      <c r="S115" s="33"/>
      <c r="T115" s="33"/>
      <c r="U115" s="33"/>
    </row>
    <row r="116" spans="1:21" s="32" customFormat="1">
      <c r="A116" s="26" t="s">
        <v>228</v>
      </c>
      <c r="B116" s="27" t="s">
        <v>229</v>
      </c>
      <c r="C116" s="26" t="s">
        <v>37</v>
      </c>
      <c r="D116" s="27" t="s">
        <v>38</v>
      </c>
      <c r="E116" s="27"/>
      <c r="F116" s="27">
        <f t="shared" si="6"/>
        <v>0</v>
      </c>
      <c r="G116" s="28">
        <v>512</v>
      </c>
      <c r="H116" s="27">
        <f t="shared" si="7"/>
        <v>20480</v>
      </c>
      <c r="I116" s="29">
        <f t="shared" si="8"/>
        <v>20480</v>
      </c>
      <c r="J116" s="34"/>
      <c r="K116" s="27">
        <v>0</v>
      </c>
      <c r="L116" s="27">
        <f t="shared" si="9"/>
        <v>20480</v>
      </c>
      <c r="M116" s="29">
        <f t="shared" si="10"/>
        <v>0</v>
      </c>
      <c r="N116" s="29">
        <f t="shared" si="11"/>
        <v>0</v>
      </c>
      <c r="O116" s="34"/>
      <c r="P116" s="34"/>
      <c r="Q116" s="34"/>
      <c r="R116" s="34"/>
      <c r="S116" s="34"/>
      <c r="T116" s="34"/>
      <c r="U116" s="34"/>
    </row>
    <row r="117" spans="1:21" s="32" customFormat="1">
      <c r="A117" s="26" t="s">
        <v>236</v>
      </c>
      <c r="B117" s="27" t="s">
        <v>237</v>
      </c>
      <c r="C117" s="26" t="s">
        <v>238</v>
      </c>
      <c r="D117" s="27" t="s">
        <v>239</v>
      </c>
      <c r="E117" s="27"/>
      <c r="F117" s="27">
        <f t="shared" si="6"/>
        <v>0</v>
      </c>
      <c r="G117" s="28">
        <v>16021</v>
      </c>
      <c r="H117" s="27">
        <f t="shared" si="7"/>
        <v>640840</v>
      </c>
      <c r="I117" s="29">
        <f t="shared" si="8"/>
        <v>640840</v>
      </c>
      <c r="J117" s="30">
        <f>SUM(I117:I140)</f>
        <v>1281160</v>
      </c>
      <c r="K117" s="27"/>
      <c r="L117" s="27">
        <f t="shared" si="9"/>
        <v>640840</v>
      </c>
      <c r="M117" s="29">
        <f t="shared" si="10"/>
        <v>0</v>
      </c>
      <c r="N117" s="29">
        <f t="shared" si="11"/>
        <v>0</v>
      </c>
      <c r="O117" s="31">
        <f>SUM(L117:L140)</f>
        <v>1268640</v>
      </c>
      <c r="P117" s="31">
        <v>0</v>
      </c>
      <c r="Q117" s="31">
        <f>O117-P117</f>
        <v>1268640</v>
      </c>
      <c r="R117" s="31">
        <v>0</v>
      </c>
      <c r="S117" s="31">
        <v>0</v>
      </c>
      <c r="T117" s="30">
        <f>SUM(N117:N140)</f>
        <v>10802660</v>
      </c>
      <c r="U117" s="30">
        <f>S117+T117</f>
        <v>10802660</v>
      </c>
    </row>
    <row r="118" spans="1:21" s="32" customFormat="1">
      <c r="A118" s="26" t="s">
        <v>236</v>
      </c>
      <c r="B118" s="27" t="s">
        <v>237</v>
      </c>
      <c r="C118" s="26" t="s">
        <v>139</v>
      </c>
      <c r="D118" s="27" t="s">
        <v>140</v>
      </c>
      <c r="E118" s="27"/>
      <c r="F118" s="27">
        <f t="shared" si="6"/>
        <v>0</v>
      </c>
      <c r="G118" s="28">
        <v>4</v>
      </c>
      <c r="H118" s="27">
        <f t="shared" si="7"/>
        <v>160</v>
      </c>
      <c r="I118" s="29">
        <f t="shared" si="8"/>
        <v>160</v>
      </c>
      <c r="J118" s="33"/>
      <c r="K118" s="27"/>
      <c r="L118" s="27">
        <f t="shared" si="9"/>
        <v>160</v>
      </c>
      <c r="M118" s="29">
        <f t="shared" si="10"/>
        <v>0</v>
      </c>
      <c r="N118" s="29">
        <f t="shared" si="11"/>
        <v>0</v>
      </c>
      <c r="O118" s="33"/>
      <c r="P118" s="33"/>
      <c r="Q118" s="33"/>
      <c r="R118" s="33"/>
      <c r="S118" s="33"/>
      <c r="T118" s="33"/>
      <c r="U118" s="33"/>
    </row>
    <row r="119" spans="1:21" s="32" customFormat="1">
      <c r="A119" s="26" t="s">
        <v>236</v>
      </c>
      <c r="B119" s="27" t="s">
        <v>237</v>
      </c>
      <c r="C119" s="26" t="s">
        <v>145</v>
      </c>
      <c r="D119" s="27" t="s">
        <v>146</v>
      </c>
      <c r="E119" s="27"/>
      <c r="F119" s="27">
        <f t="shared" si="6"/>
        <v>0</v>
      </c>
      <c r="G119" s="28">
        <v>7</v>
      </c>
      <c r="H119" s="27">
        <f t="shared" si="7"/>
        <v>280</v>
      </c>
      <c r="I119" s="29">
        <f t="shared" si="8"/>
        <v>280</v>
      </c>
      <c r="J119" s="33"/>
      <c r="K119" s="27">
        <v>1638460</v>
      </c>
      <c r="L119" s="27">
        <f t="shared" si="9"/>
        <v>0</v>
      </c>
      <c r="M119" s="29">
        <f t="shared" si="10"/>
        <v>280</v>
      </c>
      <c r="N119" s="29">
        <f t="shared" si="11"/>
        <v>1638180</v>
      </c>
      <c r="O119" s="33"/>
      <c r="P119" s="33"/>
      <c r="Q119" s="33"/>
      <c r="R119" s="33"/>
      <c r="S119" s="33"/>
      <c r="T119" s="33"/>
      <c r="U119" s="33"/>
    </row>
    <row r="120" spans="1:21" s="32" customFormat="1">
      <c r="A120" s="26" t="s">
        <v>236</v>
      </c>
      <c r="B120" s="27" t="s">
        <v>237</v>
      </c>
      <c r="C120" s="26" t="s">
        <v>240</v>
      </c>
      <c r="D120" s="27" t="s">
        <v>241</v>
      </c>
      <c r="E120" s="27"/>
      <c r="F120" s="27">
        <f t="shared" si="6"/>
        <v>0</v>
      </c>
      <c r="G120" s="28">
        <v>1</v>
      </c>
      <c r="H120" s="27">
        <f t="shared" si="7"/>
        <v>40</v>
      </c>
      <c r="I120" s="29">
        <f t="shared" si="8"/>
        <v>40</v>
      </c>
      <c r="J120" s="33"/>
      <c r="K120" s="27">
        <v>1567100</v>
      </c>
      <c r="L120" s="27">
        <f t="shared" si="9"/>
        <v>0</v>
      </c>
      <c r="M120" s="29">
        <f t="shared" si="10"/>
        <v>40</v>
      </c>
      <c r="N120" s="29">
        <f t="shared" si="11"/>
        <v>1567060</v>
      </c>
      <c r="O120" s="33"/>
      <c r="P120" s="33"/>
      <c r="Q120" s="33"/>
      <c r="R120" s="33"/>
      <c r="S120" s="33"/>
      <c r="T120" s="33"/>
      <c r="U120" s="33"/>
    </row>
    <row r="121" spans="1:21" s="32" customFormat="1">
      <c r="A121" s="26" t="s">
        <v>236</v>
      </c>
      <c r="B121" s="27" t="s">
        <v>237</v>
      </c>
      <c r="C121" s="26" t="s">
        <v>35</v>
      </c>
      <c r="D121" s="27" t="s">
        <v>36</v>
      </c>
      <c r="E121" s="27"/>
      <c r="F121" s="27">
        <f t="shared" si="6"/>
        <v>0</v>
      </c>
      <c r="G121" s="28">
        <v>21</v>
      </c>
      <c r="H121" s="27">
        <f t="shared" si="7"/>
        <v>840</v>
      </c>
      <c r="I121" s="29">
        <f t="shared" si="8"/>
        <v>840</v>
      </c>
      <c r="J121" s="33"/>
      <c r="K121" s="27">
        <v>170920</v>
      </c>
      <c r="L121" s="27">
        <f t="shared" si="9"/>
        <v>0</v>
      </c>
      <c r="M121" s="29">
        <f t="shared" si="10"/>
        <v>840</v>
      </c>
      <c r="N121" s="29">
        <f t="shared" si="11"/>
        <v>170080</v>
      </c>
      <c r="O121" s="33"/>
      <c r="P121" s="33"/>
      <c r="Q121" s="33"/>
      <c r="R121" s="33"/>
      <c r="S121" s="33"/>
      <c r="T121" s="33"/>
      <c r="U121" s="33"/>
    </row>
    <row r="122" spans="1:21" s="32" customFormat="1">
      <c r="A122" s="26" t="s">
        <v>236</v>
      </c>
      <c r="B122" s="27" t="s">
        <v>237</v>
      </c>
      <c r="C122" s="26" t="s">
        <v>242</v>
      </c>
      <c r="D122" s="27" t="s">
        <v>243</v>
      </c>
      <c r="E122" s="27"/>
      <c r="F122" s="27">
        <f t="shared" si="6"/>
        <v>0</v>
      </c>
      <c r="G122" s="28">
        <v>119</v>
      </c>
      <c r="H122" s="27">
        <f t="shared" si="7"/>
        <v>4760</v>
      </c>
      <c r="I122" s="29">
        <f t="shared" si="8"/>
        <v>4760</v>
      </c>
      <c r="J122" s="33"/>
      <c r="K122" s="27">
        <v>109710</v>
      </c>
      <c r="L122" s="27">
        <f t="shared" si="9"/>
        <v>0</v>
      </c>
      <c r="M122" s="29">
        <f t="shared" si="10"/>
        <v>4760</v>
      </c>
      <c r="N122" s="29">
        <f t="shared" si="11"/>
        <v>104950</v>
      </c>
      <c r="O122" s="33"/>
      <c r="P122" s="33"/>
      <c r="Q122" s="33"/>
      <c r="R122" s="33"/>
      <c r="S122" s="33"/>
      <c r="T122" s="33"/>
      <c r="U122" s="33"/>
    </row>
    <row r="123" spans="1:21" s="32" customFormat="1">
      <c r="A123" s="26" t="s">
        <v>236</v>
      </c>
      <c r="B123" s="27" t="s">
        <v>237</v>
      </c>
      <c r="C123" s="26" t="s">
        <v>244</v>
      </c>
      <c r="D123" s="27" t="s">
        <v>245</v>
      </c>
      <c r="E123" s="27"/>
      <c r="F123" s="27">
        <f t="shared" si="6"/>
        <v>0</v>
      </c>
      <c r="G123" s="28">
        <v>132</v>
      </c>
      <c r="H123" s="27">
        <f t="shared" si="7"/>
        <v>5280</v>
      </c>
      <c r="I123" s="29">
        <f t="shared" si="8"/>
        <v>5280</v>
      </c>
      <c r="J123" s="33"/>
      <c r="K123" s="27">
        <v>1807320</v>
      </c>
      <c r="L123" s="27">
        <f t="shared" si="9"/>
        <v>0</v>
      </c>
      <c r="M123" s="29">
        <f t="shared" si="10"/>
        <v>5280</v>
      </c>
      <c r="N123" s="29">
        <f t="shared" si="11"/>
        <v>1802040</v>
      </c>
      <c r="O123" s="33"/>
      <c r="P123" s="33"/>
      <c r="Q123" s="33"/>
      <c r="R123" s="33"/>
      <c r="S123" s="33"/>
      <c r="T123" s="33"/>
      <c r="U123" s="33"/>
    </row>
    <row r="124" spans="1:21" s="32" customFormat="1">
      <c r="A124" s="26" t="s">
        <v>236</v>
      </c>
      <c r="B124" s="27" t="s">
        <v>237</v>
      </c>
      <c r="C124" s="26" t="s">
        <v>29</v>
      </c>
      <c r="D124" s="27" t="s">
        <v>30</v>
      </c>
      <c r="E124" s="27"/>
      <c r="F124" s="27">
        <f t="shared" si="6"/>
        <v>0</v>
      </c>
      <c r="G124" s="28">
        <v>13</v>
      </c>
      <c r="H124" s="27">
        <f t="shared" si="7"/>
        <v>520</v>
      </c>
      <c r="I124" s="29">
        <f t="shared" si="8"/>
        <v>520</v>
      </c>
      <c r="J124" s="33"/>
      <c r="K124" s="27">
        <v>382520</v>
      </c>
      <c r="L124" s="27">
        <f t="shared" si="9"/>
        <v>0</v>
      </c>
      <c r="M124" s="29">
        <f t="shared" si="10"/>
        <v>520</v>
      </c>
      <c r="N124" s="29">
        <f t="shared" si="11"/>
        <v>382000</v>
      </c>
      <c r="O124" s="33"/>
      <c r="P124" s="33"/>
      <c r="Q124" s="33"/>
      <c r="R124" s="33"/>
      <c r="S124" s="33"/>
      <c r="T124" s="33"/>
      <c r="U124" s="33"/>
    </row>
    <row r="125" spans="1:21" s="32" customFormat="1">
      <c r="A125" s="26" t="s">
        <v>236</v>
      </c>
      <c r="B125" s="27" t="s">
        <v>237</v>
      </c>
      <c r="C125" s="26" t="s">
        <v>234</v>
      </c>
      <c r="D125" s="27" t="s">
        <v>235</v>
      </c>
      <c r="E125" s="27"/>
      <c r="F125" s="27">
        <f t="shared" si="6"/>
        <v>0</v>
      </c>
      <c r="G125" s="28">
        <v>10</v>
      </c>
      <c r="H125" s="27">
        <f t="shared" si="7"/>
        <v>400</v>
      </c>
      <c r="I125" s="29">
        <f t="shared" si="8"/>
        <v>400</v>
      </c>
      <c r="J125" s="33"/>
      <c r="K125" s="27">
        <v>753300</v>
      </c>
      <c r="L125" s="27">
        <f t="shared" si="9"/>
        <v>0</v>
      </c>
      <c r="M125" s="29">
        <f t="shared" si="10"/>
        <v>400</v>
      </c>
      <c r="N125" s="29">
        <f t="shared" si="11"/>
        <v>752900</v>
      </c>
      <c r="O125" s="33"/>
      <c r="P125" s="33"/>
      <c r="Q125" s="33"/>
      <c r="R125" s="33"/>
      <c r="S125" s="33"/>
      <c r="T125" s="33"/>
      <c r="U125" s="33"/>
    </row>
    <row r="126" spans="1:21" s="32" customFormat="1">
      <c r="A126" s="26" t="s">
        <v>236</v>
      </c>
      <c r="B126" s="27" t="s">
        <v>237</v>
      </c>
      <c r="C126" s="26" t="s">
        <v>168</v>
      </c>
      <c r="D126" s="27" t="s">
        <v>169</v>
      </c>
      <c r="E126" s="27"/>
      <c r="F126" s="27">
        <f t="shared" si="6"/>
        <v>0</v>
      </c>
      <c r="G126" s="28">
        <v>6</v>
      </c>
      <c r="H126" s="27">
        <f t="shared" si="7"/>
        <v>240</v>
      </c>
      <c r="I126" s="29">
        <f t="shared" si="8"/>
        <v>240</v>
      </c>
      <c r="J126" s="33"/>
      <c r="K126" s="27">
        <v>465620</v>
      </c>
      <c r="L126" s="27">
        <f t="shared" si="9"/>
        <v>0</v>
      </c>
      <c r="M126" s="29">
        <f t="shared" si="10"/>
        <v>240</v>
      </c>
      <c r="N126" s="29">
        <f t="shared" si="11"/>
        <v>465380</v>
      </c>
      <c r="O126" s="33"/>
      <c r="P126" s="33"/>
      <c r="Q126" s="33"/>
      <c r="R126" s="33"/>
      <c r="S126" s="33"/>
      <c r="T126" s="33"/>
      <c r="U126" s="33"/>
    </row>
    <row r="127" spans="1:21" s="32" customFormat="1">
      <c r="A127" s="26" t="s">
        <v>236</v>
      </c>
      <c r="B127" s="27" t="s">
        <v>237</v>
      </c>
      <c r="C127" s="26" t="s">
        <v>246</v>
      </c>
      <c r="D127" s="27" t="s">
        <v>247</v>
      </c>
      <c r="E127" s="27"/>
      <c r="F127" s="27">
        <f t="shared" si="6"/>
        <v>0</v>
      </c>
      <c r="G127" s="28">
        <v>2</v>
      </c>
      <c r="H127" s="27">
        <f t="shared" si="7"/>
        <v>80</v>
      </c>
      <c r="I127" s="29">
        <f t="shared" si="8"/>
        <v>80</v>
      </c>
      <c r="J127" s="33"/>
      <c r="K127" s="27"/>
      <c r="L127" s="27">
        <f t="shared" si="9"/>
        <v>80</v>
      </c>
      <c r="M127" s="29">
        <f t="shared" si="10"/>
        <v>0</v>
      </c>
      <c r="N127" s="29">
        <f t="shared" si="11"/>
        <v>0</v>
      </c>
      <c r="O127" s="33"/>
      <c r="P127" s="33"/>
      <c r="Q127" s="33"/>
      <c r="R127" s="33"/>
      <c r="S127" s="33"/>
      <c r="T127" s="33"/>
      <c r="U127" s="33"/>
    </row>
    <row r="128" spans="1:21" s="32" customFormat="1">
      <c r="A128" s="26" t="s">
        <v>236</v>
      </c>
      <c r="B128" s="27" t="s">
        <v>237</v>
      </c>
      <c r="C128" s="26" t="s">
        <v>170</v>
      </c>
      <c r="D128" s="27" t="s">
        <v>171</v>
      </c>
      <c r="E128" s="27"/>
      <c r="F128" s="27">
        <f t="shared" si="6"/>
        <v>0</v>
      </c>
      <c r="G128" s="28">
        <v>3</v>
      </c>
      <c r="H128" s="27">
        <f t="shared" si="7"/>
        <v>120</v>
      </c>
      <c r="I128" s="29">
        <f t="shared" si="8"/>
        <v>120</v>
      </c>
      <c r="J128" s="33"/>
      <c r="K128" s="27">
        <v>650020</v>
      </c>
      <c r="L128" s="27">
        <f t="shared" si="9"/>
        <v>0</v>
      </c>
      <c r="M128" s="29">
        <f t="shared" si="10"/>
        <v>120</v>
      </c>
      <c r="N128" s="29">
        <f t="shared" si="11"/>
        <v>649900</v>
      </c>
      <c r="O128" s="33"/>
      <c r="P128" s="33"/>
      <c r="Q128" s="33"/>
      <c r="R128" s="33"/>
      <c r="S128" s="33"/>
      <c r="T128" s="33"/>
      <c r="U128" s="33"/>
    </row>
    <row r="129" spans="1:21" s="32" customFormat="1">
      <c r="A129" s="26" t="s">
        <v>236</v>
      </c>
      <c r="B129" s="27" t="s">
        <v>237</v>
      </c>
      <c r="C129" s="26" t="s">
        <v>248</v>
      </c>
      <c r="D129" s="27" t="s">
        <v>249</v>
      </c>
      <c r="E129" s="27"/>
      <c r="F129" s="27">
        <f t="shared" si="6"/>
        <v>0</v>
      </c>
      <c r="G129" s="28">
        <v>6589</v>
      </c>
      <c r="H129" s="27">
        <f t="shared" si="7"/>
        <v>263560</v>
      </c>
      <c r="I129" s="29">
        <f t="shared" si="8"/>
        <v>263560</v>
      </c>
      <c r="J129" s="33"/>
      <c r="K129" s="27"/>
      <c r="L129" s="27">
        <f t="shared" si="9"/>
        <v>263560</v>
      </c>
      <c r="M129" s="29">
        <f t="shared" si="10"/>
        <v>0</v>
      </c>
      <c r="N129" s="29">
        <f t="shared" si="11"/>
        <v>0</v>
      </c>
      <c r="O129" s="33"/>
      <c r="P129" s="33"/>
      <c r="Q129" s="33"/>
      <c r="R129" s="33"/>
      <c r="S129" s="33"/>
      <c r="T129" s="33"/>
      <c r="U129" s="33"/>
    </row>
    <row r="130" spans="1:21" s="32" customFormat="1">
      <c r="A130" s="26" t="s">
        <v>236</v>
      </c>
      <c r="B130" s="27" t="s">
        <v>237</v>
      </c>
      <c r="C130" s="26" t="s">
        <v>250</v>
      </c>
      <c r="D130" s="27" t="s">
        <v>251</v>
      </c>
      <c r="E130" s="27"/>
      <c r="F130" s="27">
        <f t="shared" si="6"/>
        <v>0</v>
      </c>
      <c r="G130" s="28">
        <v>1741</v>
      </c>
      <c r="H130" s="27">
        <f t="shared" si="7"/>
        <v>69640</v>
      </c>
      <c r="I130" s="29">
        <f t="shared" si="8"/>
        <v>69640</v>
      </c>
      <c r="J130" s="33"/>
      <c r="K130" s="27"/>
      <c r="L130" s="27">
        <f t="shared" si="9"/>
        <v>69640</v>
      </c>
      <c r="M130" s="29">
        <f t="shared" si="10"/>
        <v>0</v>
      </c>
      <c r="N130" s="29">
        <f t="shared" si="11"/>
        <v>0</v>
      </c>
      <c r="O130" s="33"/>
      <c r="P130" s="33"/>
      <c r="Q130" s="33"/>
      <c r="R130" s="33"/>
      <c r="S130" s="33"/>
      <c r="T130" s="33"/>
      <c r="U130" s="33"/>
    </row>
    <row r="131" spans="1:21" s="32" customFormat="1">
      <c r="A131" s="26" t="s">
        <v>236</v>
      </c>
      <c r="B131" s="27" t="s">
        <v>237</v>
      </c>
      <c r="C131" s="26" t="s">
        <v>252</v>
      </c>
      <c r="D131" s="27" t="s">
        <v>253</v>
      </c>
      <c r="E131" s="27"/>
      <c r="F131" s="27">
        <f t="shared" si="6"/>
        <v>0</v>
      </c>
      <c r="G131" s="28">
        <v>1854</v>
      </c>
      <c r="H131" s="27">
        <f t="shared" si="7"/>
        <v>74160</v>
      </c>
      <c r="I131" s="29">
        <f t="shared" si="8"/>
        <v>74160</v>
      </c>
      <c r="J131" s="33"/>
      <c r="K131" s="27"/>
      <c r="L131" s="27">
        <f t="shared" si="9"/>
        <v>74160</v>
      </c>
      <c r="M131" s="29">
        <f t="shared" si="10"/>
        <v>0</v>
      </c>
      <c r="N131" s="29">
        <f t="shared" si="11"/>
        <v>0</v>
      </c>
      <c r="O131" s="33"/>
      <c r="P131" s="33"/>
      <c r="Q131" s="33"/>
      <c r="R131" s="33"/>
      <c r="S131" s="33"/>
      <c r="T131" s="33"/>
      <c r="U131" s="33"/>
    </row>
    <row r="132" spans="1:21" s="32" customFormat="1">
      <c r="A132" s="26" t="s">
        <v>236</v>
      </c>
      <c r="B132" s="27" t="s">
        <v>237</v>
      </c>
      <c r="C132" s="26" t="s">
        <v>254</v>
      </c>
      <c r="D132" s="27" t="s">
        <v>255</v>
      </c>
      <c r="E132" s="27"/>
      <c r="F132" s="27">
        <f t="shared" si="6"/>
        <v>0</v>
      </c>
      <c r="G132" s="28">
        <v>1979</v>
      </c>
      <c r="H132" s="27">
        <f t="shared" si="7"/>
        <v>79160</v>
      </c>
      <c r="I132" s="29">
        <f t="shared" si="8"/>
        <v>79160</v>
      </c>
      <c r="J132" s="33"/>
      <c r="K132" s="27"/>
      <c r="L132" s="27">
        <f t="shared" ref="L132:L155" si="12">IF(I132-K132&gt;0,I132-K132,0)</f>
        <v>79160</v>
      </c>
      <c r="M132" s="29">
        <f t="shared" ref="M132:M195" si="13">I132-L132</f>
        <v>0</v>
      </c>
      <c r="N132" s="29">
        <f t="shared" ref="N132:N195" si="14">K132-M132</f>
        <v>0</v>
      </c>
      <c r="O132" s="33"/>
      <c r="P132" s="33"/>
      <c r="Q132" s="33"/>
      <c r="R132" s="33"/>
      <c r="S132" s="33"/>
      <c r="T132" s="33"/>
      <c r="U132" s="33"/>
    </row>
    <row r="133" spans="1:21" s="32" customFormat="1">
      <c r="A133" s="26" t="s">
        <v>236</v>
      </c>
      <c r="B133" s="27" t="s">
        <v>237</v>
      </c>
      <c r="C133" s="26" t="s">
        <v>256</v>
      </c>
      <c r="D133" s="27" t="s">
        <v>257</v>
      </c>
      <c r="E133" s="27"/>
      <c r="F133" s="27">
        <f t="shared" ref="F133:F201" si="15">E133*50</f>
        <v>0</v>
      </c>
      <c r="G133" s="28">
        <v>1</v>
      </c>
      <c r="H133" s="27">
        <f t="shared" ref="H133:H201" si="16">G133*40</f>
        <v>40</v>
      </c>
      <c r="I133" s="29">
        <f t="shared" ref="I133:I201" si="17">F133+H133</f>
        <v>40</v>
      </c>
      <c r="J133" s="33"/>
      <c r="K133" s="27">
        <v>59940</v>
      </c>
      <c r="L133" s="27">
        <f t="shared" si="12"/>
        <v>0</v>
      </c>
      <c r="M133" s="29">
        <f t="shared" si="13"/>
        <v>40</v>
      </c>
      <c r="N133" s="29">
        <f t="shared" si="14"/>
        <v>59900</v>
      </c>
      <c r="O133" s="33"/>
      <c r="P133" s="33"/>
      <c r="Q133" s="33"/>
      <c r="R133" s="33"/>
      <c r="S133" s="33"/>
      <c r="T133" s="33"/>
      <c r="U133" s="33"/>
    </row>
    <row r="134" spans="1:21" s="32" customFormat="1">
      <c r="A134" s="26" t="s">
        <v>236</v>
      </c>
      <c r="B134" s="27" t="s">
        <v>237</v>
      </c>
      <c r="C134" s="26" t="s">
        <v>258</v>
      </c>
      <c r="D134" s="27" t="s">
        <v>259</v>
      </c>
      <c r="E134" s="27"/>
      <c r="F134" s="27">
        <f t="shared" si="15"/>
        <v>0</v>
      </c>
      <c r="G134" s="28">
        <v>373</v>
      </c>
      <c r="H134" s="27">
        <f t="shared" si="16"/>
        <v>14920</v>
      </c>
      <c r="I134" s="29">
        <f t="shared" si="17"/>
        <v>14920</v>
      </c>
      <c r="J134" s="33"/>
      <c r="K134" s="27"/>
      <c r="L134" s="27">
        <f t="shared" si="12"/>
        <v>14920</v>
      </c>
      <c r="M134" s="29">
        <f t="shared" si="13"/>
        <v>0</v>
      </c>
      <c r="N134" s="29">
        <f t="shared" si="14"/>
        <v>0</v>
      </c>
      <c r="O134" s="33"/>
      <c r="P134" s="33"/>
      <c r="Q134" s="33"/>
      <c r="R134" s="33"/>
      <c r="S134" s="33"/>
      <c r="T134" s="33"/>
      <c r="U134" s="33"/>
    </row>
    <row r="135" spans="1:21" s="32" customFormat="1">
      <c r="A135" s="26" t="s">
        <v>236</v>
      </c>
      <c r="B135" s="27" t="s">
        <v>237</v>
      </c>
      <c r="C135" s="26" t="s">
        <v>260</v>
      </c>
      <c r="D135" s="27" t="s">
        <v>261</v>
      </c>
      <c r="E135" s="27"/>
      <c r="F135" s="27">
        <f t="shared" si="15"/>
        <v>0</v>
      </c>
      <c r="G135" s="28">
        <v>3153</v>
      </c>
      <c r="H135" s="27">
        <f t="shared" si="16"/>
        <v>126120</v>
      </c>
      <c r="I135" s="29">
        <f t="shared" si="17"/>
        <v>126120</v>
      </c>
      <c r="J135" s="33"/>
      <c r="K135" s="27"/>
      <c r="L135" s="27">
        <f t="shared" si="12"/>
        <v>126120</v>
      </c>
      <c r="M135" s="29">
        <f t="shared" si="13"/>
        <v>0</v>
      </c>
      <c r="N135" s="29">
        <f t="shared" si="14"/>
        <v>0</v>
      </c>
      <c r="O135" s="33"/>
      <c r="P135" s="33"/>
      <c r="Q135" s="33"/>
      <c r="R135" s="33"/>
      <c r="S135" s="33"/>
      <c r="T135" s="33"/>
      <c r="U135" s="33"/>
    </row>
    <row r="136" spans="1:21" s="32" customFormat="1">
      <c r="A136" s="26" t="s">
        <v>236</v>
      </c>
      <c r="B136" s="27" t="s">
        <v>237</v>
      </c>
      <c r="C136" s="35">
        <v>1007</v>
      </c>
      <c r="D136" s="27" t="s">
        <v>262</v>
      </c>
      <c r="E136" s="27"/>
      <c r="F136" s="27"/>
      <c r="G136" s="28"/>
      <c r="H136" s="27"/>
      <c r="I136" s="29">
        <v>0</v>
      </c>
      <c r="J136" s="33"/>
      <c r="K136" s="27">
        <v>1702650</v>
      </c>
      <c r="L136" s="27">
        <f t="shared" si="12"/>
        <v>0</v>
      </c>
      <c r="M136" s="29">
        <f t="shared" si="13"/>
        <v>0</v>
      </c>
      <c r="N136" s="29">
        <f t="shared" si="14"/>
        <v>1702650</v>
      </c>
      <c r="O136" s="33"/>
      <c r="P136" s="33"/>
      <c r="Q136" s="33"/>
      <c r="R136" s="33"/>
      <c r="S136" s="33"/>
      <c r="T136" s="33"/>
      <c r="U136" s="33"/>
    </row>
    <row r="137" spans="1:21" s="32" customFormat="1">
      <c r="A137" s="26" t="s">
        <v>236</v>
      </c>
      <c r="B137" s="27" t="s">
        <v>237</v>
      </c>
      <c r="C137" s="25">
        <v>1074</v>
      </c>
      <c r="D137" s="27" t="s">
        <v>263</v>
      </c>
      <c r="E137" s="27"/>
      <c r="F137" s="27"/>
      <c r="G137" s="28"/>
      <c r="H137" s="27"/>
      <c r="I137" s="29">
        <v>0</v>
      </c>
      <c r="J137" s="33"/>
      <c r="K137" s="27">
        <v>1295640</v>
      </c>
      <c r="L137" s="27">
        <f t="shared" si="12"/>
        <v>0</v>
      </c>
      <c r="M137" s="29">
        <f t="shared" si="13"/>
        <v>0</v>
      </c>
      <c r="N137" s="29">
        <f t="shared" si="14"/>
        <v>1295640</v>
      </c>
      <c r="O137" s="33"/>
      <c r="P137" s="33"/>
      <c r="Q137" s="33"/>
      <c r="R137" s="33"/>
      <c r="S137" s="33"/>
      <c r="T137" s="33"/>
      <c r="U137" s="33"/>
    </row>
    <row r="138" spans="1:21" s="32" customFormat="1">
      <c r="A138" s="26" t="s">
        <v>236</v>
      </c>
      <c r="B138" s="27" t="s">
        <v>237</v>
      </c>
      <c r="C138" s="63"/>
      <c r="D138" s="27" t="s">
        <v>264</v>
      </c>
      <c r="E138" s="27"/>
      <c r="F138" s="27"/>
      <c r="G138" s="28"/>
      <c r="H138" s="27"/>
      <c r="I138" s="29">
        <v>0</v>
      </c>
      <c r="J138" s="33"/>
      <c r="K138" s="27">
        <v>41040</v>
      </c>
      <c r="L138" s="27">
        <f t="shared" si="12"/>
        <v>0</v>
      </c>
      <c r="M138" s="29">
        <f t="shared" si="13"/>
        <v>0</v>
      </c>
      <c r="N138" s="29">
        <f t="shared" si="14"/>
        <v>41040</v>
      </c>
      <c r="O138" s="33"/>
      <c r="P138" s="33"/>
      <c r="Q138" s="33"/>
      <c r="R138" s="33"/>
      <c r="S138" s="33"/>
      <c r="T138" s="33"/>
      <c r="U138" s="33"/>
    </row>
    <row r="139" spans="1:21" s="32" customFormat="1">
      <c r="A139" s="26" t="s">
        <v>236</v>
      </c>
      <c r="B139" s="27" t="s">
        <v>237</v>
      </c>
      <c r="C139" s="25">
        <v>1187</v>
      </c>
      <c r="D139" s="27" t="s">
        <v>225</v>
      </c>
      <c r="E139" s="27"/>
      <c r="F139" s="27"/>
      <c r="G139" s="28"/>
      <c r="H139" s="27"/>
      <c r="I139" s="29">
        <v>0</v>
      </c>
      <c r="J139" s="33"/>
      <c r="K139" s="27">
        <v>133460</v>
      </c>
      <c r="L139" s="27">
        <f t="shared" si="12"/>
        <v>0</v>
      </c>
      <c r="M139" s="29">
        <f t="shared" si="13"/>
        <v>0</v>
      </c>
      <c r="N139" s="29">
        <f t="shared" si="14"/>
        <v>133460</v>
      </c>
      <c r="O139" s="33"/>
      <c r="P139" s="33"/>
      <c r="Q139" s="33"/>
      <c r="R139" s="33"/>
      <c r="S139" s="33"/>
      <c r="T139" s="33"/>
      <c r="U139" s="33"/>
    </row>
    <row r="140" spans="1:21" s="32" customFormat="1">
      <c r="A140" s="26" t="s">
        <v>236</v>
      </c>
      <c r="B140" s="27" t="s">
        <v>237</v>
      </c>
      <c r="C140" s="25">
        <v>1277</v>
      </c>
      <c r="D140" s="27" t="s">
        <v>265</v>
      </c>
      <c r="E140" s="27"/>
      <c r="F140" s="27"/>
      <c r="G140" s="28"/>
      <c r="H140" s="27"/>
      <c r="I140" s="29">
        <v>0</v>
      </c>
      <c r="J140" s="34"/>
      <c r="K140" s="27">
        <v>37480</v>
      </c>
      <c r="L140" s="27">
        <f t="shared" si="12"/>
        <v>0</v>
      </c>
      <c r="M140" s="29">
        <f t="shared" si="13"/>
        <v>0</v>
      </c>
      <c r="N140" s="29">
        <f t="shared" si="14"/>
        <v>37480</v>
      </c>
      <c r="O140" s="34"/>
      <c r="P140" s="34"/>
      <c r="Q140" s="34"/>
      <c r="R140" s="34"/>
      <c r="S140" s="34"/>
      <c r="T140" s="34"/>
      <c r="U140" s="34"/>
    </row>
    <row r="141" spans="1:21" s="32" customFormat="1">
      <c r="A141" s="26" t="s">
        <v>266</v>
      </c>
      <c r="B141" s="27" t="s">
        <v>267</v>
      </c>
      <c r="C141" s="26" t="s">
        <v>145</v>
      </c>
      <c r="D141" s="27" t="s">
        <v>146</v>
      </c>
      <c r="E141" s="27"/>
      <c r="F141" s="27">
        <f t="shared" si="15"/>
        <v>0</v>
      </c>
      <c r="G141" s="28">
        <v>52</v>
      </c>
      <c r="H141" s="27">
        <f t="shared" si="16"/>
        <v>2080</v>
      </c>
      <c r="I141" s="29">
        <f t="shared" si="17"/>
        <v>2080</v>
      </c>
      <c r="J141" s="30">
        <f>SUM(I141:I146)</f>
        <v>4360</v>
      </c>
      <c r="K141" s="27">
        <v>2086580</v>
      </c>
      <c r="L141" s="27">
        <f t="shared" si="12"/>
        <v>0</v>
      </c>
      <c r="M141" s="29">
        <f t="shared" si="13"/>
        <v>2080</v>
      </c>
      <c r="N141" s="29">
        <f t="shared" si="14"/>
        <v>2084500</v>
      </c>
      <c r="O141" s="31">
        <f>SUM(L141:L146)</f>
        <v>1880</v>
      </c>
      <c r="P141" s="31">
        <v>0</v>
      </c>
      <c r="Q141" s="31">
        <f>O141-P141</f>
        <v>1880</v>
      </c>
      <c r="R141" s="31">
        <v>0</v>
      </c>
      <c r="S141" s="31">
        <v>0</v>
      </c>
      <c r="T141" s="30">
        <f>SUM(N141:N146)</f>
        <v>4120510</v>
      </c>
      <c r="U141" s="30">
        <f>S141+T141</f>
        <v>4120510</v>
      </c>
    </row>
    <row r="142" spans="1:21" s="32" customFormat="1">
      <c r="A142" s="26" t="s">
        <v>266</v>
      </c>
      <c r="B142" s="27" t="s">
        <v>267</v>
      </c>
      <c r="C142" s="26" t="s">
        <v>268</v>
      </c>
      <c r="D142" s="27" t="s">
        <v>269</v>
      </c>
      <c r="E142" s="27"/>
      <c r="F142" s="27">
        <f t="shared" si="15"/>
        <v>0</v>
      </c>
      <c r="G142" s="28">
        <v>9</v>
      </c>
      <c r="H142" s="27">
        <f t="shared" si="16"/>
        <v>360</v>
      </c>
      <c r="I142" s="29">
        <f t="shared" si="17"/>
        <v>360</v>
      </c>
      <c r="J142" s="33"/>
      <c r="K142" s="27"/>
      <c r="L142" s="27">
        <f t="shared" si="12"/>
        <v>360</v>
      </c>
      <c r="M142" s="29">
        <f t="shared" si="13"/>
        <v>0</v>
      </c>
      <c r="N142" s="29">
        <f t="shared" si="14"/>
        <v>0</v>
      </c>
      <c r="O142" s="33"/>
      <c r="P142" s="33"/>
      <c r="Q142" s="33"/>
      <c r="R142" s="33"/>
      <c r="S142" s="33"/>
      <c r="T142" s="33"/>
      <c r="U142" s="33"/>
    </row>
    <row r="143" spans="1:21" s="32" customFormat="1">
      <c r="A143" s="26" t="s">
        <v>266</v>
      </c>
      <c r="B143" s="27" t="s">
        <v>267</v>
      </c>
      <c r="C143" s="26" t="s">
        <v>270</v>
      </c>
      <c r="D143" s="27" t="s">
        <v>271</v>
      </c>
      <c r="E143" s="27"/>
      <c r="F143" s="27">
        <f t="shared" si="15"/>
        <v>0</v>
      </c>
      <c r="G143" s="28">
        <v>29</v>
      </c>
      <c r="H143" s="27">
        <f t="shared" si="16"/>
        <v>1160</v>
      </c>
      <c r="I143" s="29">
        <f t="shared" si="17"/>
        <v>1160</v>
      </c>
      <c r="J143" s="33"/>
      <c r="K143" s="27"/>
      <c r="L143" s="27">
        <f t="shared" si="12"/>
        <v>1160</v>
      </c>
      <c r="M143" s="29">
        <f t="shared" si="13"/>
        <v>0</v>
      </c>
      <c r="N143" s="29">
        <f t="shared" si="14"/>
        <v>0</v>
      </c>
      <c r="O143" s="33"/>
      <c r="P143" s="33"/>
      <c r="Q143" s="33"/>
      <c r="R143" s="33"/>
      <c r="S143" s="33"/>
      <c r="T143" s="33"/>
      <c r="U143" s="33"/>
    </row>
    <row r="144" spans="1:21" s="32" customFormat="1">
      <c r="A144" s="26" t="s">
        <v>266</v>
      </c>
      <c r="B144" s="27" t="s">
        <v>267</v>
      </c>
      <c r="C144" s="26" t="s">
        <v>272</v>
      </c>
      <c r="D144" s="27" t="s">
        <v>273</v>
      </c>
      <c r="E144" s="27"/>
      <c r="F144" s="27">
        <f t="shared" si="15"/>
        <v>0</v>
      </c>
      <c r="G144" s="28">
        <v>9</v>
      </c>
      <c r="H144" s="27">
        <f t="shared" si="16"/>
        <v>360</v>
      </c>
      <c r="I144" s="29">
        <f t="shared" si="17"/>
        <v>360</v>
      </c>
      <c r="J144" s="33"/>
      <c r="K144" s="27"/>
      <c r="L144" s="27">
        <f t="shared" si="12"/>
        <v>360</v>
      </c>
      <c r="M144" s="29">
        <f t="shared" si="13"/>
        <v>0</v>
      </c>
      <c r="N144" s="29">
        <f t="shared" si="14"/>
        <v>0</v>
      </c>
      <c r="O144" s="33"/>
      <c r="P144" s="33"/>
      <c r="Q144" s="33"/>
      <c r="R144" s="33"/>
      <c r="S144" s="33"/>
      <c r="T144" s="33"/>
      <c r="U144" s="33"/>
    </row>
    <row r="145" spans="1:21" s="32" customFormat="1">
      <c r="A145" s="26" t="s">
        <v>266</v>
      </c>
      <c r="B145" s="27" t="s">
        <v>267</v>
      </c>
      <c r="C145" s="26" t="s">
        <v>274</v>
      </c>
      <c r="D145" s="27" t="s">
        <v>275</v>
      </c>
      <c r="E145" s="27"/>
      <c r="F145" s="27">
        <f t="shared" si="15"/>
        <v>0</v>
      </c>
      <c r="G145" s="28">
        <v>2</v>
      </c>
      <c r="H145" s="27">
        <f t="shared" si="16"/>
        <v>80</v>
      </c>
      <c r="I145" s="29">
        <f t="shared" si="17"/>
        <v>80</v>
      </c>
      <c r="J145" s="33"/>
      <c r="K145" s="27">
        <v>895000</v>
      </c>
      <c r="L145" s="27">
        <f t="shared" si="12"/>
        <v>0</v>
      </c>
      <c r="M145" s="29">
        <f t="shared" si="13"/>
        <v>80</v>
      </c>
      <c r="N145" s="29">
        <f t="shared" si="14"/>
        <v>894920</v>
      </c>
      <c r="O145" s="33"/>
      <c r="P145" s="33"/>
      <c r="Q145" s="33"/>
      <c r="R145" s="33"/>
      <c r="S145" s="33"/>
      <c r="T145" s="33"/>
      <c r="U145" s="33"/>
    </row>
    <row r="146" spans="1:21" s="32" customFormat="1">
      <c r="A146" s="26" t="s">
        <v>266</v>
      </c>
      <c r="B146" s="27" t="s">
        <v>267</v>
      </c>
      <c r="C146" s="26" t="s">
        <v>232</v>
      </c>
      <c r="D146" s="27" t="s">
        <v>233</v>
      </c>
      <c r="E146" s="27"/>
      <c r="F146" s="27">
        <f t="shared" si="15"/>
        <v>0</v>
      </c>
      <c r="G146" s="28">
        <v>8</v>
      </c>
      <c r="H146" s="27">
        <f t="shared" si="16"/>
        <v>320</v>
      </c>
      <c r="I146" s="29">
        <f t="shared" si="17"/>
        <v>320</v>
      </c>
      <c r="J146" s="34"/>
      <c r="K146" s="27">
        <v>1141410</v>
      </c>
      <c r="L146" s="27">
        <f t="shared" si="12"/>
        <v>0</v>
      </c>
      <c r="M146" s="29">
        <f t="shared" si="13"/>
        <v>320</v>
      </c>
      <c r="N146" s="29">
        <f t="shared" si="14"/>
        <v>1141090</v>
      </c>
      <c r="O146" s="34"/>
      <c r="P146" s="34"/>
      <c r="Q146" s="34"/>
      <c r="R146" s="34"/>
      <c r="S146" s="34"/>
      <c r="T146" s="34"/>
      <c r="U146" s="34"/>
    </row>
    <row r="147" spans="1:21" s="32" customFormat="1">
      <c r="A147" s="26" t="s">
        <v>276</v>
      </c>
      <c r="B147" s="27" t="s">
        <v>277</v>
      </c>
      <c r="C147" s="26" t="s">
        <v>278</v>
      </c>
      <c r="D147" s="27" t="s">
        <v>279</v>
      </c>
      <c r="E147" s="27"/>
      <c r="F147" s="27">
        <f t="shared" si="15"/>
        <v>0</v>
      </c>
      <c r="G147" s="28">
        <v>1059</v>
      </c>
      <c r="H147" s="27">
        <f t="shared" si="16"/>
        <v>42360</v>
      </c>
      <c r="I147" s="29">
        <f t="shared" si="17"/>
        <v>42360</v>
      </c>
      <c r="J147" s="30">
        <f>SUM(I147:I155)</f>
        <v>778800</v>
      </c>
      <c r="K147" s="27"/>
      <c r="L147" s="27">
        <f t="shared" si="12"/>
        <v>42360</v>
      </c>
      <c r="M147" s="29">
        <f t="shared" si="13"/>
        <v>0</v>
      </c>
      <c r="N147" s="29">
        <f t="shared" si="14"/>
        <v>0</v>
      </c>
      <c r="O147" s="31">
        <f>SUM(L147:L155)</f>
        <v>778800</v>
      </c>
      <c r="P147" s="31">
        <v>7920000</v>
      </c>
      <c r="Q147" s="31">
        <v>0</v>
      </c>
      <c r="R147" s="31">
        <v>778800</v>
      </c>
      <c r="S147" s="31">
        <f>P147-R147</f>
        <v>7141200</v>
      </c>
      <c r="T147" s="31">
        <v>0</v>
      </c>
      <c r="U147" s="31">
        <f>S147+T147</f>
        <v>7141200</v>
      </c>
    </row>
    <row r="148" spans="1:21" s="32" customFormat="1">
      <c r="A148" s="26" t="s">
        <v>276</v>
      </c>
      <c r="B148" s="27" t="s">
        <v>277</v>
      </c>
      <c r="C148" s="26" t="s">
        <v>280</v>
      </c>
      <c r="D148" s="27" t="s">
        <v>281</v>
      </c>
      <c r="E148" s="27"/>
      <c r="F148" s="27">
        <f t="shared" si="15"/>
        <v>0</v>
      </c>
      <c r="G148" s="28">
        <v>22</v>
      </c>
      <c r="H148" s="27">
        <f t="shared" si="16"/>
        <v>880</v>
      </c>
      <c r="I148" s="29">
        <f t="shared" si="17"/>
        <v>880</v>
      </c>
      <c r="J148" s="33"/>
      <c r="K148" s="27"/>
      <c r="L148" s="27">
        <f t="shared" si="12"/>
        <v>880</v>
      </c>
      <c r="M148" s="29">
        <f t="shared" si="13"/>
        <v>0</v>
      </c>
      <c r="N148" s="29">
        <f t="shared" si="14"/>
        <v>0</v>
      </c>
      <c r="O148" s="33"/>
      <c r="P148" s="33"/>
      <c r="Q148" s="33"/>
      <c r="R148" s="33"/>
      <c r="S148" s="33"/>
      <c r="T148" s="33"/>
      <c r="U148" s="33"/>
    </row>
    <row r="149" spans="1:21" s="32" customFormat="1">
      <c r="A149" s="26" t="s">
        <v>276</v>
      </c>
      <c r="B149" s="27" t="s">
        <v>277</v>
      </c>
      <c r="C149" s="26" t="s">
        <v>274</v>
      </c>
      <c r="D149" s="27" t="s">
        <v>275</v>
      </c>
      <c r="E149" s="27"/>
      <c r="F149" s="27">
        <f t="shared" si="15"/>
        <v>0</v>
      </c>
      <c r="G149" s="28">
        <v>35</v>
      </c>
      <c r="H149" s="27">
        <f t="shared" si="16"/>
        <v>1400</v>
      </c>
      <c r="I149" s="29">
        <f t="shared" si="17"/>
        <v>1400</v>
      </c>
      <c r="J149" s="33"/>
      <c r="K149" s="27"/>
      <c r="L149" s="27">
        <f t="shared" si="12"/>
        <v>1400</v>
      </c>
      <c r="M149" s="29">
        <f t="shared" si="13"/>
        <v>0</v>
      </c>
      <c r="N149" s="29">
        <f t="shared" si="14"/>
        <v>0</v>
      </c>
      <c r="O149" s="33"/>
      <c r="P149" s="33"/>
      <c r="Q149" s="33"/>
      <c r="R149" s="33"/>
      <c r="S149" s="33"/>
      <c r="T149" s="33"/>
      <c r="U149" s="33"/>
    </row>
    <row r="150" spans="1:21" s="32" customFormat="1">
      <c r="A150" s="26" t="s">
        <v>276</v>
      </c>
      <c r="B150" s="27" t="s">
        <v>277</v>
      </c>
      <c r="C150" s="26" t="s">
        <v>232</v>
      </c>
      <c r="D150" s="27" t="s">
        <v>233</v>
      </c>
      <c r="E150" s="27"/>
      <c r="F150" s="27">
        <f t="shared" si="15"/>
        <v>0</v>
      </c>
      <c r="G150" s="28">
        <v>32</v>
      </c>
      <c r="H150" s="27">
        <f t="shared" si="16"/>
        <v>1280</v>
      </c>
      <c r="I150" s="29">
        <f t="shared" si="17"/>
        <v>1280</v>
      </c>
      <c r="J150" s="33"/>
      <c r="K150" s="27"/>
      <c r="L150" s="27">
        <f t="shared" si="12"/>
        <v>1280</v>
      </c>
      <c r="M150" s="29">
        <f t="shared" si="13"/>
        <v>0</v>
      </c>
      <c r="N150" s="29">
        <f t="shared" si="14"/>
        <v>0</v>
      </c>
      <c r="O150" s="33"/>
      <c r="P150" s="33"/>
      <c r="Q150" s="33"/>
      <c r="R150" s="33"/>
      <c r="S150" s="33"/>
      <c r="T150" s="33"/>
      <c r="U150" s="33"/>
    </row>
    <row r="151" spans="1:21" s="32" customFormat="1">
      <c r="A151" s="26" t="s">
        <v>276</v>
      </c>
      <c r="B151" s="27" t="s">
        <v>277</v>
      </c>
      <c r="C151" s="26" t="s">
        <v>282</v>
      </c>
      <c r="D151" s="27" t="s">
        <v>283</v>
      </c>
      <c r="E151" s="27"/>
      <c r="F151" s="27">
        <f t="shared" si="15"/>
        <v>0</v>
      </c>
      <c r="G151" s="28">
        <v>1</v>
      </c>
      <c r="H151" s="27">
        <f t="shared" si="16"/>
        <v>40</v>
      </c>
      <c r="I151" s="29">
        <f t="shared" si="17"/>
        <v>40</v>
      </c>
      <c r="J151" s="33"/>
      <c r="K151" s="27"/>
      <c r="L151" s="27">
        <f t="shared" si="12"/>
        <v>40</v>
      </c>
      <c r="M151" s="29">
        <f t="shared" si="13"/>
        <v>0</v>
      </c>
      <c r="N151" s="29">
        <f t="shared" si="14"/>
        <v>0</v>
      </c>
      <c r="O151" s="33"/>
      <c r="P151" s="33"/>
      <c r="Q151" s="33"/>
      <c r="R151" s="33"/>
      <c r="S151" s="33"/>
      <c r="T151" s="33"/>
      <c r="U151" s="33"/>
    </row>
    <row r="152" spans="1:21" s="32" customFormat="1">
      <c r="A152" s="26" t="s">
        <v>276</v>
      </c>
      <c r="B152" s="27" t="s">
        <v>277</v>
      </c>
      <c r="C152" s="26" t="s">
        <v>284</v>
      </c>
      <c r="D152" s="27" t="s">
        <v>285</v>
      </c>
      <c r="E152" s="27"/>
      <c r="F152" s="27">
        <f t="shared" si="15"/>
        <v>0</v>
      </c>
      <c r="G152" s="28">
        <v>40</v>
      </c>
      <c r="H152" s="27">
        <f t="shared" si="16"/>
        <v>1600</v>
      </c>
      <c r="I152" s="29">
        <f t="shared" si="17"/>
        <v>1600</v>
      </c>
      <c r="J152" s="33"/>
      <c r="K152" s="27"/>
      <c r="L152" s="27">
        <f t="shared" si="12"/>
        <v>1600</v>
      </c>
      <c r="M152" s="29">
        <f t="shared" si="13"/>
        <v>0</v>
      </c>
      <c r="N152" s="29">
        <f t="shared" si="14"/>
        <v>0</v>
      </c>
      <c r="O152" s="33"/>
      <c r="P152" s="33"/>
      <c r="Q152" s="33"/>
      <c r="R152" s="33"/>
      <c r="S152" s="33"/>
      <c r="T152" s="33"/>
      <c r="U152" s="33"/>
    </row>
    <row r="153" spans="1:21" s="32" customFormat="1">
      <c r="A153" s="26" t="s">
        <v>276</v>
      </c>
      <c r="B153" s="27" t="s">
        <v>277</v>
      </c>
      <c r="C153" s="26" t="s">
        <v>210</v>
      </c>
      <c r="D153" s="27" t="s">
        <v>211</v>
      </c>
      <c r="E153" s="27"/>
      <c r="F153" s="27">
        <f t="shared" si="15"/>
        <v>0</v>
      </c>
      <c r="G153" s="28">
        <v>2</v>
      </c>
      <c r="H153" s="27">
        <f t="shared" si="16"/>
        <v>80</v>
      </c>
      <c r="I153" s="29">
        <f t="shared" si="17"/>
        <v>80</v>
      </c>
      <c r="J153" s="33"/>
      <c r="K153" s="27"/>
      <c r="L153" s="27">
        <f t="shared" si="12"/>
        <v>80</v>
      </c>
      <c r="M153" s="29">
        <f t="shared" si="13"/>
        <v>0</v>
      </c>
      <c r="N153" s="29">
        <f t="shared" si="14"/>
        <v>0</v>
      </c>
      <c r="O153" s="33"/>
      <c r="P153" s="33"/>
      <c r="Q153" s="33"/>
      <c r="R153" s="33"/>
      <c r="S153" s="33"/>
      <c r="T153" s="33"/>
      <c r="U153" s="33"/>
    </row>
    <row r="154" spans="1:21" s="32" customFormat="1">
      <c r="A154" s="26" t="s">
        <v>276</v>
      </c>
      <c r="B154" s="27" t="s">
        <v>277</v>
      </c>
      <c r="C154" s="26" t="s">
        <v>286</v>
      </c>
      <c r="D154" s="27" t="s">
        <v>287</v>
      </c>
      <c r="E154" s="27"/>
      <c r="F154" s="27">
        <f t="shared" si="15"/>
        <v>0</v>
      </c>
      <c r="G154" s="28">
        <v>166</v>
      </c>
      <c r="H154" s="27">
        <f t="shared" si="16"/>
        <v>6640</v>
      </c>
      <c r="I154" s="29">
        <f t="shared" si="17"/>
        <v>6640</v>
      </c>
      <c r="J154" s="33"/>
      <c r="K154" s="27"/>
      <c r="L154" s="27">
        <f t="shared" si="12"/>
        <v>6640</v>
      </c>
      <c r="M154" s="29">
        <f t="shared" si="13"/>
        <v>0</v>
      </c>
      <c r="N154" s="29">
        <f t="shared" si="14"/>
        <v>0</v>
      </c>
      <c r="O154" s="33"/>
      <c r="P154" s="33"/>
      <c r="Q154" s="33"/>
      <c r="R154" s="33"/>
      <c r="S154" s="33"/>
      <c r="T154" s="33"/>
      <c r="U154" s="33"/>
    </row>
    <row r="155" spans="1:21" s="32" customFormat="1">
      <c r="A155" s="26" t="s">
        <v>276</v>
      </c>
      <c r="B155" s="27" t="s">
        <v>277</v>
      </c>
      <c r="C155" s="26" t="s">
        <v>288</v>
      </c>
      <c r="D155" s="27" t="s">
        <v>289</v>
      </c>
      <c r="E155" s="27"/>
      <c r="F155" s="27">
        <f t="shared" si="15"/>
        <v>0</v>
      </c>
      <c r="G155" s="28">
        <v>18113</v>
      </c>
      <c r="H155" s="27">
        <f t="shared" si="16"/>
        <v>724520</v>
      </c>
      <c r="I155" s="29">
        <f t="shared" si="17"/>
        <v>724520</v>
      </c>
      <c r="J155" s="34"/>
      <c r="K155" s="27"/>
      <c r="L155" s="27">
        <f t="shared" si="12"/>
        <v>724520</v>
      </c>
      <c r="M155" s="29">
        <f t="shared" si="13"/>
        <v>0</v>
      </c>
      <c r="N155" s="29">
        <f t="shared" si="14"/>
        <v>0</v>
      </c>
      <c r="O155" s="34"/>
      <c r="P155" s="34"/>
      <c r="Q155" s="34"/>
      <c r="R155" s="34"/>
      <c r="S155" s="34"/>
      <c r="T155" s="34"/>
      <c r="U155" s="34"/>
    </row>
    <row r="156" spans="1:21" s="22" customFormat="1">
      <c r="A156" s="16" t="s">
        <v>290</v>
      </c>
      <c r="B156" s="17" t="s">
        <v>291</v>
      </c>
      <c r="C156" s="16" t="s">
        <v>292</v>
      </c>
      <c r="D156" s="17" t="s">
        <v>293</v>
      </c>
      <c r="E156" s="17"/>
      <c r="F156" s="17">
        <f t="shared" si="15"/>
        <v>0</v>
      </c>
      <c r="G156" s="18">
        <v>787</v>
      </c>
      <c r="H156" s="17">
        <f t="shared" si="16"/>
        <v>31480</v>
      </c>
      <c r="I156" s="20">
        <f t="shared" si="17"/>
        <v>31480</v>
      </c>
      <c r="J156" s="19">
        <f>SUM(I156:I157)</f>
        <v>5505560</v>
      </c>
      <c r="K156" s="17"/>
      <c r="L156" s="17">
        <f>IF(I156-K156&gt;0,I156-K156,0)</f>
        <v>31480</v>
      </c>
      <c r="M156" s="20">
        <f t="shared" si="13"/>
        <v>0</v>
      </c>
      <c r="N156" s="20">
        <f t="shared" si="14"/>
        <v>0</v>
      </c>
      <c r="O156" s="21">
        <f>SUM(L156:L157)</f>
        <v>5505560</v>
      </c>
      <c r="P156" s="21">
        <v>0</v>
      </c>
      <c r="Q156" s="21">
        <f>O156-P156</f>
        <v>5505560</v>
      </c>
      <c r="R156" s="21">
        <v>0</v>
      </c>
      <c r="S156" s="21">
        <v>0</v>
      </c>
      <c r="T156" s="36">
        <v>0</v>
      </c>
      <c r="U156" s="36">
        <v>0</v>
      </c>
    </row>
    <row r="157" spans="1:21" s="22" customFormat="1">
      <c r="A157" s="16" t="s">
        <v>290</v>
      </c>
      <c r="B157" s="17" t="s">
        <v>291</v>
      </c>
      <c r="C157" s="16" t="s">
        <v>294</v>
      </c>
      <c r="D157" s="17" t="s">
        <v>295</v>
      </c>
      <c r="E157" s="17"/>
      <c r="F157" s="17">
        <f t="shared" si="15"/>
        <v>0</v>
      </c>
      <c r="G157" s="18">
        <v>136852</v>
      </c>
      <c r="H157" s="17">
        <f t="shared" si="16"/>
        <v>5474080</v>
      </c>
      <c r="I157" s="20">
        <f t="shared" si="17"/>
        <v>5474080</v>
      </c>
      <c r="J157" s="24"/>
      <c r="K157" s="17"/>
      <c r="L157" s="17">
        <f>IF(I157-K157&gt;0,I157-K157,0)</f>
        <v>5474080</v>
      </c>
      <c r="M157" s="20">
        <f t="shared" si="13"/>
        <v>0</v>
      </c>
      <c r="N157" s="20">
        <f t="shared" si="14"/>
        <v>0</v>
      </c>
      <c r="O157" s="24"/>
      <c r="P157" s="24"/>
      <c r="Q157" s="24"/>
      <c r="R157" s="24"/>
      <c r="S157" s="24"/>
      <c r="T157" s="37"/>
      <c r="U157" s="37"/>
    </row>
    <row r="158" spans="1:21" s="22" customFormat="1">
      <c r="A158" s="16" t="s">
        <v>296</v>
      </c>
      <c r="B158" s="17" t="s">
        <v>297</v>
      </c>
      <c r="C158" s="16" t="s">
        <v>298</v>
      </c>
      <c r="D158" s="17" t="s">
        <v>299</v>
      </c>
      <c r="E158" s="17"/>
      <c r="F158" s="17">
        <f t="shared" si="15"/>
        <v>0</v>
      </c>
      <c r="G158" s="18">
        <v>41</v>
      </c>
      <c r="H158" s="17">
        <f t="shared" si="16"/>
        <v>1640</v>
      </c>
      <c r="I158" s="20">
        <f t="shared" si="17"/>
        <v>1640</v>
      </c>
      <c r="J158" s="20">
        <f>SUM(I158)</f>
        <v>1640</v>
      </c>
      <c r="K158" s="17"/>
      <c r="L158" s="17">
        <f>IF(I158-K158&gt;0,I158-K158,0)</f>
        <v>1640</v>
      </c>
      <c r="M158" s="20">
        <f t="shared" si="13"/>
        <v>0</v>
      </c>
      <c r="N158" s="20">
        <f t="shared" si="14"/>
        <v>0</v>
      </c>
      <c r="O158" s="17">
        <v>1640</v>
      </c>
      <c r="P158" s="17">
        <v>0</v>
      </c>
      <c r="Q158" s="17">
        <f>O158-P158</f>
        <v>1640</v>
      </c>
      <c r="R158" s="17">
        <v>0</v>
      </c>
      <c r="S158" s="17">
        <v>0</v>
      </c>
      <c r="T158" s="17">
        <v>0</v>
      </c>
      <c r="U158" s="17">
        <v>0</v>
      </c>
    </row>
    <row r="159" spans="1:21">
      <c r="A159" s="7" t="s">
        <v>300</v>
      </c>
      <c r="B159" s="8" t="s">
        <v>301</v>
      </c>
      <c r="C159" s="7" t="s">
        <v>302</v>
      </c>
      <c r="D159" s="8" t="s">
        <v>303</v>
      </c>
      <c r="E159" s="8"/>
      <c r="F159" s="8">
        <f t="shared" si="15"/>
        <v>0</v>
      </c>
      <c r="G159" s="9">
        <v>60323</v>
      </c>
      <c r="H159" s="8">
        <f t="shared" si="16"/>
        <v>2412920</v>
      </c>
      <c r="I159" s="10">
        <f t="shared" si="17"/>
        <v>2412920</v>
      </c>
      <c r="J159" s="20">
        <f>SUM(I159)</f>
        <v>2412920</v>
      </c>
      <c r="K159" s="8"/>
      <c r="L159" s="17">
        <f>IF(I159-K159&gt;0,I159-K159,0)</f>
        <v>2412920</v>
      </c>
      <c r="M159" s="20">
        <f t="shared" si="13"/>
        <v>0</v>
      </c>
      <c r="N159" s="20">
        <f t="shared" si="14"/>
        <v>0</v>
      </c>
      <c r="O159" s="8">
        <v>2412920</v>
      </c>
      <c r="P159" s="17">
        <v>0</v>
      </c>
      <c r="Q159" s="17">
        <f>O159-P159</f>
        <v>2412920</v>
      </c>
      <c r="R159" s="17">
        <v>0</v>
      </c>
      <c r="S159" s="17">
        <v>0</v>
      </c>
      <c r="T159" s="17">
        <v>0</v>
      </c>
      <c r="U159" s="17">
        <v>0</v>
      </c>
    </row>
    <row r="160" spans="1:21" s="22" customFormat="1">
      <c r="A160" s="16" t="s">
        <v>304</v>
      </c>
      <c r="B160" s="17" t="s">
        <v>305</v>
      </c>
      <c r="C160" s="16" t="s">
        <v>232</v>
      </c>
      <c r="D160" s="17" t="s">
        <v>233</v>
      </c>
      <c r="E160" s="17"/>
      <c r="F160" s="17">
        <f t="shared" si="15"/>
        <v>0</v>
      </c>
      <c r="G160" s="18">
        <v>1</v>
      </c>
      <c r="H160" s="17">
        <f t="shared" si="16"/>
        <v>40</v>
      </c>
      <c r="I160" s="20">
        <f t="shared" si="17"/>
        <v>40</v>
      </c>
      <c r="J160" s="38">
        <f>SUM(I160:I163)</f>
        <v>1920</v>
      </c>
      <c r="K160" s="17"/>
      <c r="L160" s="17">
        <f t="shared" ref="L160:L225" si="18">IF(I160-K160&gt;0,I160-K160,0)</f>
        <v>40</v>
      </c>
      <c r="M160" s="20">
        <f t="shared" si="13"/>
        <v>0</v>
      </c>
      <c r="N160" s="20">
        <f t="shared" si="14"/>
        <v>0</v>
      </c>
      <c r="O160" s="21">
        <v>1920</v>
      </c>
      <c r="P160" s="21">
        <v>0</v>
      </c>
      <c r="Q160" s="21">
        <f>O160-P160</f>
        <v>1920</v>
      </c>
      <c r="R160" s="21">
        <v>0</v>
      </c>
      <c r="S160" s="21">
        <v>0</v>
      </c>
      <c r="T160" s="21">
        <v>0</v>
      </c>
      <c r="U160" s="21">
        <v>0</v>
      </c>
    </row>
    <row r="161" spans="1:21" s="22" customFormat="1">
      <c r="A161" s="16" t="s">
        <v>304</v>
      </c>
      <c r="B161" s="17" t="s">
        <v>305</v>
      </c>
      <c r="C161" s="16" t="s">
        <v>170</v>
      </c>
      <c r="D161" s="17" t="s">
        <v>171</v>
      </c>
      <c r="E161" s="17"/>
      <c r="F161" s="17">
        <f t="shared" si="15"/>
        <v>0</v>
      </c>
      <c r="G161" s="18">
        <v>6</v>
      </c>
      <c r="H161" s="17">
        <f t="shared" si="16"/>
        <v>240</v>
      </c>
      <c r="I161" s="20">
        <f t="shared" si="17"/>
        <v>240</v>
      </c>
      <c r="J161" s="39"/>
      <c r="K161" s="17"/>
      <c r="L161" s="17">
        <f t="shared" si="18"/>
        <v>240</v>
      </c>
      <c r="M161" s="20">
        <f t="shared" si="13"/>
        <v>0</v>
      </c>
      <c r="N161" s="20">
        <f t="shared" si="14"/>
        <v>0</v>
      </c>
      <c r="O161" s="23"/>
      <c r="P161" s="23"/>
      <c r="Q161" s="23"/>
      <c r="R161" s="23"/>
      <c r="S161" s="23"/>
      <c r="T161" s="23"/>
      <c r="U161" s="23"/>
    </row>
    <row r="162" spans="1:21" s="22" customFormat="1">
      <c r="A162" s="16" t="s">
        <v>304</v>
      </c>
      <c r="B162" s="17" t="s">
        <v>305</v>
      </c>
      <c r="C162" s="16" t="s">
        <v>306</v>
      </c>
      <c r="D162" s="17" t="s">
        <v>307</v>
      </c>
      <c r="E162" s="17"/>
      <c r="F162" s="17">
        <f t="shared" si="15"/>
        <v>0</v>
      </c>
      <c r="G162" s="18">
        <v>37</v>
      </c>
      <c r="H162" s="17">
        <f t="shared" si="16"/>
        <v>1480</v>
      </c>
      <c r="I162" s="20">
        <f t="shared" si="17"/>
        <v>1480</v>
      </c>
      <c r="J162" s="39"/>
      <c r="K162" s="17"/>
      <c r="L162" s="17">
        <f t="shared" si="18"/>
        <v>1480</v>
      </c>
      <c r="M162" s="20">
        <f t="shared" si="13"/>
        <v>0</v>
      </c>
      <c r="N162" s="20">
        <f t="shared" si="14"/>
        <v>0</v>
      </c>
      <c r="O162" s="23"/>
      <c r="P162" s="23"/>
      <c r="Q162" s="23"/>
      <c r="R162" s="23"/>
      <c r="S162" s="23"/>
      <c r="T162" s="23"/>
      <c r="U162" s="23"/>
    </row>
    <row r="163" spans="1:21" s="22" customFormat="1">
      <c r="A163" s="16" t="s">
        <v>304</v>
      </c>
      <c r="B163" s="17" t="s">
        <v>305</v>
      </c>
      <c r="C163" s="16" t="s">
        <v>308</v>
      </c>
      <c r="D163" s="17" t="s">
        <v>309</v>
      </c>
      <c r="E163" s="17"/>
      <c r="F163" s="17">
        <f t="shared" si="15"/>
        <v>0</v>
      </c>
      <c r="G163" s="18">
        <v>4</v>
      </c>
      <c r="H163" s="17">
        <f t="shared" si="16"/>
        <v>160</v>
      </c>
      <c r="I163" s="20">
        <f t="shared" si="17"/>
        <v>160</v>
      </c>
      <c r="J163" s="40"/>
      <c r="K163" s="17"/>
      <c r="L163" s="17">
        <f t="shared" si="18"/>
        <v>160</v>
      </c>
      <c r="M163" s="20">
        <f t="shared" si="13"/>
        <v>0</v>
      </c>
      <c r="N163" s="20">
        <f t="shared" si="14"/>
        <v>0</v>
      </c>
      <c r="O163" s="24"/>
      <c r="P163" s="24"/>
      <c r="Q163" s="24"/>
      <c r="R163" s="24"/>
      <c r="S163" s="24"/>
      <c r="T163" s="24"/>
      <c r="U163" s="24"/>
    </row>
    <row r="164" spans="1:21" s="22" customFormat="1">
      <c r="A164" s="16" t="s">
        <v>310</v>
      </c>
      <c r="B164" s="17" t="s">
        <v>311</v>
      </c>
      <c r="C164" s="16" t="s">
        <v>312</v>
      </c>
      <c r="D164" s="17" t="s">
        <v>311</v>
      </c>
      <c r="E164" s="17"/>
      <c r="F164" s="17">
        <f t="shared" si="15"/>
        <v>0</v>
      </c>
      <c r="G164" s="18">
        <v>319331</v>
      </c>
      <c r="H164" s="17">
        <f t="shared" si="16"/>
        <v>12773240</v>
      </c>
      <c r="I164" s="20">
        <f t="shared" si="17"/>
        <v>12773240</v>
      </c>
      <c r="J164" s="41">
        <f>SUM(I164:I221)</f>
        <v>232940080</v>
      </c>
      <c r="K164" s="17"/>
      <c r="L164" s="17">
        <f t="shared" si="18"/>
        <v>12773240</v>
      </c>
      <c r="M164" s="20">
        <f t="shared" si="13"/>
        <v>0</v>
      </c>
      <c r="N164" s="20">
        <f t="shared" si="14"/>
        <v>0</v>
      </c>
      <c r="O164" s="36">
        <f>SUM(L164:L221)</f>
        <v>232940080</v>
      </c>
      <c r="P164" s="36">
        <v>0</v>
      </c>
      <c r="Q164" s="36">
        <f>O164-P164</f>
        <v>232940080</v>
      </c>
      <c r="R164" s="36">
        <v>0</v>
      </c>
      <c r="S164" s="36">
        <v>0</v>
      </c>
      <c r="T164" s="38">
        <f>SUM(N164:N221)</f>
        <v>142580</v>
      </c>
      <c r="U164" s="38">
        <f>S164+T164</f>
        <v>142580</v>
      </c>
    </row>
    <row r="165" spans="1:21" s="22" customFormat="1">
      <c r="A165" s="16" t="s">
        <v>310</v>
      </c>
      <c r="B165" s="17" t="s">
        <v>311</v>
      </c>
      <c r="C165" s="16" t="s">
        <v>313</v>
      </c>
      <c r="D165" s="17" t="s">
        <v>314</v>
      </c>
      <c r="E165" s="17"/>
      <c r="F165" s="17">
        <f t="shared" si="15"/>
        <v>0</v>
      </c>
      <c r="G165" s="18">
        <v>212</v>
      </c>
      <c r="H165" s="17">
        <f t="shared" si="16"/>
        <v>8480</v>
      </c>
      <c r="I165" s="20">
        <f t="shared" si="17"/>
        <v>8480</v>
      </c>
      <c r="J165" s="42"/>
      <c r="K165" s="17"/>
      <c r="L165" s="17">
        <f t="shared" si="18"/>
        <v>8480</v>
      </c>
      <c r="M165" s="20">
        <f t="shared" si="13"/>
        <v>0</v>
      </c>
      <c r="N165" s="20">
        <f t="shared" si="14"/>
        <v>0</v>
      </c>
      <c r="O165" s="43"/>
      <c r="P165" s="43"/>
      <c r="Q165" s="43"/>
      <c r="R165" s="43"/>
      <c r="S165" s="43"/>
      <c r="T165" s="44"/>
      <c r="U165" s="44"/>
    </row>
    <row r="166" spans="1:21" s="22" customFormat="1">
      <c r="A166" s="16" t="s">
        <v>310</v>
      </c>
      <c r="B166" s="17" t="s">
        <v>311</v>
      </c>
      <c r="C166" s="16" t="s">
        <v>315</v>
      </c>
      <c r="D166" s="17" t="s">
        <v>316</v>
      </c>
      <c r="E166" s="17"/>
      <c r="F166" s="17">
        <f t="shared" si="15"/>
        <v>0</v>
      </c>
      <c r="G166" s="18">
        <v>17011</v>
      </c>
      <c r="H166" s="17">
        <f t="shared" si="16"/>
        <v>680440</v>
      </c>
      <c r="I166" s="20">
        <f t="shared" si="17"/>
        <v>680440</v>
      </c>
      <c r="J166" s="42"/>
      <c r="K166" s="17"/>
      <c r="L166" s="17">
        <f t="shared" si="18"/>
        <v>680440</v>
      </c>
      <c r="M166" s="20">
        <f t="shared" si="13"/>
        <v>0</v>
      </c>
      <c r="N166" s="20">
        <f t="shared" si="14"/>
        <v>0</v>
      </c>
      <c r="O166" s="43"/>
      <c r="P166" s="43"/>
      <c r="Q166" s="43"/>
      <c r="R166" s="43"/>
      <c r="S166" s="43"/>
      <c r="T166" s="44"/>
      <c r="U166" s="44"/>
    </row>
    <row r="167" spans="1:21" s="22" customFormat="1">
      <c r="A167" s="16" t="s">
        <v>310</v>
      </c>
      <c r="B167" s="17" t="s">
        <v>311</v>
      </c>
      <c r="C167" s="16" t="s">
        <v>148</v>
      </c>
      <c r="D167" s="17" t="s">
        <v>149</v>
      </c>
      <c r="E167" s="17"/>
      <c r="F167" s="17">
        <f t="shared" si="15"/>
        <v>0</v>
      </c>
      <c r="G167" s="18">
        <v>49670</v>
      </c>
      <c r="H167" s="17">
        <f t="shared" si="16"/>
        <v>1986800</v>
      </c>
      <c r="I167" s="20">
        <f t="shared" si="17"/>
        <v>1986800</v>
      </c>
      <c r="J167" s="42"/>
      <c r="K167" s="17"/>
      <c r="L167" s="17">
        <f t="shared" si="18"/>
        <v>1986800</v>
      </c>
      <c r="M167" s="20">
        <f t="shared" si="13"/>
        <v>0</v>
      </c>
      <c r="N167" s="20">
        <f t="shared" si="14"/>
        <v>0</v>
      </c>
      <c r="O167" s="43"/>
      <c r="P167" s="43"/>
      <c r="Q167" s="43"/>
      <c r="R167" s="43"/>
      <c r="S167" s="43"/>
      <c r="T167" s="44"/>
      <c r="U167" s="44"/>
    </row>
    <row r="168" spans="1:21" s="22" customFormat="1">
      <c r="A168" s="16" t="s">
        <v>310</v>
      </c>
      <c r="B168" s="17" t="s">
        <v>311</v>
      </c>
      <c r="C168" s="16" t="s">
        <v>152</v>
      </c>
      <c r="D168" s="17" t="s">
        <v>153</v>
      </c>
      <c r="E168" s="17"/>
      <c r="F168" s="17">
        <f t="shared" si="15"/>
        <v>0</v>
      </c>
      <c r="G168" s="18">
        <v>542294</v>
      </c>
      <c r="H168" s="17">
        <f t="shared" si="16"/>
        <v>21691760</v>
      </c>
      <c r="I168" s="20">
        <f t="shared" si="17"/>
        <v>21691760</v>
      </c>
      <c r="J168" s="42"/>
      <c r="K168" s="17"/>
      <c r="L168" s="17">
        <f t="shared" si="18"/>
        <v>21691760</v>
      </c>
      <c r="M168" s="20">
        <f t="shared" si="13"/>
        <v>0</v>
      </c>
      <c r="N168" s="20">
        <f t="shared" si="14"/>
        <v>0</v>
      </c>
      <c r="O168" s="43"/>
      <c r="P168" s="43"/>
      <c r="Q168" s="43"/>
      <c r="R168" s="43"/>
      <c r="S168" s="43"/>
      <c r="T168" s="44"/>
      <c r="U168" s="44"/>
    </row>
    <row r="169" spans="1:21" s="22" customFormat="1">
      <c r="A169" s="16" t="s">
        <v>310</v>
      </c>
      <c r="B169" s="17" t="s">
        <v>311</v>
      </c>
      <c r="C169" s="16" t="s">
        <v>317</v>
      </c>
      <c r="D169" s="17" t="s">
        <v>318</v>
      </c>
      <c r="E169" s="17"/>
      <c r="F169" s="17">
        <f t="shared" si="15"/>
        <v>0</v>
      </c>
      <c r="G169" s="18">
        <v>88526</v>
      </c>
      <c r="H169" s="17">
        <f t="shared" si="16"/>
        <v>3541040</v>
      </c>
      <c r="I169" s="20">
        <f t="shared" si="17"/>
        <v>3541040</v>
      </c>
      <c r="J169" s="42"/>
      <c r="K169" s="17"/>
      <c r="L169" s="17">
        <f t="shared" si="18"/>
        <v>3541040</v>
      </c>
      <c r="M169" s="20">
        <f t="shared" si="13"/>
        <v>0</v>
      </c>
      <c r="N169" s="20">
        <f t="shared" si="14"/>
        <v>0</v>
      </c>
      <c r="O169" s="43"/>
      <c r="P169" s="43"/>
      <c r="Q169" s="43"/>
      <c r="R169" s="43"/>
      <c r="S169" s="43"/>
      <c r="T169" s="44"/>
      <c r="U169" s="44"/>
    </row>
    <row r="170" spans="1:21" s="22" customFormat="1">
      <c r="A170" s="16" t="s">
        <v>310</v>
      </c>
      <c r="B170" s="17" t="s">
        <v>311</v>
      </c>
      <c r="C170" s="16" t="s">
        <v>242</v>
      </c>
      <c r="D170" s="17" t="s">
        <v>243</v>
      </c>
      <c r="E170" s="17"/>
      <c r="F170" s="17">
        <f t="shared" si="15"/>
        <v>0</v>
      </c>
      <c r="G170" s="18">
        <v>37921</v>
      </c>
      <c r="H170" s="17">
        <f t="shared" si="16"/>
        <v>1516840</v>
      </c>
      <c r="I170" s="20">
        <f t="shared" si="17"/>
        <v>1516840</v>
      </c>
      <c r="J170" s="42"/>
      <c r="K170" s="17"/>
      <c r="L170" s="17">
        <f t="shared" si="18"/>
        <v>1516840</v>
      </c>
      <c r="M170" s="20">
        <f t="shared" si="13"/>
        <v>0</v>
      </c>
      <c r="N170" s="20">
        <f t="shared" si="14"/>
        <v>0</v>
      </c>
      <c r="O170" s="43"/>
      <c r="P170" s="43"/>
      <c r="Q170" s="43"/>
      <c r="R170" s="43"/>
      <c r="S170" s="43"/>
      <c r="T170" s="44"/>
      <c r="U170" s="44"/>
    </row>
    <row r="171" spans="1:21" s="22" customFormat="1">
      <c r="A171" s="16" t="s">
        <v>310</v>
      </c>
      <c r="B171" s="17" t="s">
        <v>311</v>
      </c>
      <c r="C171" s="16" t="s">
        <v>232</v>
      </c>
      <c r="D171" s="17" t="s">
        <v>233</v>
      </c>
      <c r="E171" s="17"/>
      <c r="F171" s="17">
        <f t="shared" si="15"/>
        <v>0</v>
      </c>
      <c r="G171" s="18">
        <v>189648</v>
      </c>
      <c r="H171" s="17">
        <f t="shared" si="16"/>
        <v>7585920</v>
      </c>
      <c r="I171" s="20">
        <f t="shared" si="17"/>
        <v>7585920</v>
      </c>
      <c r="J171" s="42"/>
      <c r="K171" s="17"/>
      <c r="L171" s="17">
        <f t="shared" si="18"/>
        <v>7585920</v>
      </c>
      <c r="M171" s="20">
        <f t="shared" si="13"/>
        <v>0</v>
      </c>
      <c r="N171" s="20">
        <f t="shared" si="14"/>
        <v>0</v>
      </c>
      <c r="O171" s="43"/>
      <c r="P171" s="43"/>
      <c r="Q171" s="43"/>
      <c r="R171" s="43"/>
      <c r="S171" s="43"/>
      <c r="T171" s="44"/>
      <c r="U171" s="44"/>
    </row>
    <row r="172" spans="1:21" s="22" customFormat="1">
      <c r="A172" s="16" t="s">
        <v>310</v>
      </c>
      <c r="B172" s="17" t="s">
        <v>311</v>
      </c>
      <c r="C172" s="16" t="s">
        <v>85</v>
      </c>
      <c r="D172" s="17" t="s">
        <v>86</v>
      </c>
      <c r="E172" s="17"/>
      <c r="F172" s="17">
        <f t="shared" si="15"/>
        <v>0</v>
      </c>
      <c r="G172" s="18">
        <v>45</v>
      </c>
      <c r="H172" s="17">
        <f t="shared" si="16"/>
        <v>1800</v>
      </c>
      <c r="I172" s="20">
        <f t="shared" si="17"/>
        <v>1800</v>
      </c>
      <c r="J172" s="42"/>
      <c r="K172" s="17"/>
      <c r="L172" s="17">
        <f t="shared" si="18"/>
        <v>1800</v>
      </c>
      <c r="M172" s="20">
        <f t="shared" si="13"/>
        <v>0</v>
      </c>
      <c r="N172" s="20">
        <f t="shared" si="14"/>
        <v>0</v>
      </c>
      <c r="O172" s="43"/>
      <c r="P172" s="43"/>
      <c r="Q172" s="43"/>
      <c r="R172" s="43"/>
      <c r="S172" s="43"/>
      <c r="T172" s="44"/>
      <c r="U172" s="44"/>
    </row>
    <row r="173" spans="1:21" s="22" customFormat="1">
      <c r="A173" s="16" t="s">
        <v>310</v>
      </c>
      <c r="B173" s="17" t="s">
        <v>311</v>
      </c>
      <c r="C173" s="16" t="s">
        <v>162</v>
      </c>
      <c r="D173" s="17" t="s">
        <v>163</v>
      </c>
      <c r="E173" s="17"/>
      <c r="F173" s="17">
        <f t="shared" si="15"/>
        <v>0</v>
      </c>
      <c r="G173" s="18">
        <v>33859</v>
      </c>
      <c r="H173" s="17">
        <f t="shared" si="16"/>
        <v>1354360</v>
      </c>
      <c r="I173" s="20">
        <f t="shared" si="17"/>
        <v>1354360</v>
      </c>
      <c r="J173" s="42"/>
      <c r="K173" s="17"/>
      <c r="L173" s="17">
        <f t="shared" si="18"/>
        <v>1354360</v>
      </c>
      <c r="M173" s="20">
        <f t="shared" si="13"/>
        <v>0</v>
      </c>
      <c r="N173" s="20">
        <f t="shared" si="14"/>
        <v>0</v>
      </c>
      <c r="O173" s="43"/>
      <c r="P173" s="43"/>
      <c r="Q173" s="43"/>
      <c r="R173" s="43"/>
      <c r="S173" s="43"/>
      <c r="T173" s="44"/>
      <c r="U173" s="44"/>
    </row>
    <row r="174" spans="1:21" s="22" customFormat="1">
      <c r="A174" s="16" t="s">
        <v>310</v>
      </c>
      <c r="B174" s="17" t="s">
        <v>311</v>
      </c>
      <c r="C174" s="16" t="s">
        <v>319</v>
      </c>
      <c r="D174" s="17" t="s">
        <v>265</v>
      </c>
      <c r="E174" s="17"/>
      <c r="F174" s="17">
        <f t="shared" si="15"/>
        <v>0</v>
      </c>
      <c r="G174" s="18">
        <v>88712</v>
      </c>
      <c r="H174" s="17">
        <f t="shared" si="16"/>
        <v>3548480</v>
      </c>
      <c r="I174" s="20">
        <f t="shared" si="17"/>
        <v>3548480</v>
      </c>
      <c r="J174" s="42"/>
      <c r="K174" s="17"/>
      <c r="L174" s="17">
        <f t="shared" si="18"/>
        <v>3548480</v>
      </c>
      <c r="M174" s="20">
        <f t="shared" si="13"/>
        <v>0</v>
      </c>
      <c r="N174" s="20">
        <f t="shared" si="14"/>
        <v>0</v>
      </c>
      <c r="O174" s="43"/>
      <c r="P174" s="43"/>
      <c r="Q174" s="43"/>
      <c r="R174" s="43"/>
      <c r="S174" s="43"/>
      <c r="T174" s="44"/>
      <c r="U174" s="44"/>
    </row>
    <row r="175" spans="1:21" s="22" customFormat="1">
      <c r="A175" s="16" t="s">
        <v>310</v>
      </c>
      <c r="B175" s="17" t="s">
        <v>311</v>
      </c>
      <c r="C175" s="16" t="s">
        <v>37</v>
      </c>
      <c r="D175" s="17" t="s">
        <v>38</v>
      </c>
      <c r="E175" s="17"/>
      <c r="F175" s="17">
        <f t="shared" si="15"/>
        <v>0</v>
      </c>
      <c r="G175" s="18">
        <v>181900</v>
      </c>
      <c r="H175" s="17">
        <f t="shared" si="16"/>
        <v>7276000</v>
      </c>
      <c r="I175" s="20">
        <f t="shared" si="17"/>
        <v>7276000</v>
      </c>
      <c r="J175" s="42"/>
      <c r="K175" s="17"/>
      <c r="L175" s="17">
        <f t="shared" si="18"/>
        <v>7276000</v>
      </c>
      <c r="M175" s="20">
        <f t="shared" si="13"/>
        <v>0</v>
      </c>
      <c r="N175" s="20">
        <f t="shared" si="14"/>
        <v>0</v>
      </c>
      <c r="O175" s="43"/>
      <c r="P175" s="43"/>
      <c r="Q175" s="43"/>
      <c r="R175" s="43"/>
      <c r="S175" s="43"/>
      <c r="T175" s="44"/>
      <c r="U175" s="44"/>
    </row>
    <row r="176" spans="1:21" s="22" customFormat="1">
      <c r="A176" s="16" t="s">
        <v>310</v>
      </c>
      <c r="B176" s="17" t="s">
        <v>311</v>
      </c>
      <c r="C176" s="16" t="s">
        <v>320</v>
      </c>
      <c r="D176" s="17" t="s">
        <v>321</v>
      </c>
      <c r="E176" s="17"/>
      <c r="F176" s="17">
        <f t="shared" si="15"/>
        <v>0</v>
      </c>
      <c r="G176" s="18">
        <v>897</v>
      </c>
      <c r="H176" s="17">
        <f t="shared" si="16"/>
        <v>35880</v>
      </c>
      <c r="I176" s="20">
        <f t="shared" si="17"/>
        <v>35880</v>
      </c>
      <c r="J176" s="42"/>
      <c r="K176" s="17"/>
      <c r="L176" s="17">
        <f t="shared" si="18"/>
        <v>35880</v>
      </c>
      <c r="M176" s="20">
        <f t="shared" si="13"/>
        <v>0</v>
      </c>
      <c r="N176" s="20">
        <f t="shared" si="14"/>
        <v>0</v>
      </c>
      <c r="O176" s="43"/>
      <c r="P176" s="43"/>
      <c r="Q176" s="43"/>
      <c r="R176" s="43"/>
      <c r="S176" s="43"/>
      <c r="T176" s="44"/>
      <c r="U176" s="44"/>
    </row>
    <row r="177" spans="1:21" s="22" customFormat="1">
      <c r="A177" s="16" t="s">
        <v>310</v>
      </c>
      <c r="B177" s="17" t="s">
        <v>311</v>
      </c>
      <c r="C177" s="16" t="s">
        <v>322</v>
      </c>
      <c r="D177" s="17" t="s">
        <v>323</v>
      </c>
      <c r="E177" s="17"/>
      <c r="F177" s="17">
        <f t="shared" si="15"/>
        <v>0</v>
      </c>
      <c r="G177" s="18">
        <v>4505</v>
      </c>
      <c r="H177" s="17">
        <f t="shared" si="16"/>
        <v>180200</v>
      </c>
      <c r="I177" s="20">
        <f t="shared" si="17"/>
        <v>180200</v>
      </c>
      <c r="J177" s="42"/>
      <c r="K177" s="17"/>
      <c r="L177" s="17">
        <f t="shared" si="18"/>
        <v>180200</v>
      </c>
      <c r="M177" s="20">
        <f t="shared" si="13"/>
        <v>0</v>
      </c>
      <c r="N177" s="20">
        <f t="shared" si="14"/>
        <v>0</v>
      </c>
      <c r="O177" s="43"/>
      <c r="P177" s="43"/>
      <c r="Q177" s="43"/>
      <c r="R177" s="43"/>
      <c r="S177" s="43"/>
      <c r="T177" s="44"/>
      <c r="U177" s="44"/>
    </row>
    <row r="178" spans="1:21" s="22" customFormat="1">
      <c r="A178" s="16" t="s">
        <v>310</v>
      </c>
      <c r="B178" s="17" t="s">
        <v>311</v>
      </c>
      <c r="C178" s="16" t="s">
        <v>170</v>
      </c>
      <c r="D178" s="17" t="s">
        <v>171</v>
      </c>
      <c r="E178" s="17"/>
      <c r="F178" s="17">
        <f t="shared" si="15"/>
        <v>0</v>
      </c>
      <c r="G178" s="18">
        <v>432</v>
      </c>
      <c r="H178" s="17">
        <f t="shared" si="16"/>
        <v>17280</v>
      </c>
      <c r="I178" s="20">
        <f t="shared" si="17"/>
        <v>17280</v>
      </c>
      <c r="J178" s="42"/>
      <c r="K178" s="17"/>
      <c r="L178" s="17">
        <f t="shared" si="18"/>
        <v>17280</v>
      </c>
      <c r="M178" s="20">
        <f t="shared" si="13"/>
        <v>0</v>
      </c>
      <c r="N178" s="20">
        <f t="shared" si="14"/>
        <v>0</v>
      </c>
      <c r="O178" s="43"/>
      <c r="P178" s="43"/>
      <c r="Q178" s="43"/>
      <c r="R178" s="43"/>
      <c r="S178" s="43"/>
      <c r="T178" s="44"/>
      <c r="U178" s="44"/>
    </row>
    <row r="179" spans="1:21" s="22" customFormat="1">
      <c r="A179" s="16" t="s">
        <v>310</v>
      </c>
      <c r="B179" s="17" t="s">
        <v>311</v>
      </c>
      <c r="C179" s="16" t="s">
        <v>210</v>
      </c>
      <c r="D179" s="17" t="s">
        <v>211</v>
      </c>
      <c r="E179" s="17"/>
      <c r="F179" s="17">
        <f t="shared" si="15"/>
        <v>0</v>
      </c>
      <c r="G179" s="18">
        <v>127360</v>
      </c>
      <c r="H179" s="17">
        <f t="shared" si="16"/>
        <v>5094400</v>
      </c>
      <c r="I179" s="20">
        <f t="shared" si="17"/>
        <v>5094400</v>
      </c>
      <c r="J179" s="42"/>
      <c r="K179" s="17"/>
      <c r="L179" s="17">
        <f t="shared" si="18"/>
        <v>5094400</v>
      </c>
      <c r="M179" s="20">
        <f t="shared" si="13"/>
        <v>0</v>
      </c>
      <c r="N179" s="20">
        <f t="shared" si="14"/>
        <v>0</v>
      </c>
      <c r="O179" s="43"/>
      <c r="P179" s="43"/>
      <c r="Q179" s="43"/>
      <c r="R179" s="43"/>
      <c r="S179" s="43"/>
      <c r="T179" s="44"/>
      <c r="U179" s="44"/>
    </row>
    <row r="180" spans="1:21" s="22" customFormat="1">
      <c r="A180" s="16" t="s">
        <v>310</v>
      </c>
      <c r="B180" s="17" t="s">
        <v>311</v>
      </c>
      <c r="C180" s="16" t="s">
        <v>172</v>
      </c>
      <c r="D180" s="17" t="s">
        <v>173</v>
      </c>
      <c r="E180" s="17"/>
      <c r="F180" s="17">
        <f t="shared" si="15"/>
        <v>0</v>
      </c>
      <c r="G180" s="18">
        <v>6556</v>
      </c>
      <c r="H180" s="17">
        <f t="shared" si="16"/>
        <v>262240</v>
      </c>
      <c r="I180" s="20">
        <f t="shared" si="17"/>
        <v>262240</v>
      </c>
      <c r="J180" s="42"/>
      <c r="K180" s="17"/>
      <c r="L180" s="17">
        <f t="shared" si="18"/>
        <v>262240</v>
      </c>
      <c r="M180" s="20">
        <f t="shared" si="13"/>
        <v>0</v>
      </c>
      <c r="N180" s="20">
        <f t="shared" si="14"/>
        <v>0</v>
      </c>
      <c r="O180" s="43"/>
      <c r="P180" s="43"/>
      <c r="Q180" s="43"/>
      <c r="R180" s="43"/>
      <c r="S180" s="43"/>
      <c r="T180" s="44"/>
      <c r="U180" s="44"/>
    </row>
    <row r="181" spans="1:21" s="22" customFormat="1">
      <c r="A181" s="16" t="s">
        <v>310</v>
      </c>
      <c r="B181" s="17" t="s">
        <v>311</v>
      </c>
      <c r="C181" s="16" t="s">
        <v>324</v>
      </c>
      <c r="D181" s="17" t="s">
        <v>325</v>
      </c>
      <c r="E181" s="17"/>
      <c r="F181" s="17">
        <f t="shared" si="15"/>
        <v>0</v>
      </c>
      <c r="G181" s="18">
        <v>27985</v>
      </c>
      <c r="H181" s="17">
        <f t="shared" si="16"/>
        <v>1119400</v>
      </c>
      <c r="I181" s="20">
        <f t="shared" si="17"/>
        <v>1119400</v>
      </c>
      <c r="J181" s="42"/>
      <c r="K181" s="17"/>
      <c r="L181" s="17">
        <f t="shared" si="18"/>
        <v>1119400</v>
      </c>
      <c r="M181" s="20">
        <f t="shared" si="13"/>
        <v>0</v>
      </c>
      <c r="N181" s="20">
        <f t="shared" si="14"/>
        <v>0</v>
      </c>
      <c r="O181" s="43"/>
      <c r="P181" s="43"/>
      <c r="Q181" s="43"/>
      <c r="R181" s="43"/>
      <c r="S181" s="43"/>
      <c r="T181" s="44"/>
      <c r="U181" s="44"/>
    </row>
    <row r="182" spans="1:21" s="22" customFormat="1">
      <c r="A182" s="16" t="s">
        <v>310</v>
      </c>
      <c r="B182" s="17" t="s">
        <v>311</v>
      </c>
      <c r="C182" s="16" t="s">
        <v>326</v>
      </c>
      <c r="D182" s="17" t="s">
        <v>327</v>
      </c>
      <c r="E182" s="17"/>
      <c r="F182" s="17">
        <f t="shared" si="15"/>
        <v>0</v>
      </c>
      <c r="G182" s="18">
        <v>126439</v>
      </c>
      <c r="H182" s="17">
        <f t="shared" si="16"/>
        <v>5057560</v>
      </c>
      <c r="I182" s="20">
        <f t="shared" si="17"/>
        <v>5057560</v>
      </c>
      <c r="J182" s="42"/>
      <c r="K182" s="17"/>
      <c r="L182" s="17">
        <f t="shared" si="18"/>
        <v>5057560</v>
      </c>
      <c r="M182" s="20">
        <f t="shared" si="13"/>
        <v>0</v>
      </c>
      <c r="N182" s="20">
        <f t="shared" si="14"/>
        <v>0</v>
      </c>
      <c r="O182" s="43"/>
      <c r="P182" s="43"/>
      <c r="Q182" s="43"/>
      <c r="R182" s="43"/>
      <c r="S182" s="43"/>
      <c r="T182" s="44"/>
      <c r="U182" s="44"/>
    </row>
    <row r="183" spans="1:21" s="22" customFormat="1">
      <c r="A183" s="16" t="s">
        <v>310</v>
      </c>
      <c r="B183" s="17" t="s">
        <v>311</v>
      </c>
      <c r="C183" s="16" t="s">
        <v>176</v>
      </c>
      <c r="D183" s="17" t="s">
        <v>177</v>
      </c>
      <c r="E183" s="17"/>
      <c r="F183" s="17">
        <f t="shared" si="15"/>
        <v>0</v>
      </c>
      <c r="G183" s="18">
        <v>11896</v>
      </c>
      <c r="H183" s="17">
        <f t="shared" si="16"/>
        <v>475840</v>
      </c>
      <c r="I183" s="20">
        <f t="shared" si="17"/>
        <v>475840</v>
      </c>
      <c r="J183" s="42"/>
      <c r="K183" s="17"/>
      <c r="L183" s="17">
        <f t="shared" si="18"/>
        <v>475840</v>
      </c>
      <c r="M183" s="20">
        <f t="shared" si="13"/>
        <v>0</v>
      </c>
      <c r="N183" s="20">
        <f t="shared" si="14"/>
        <v>0</v>
      </c>
      <c r="O183" s="43"/>
      <c r="P183" s="43"/>
      <c r="Q183" s="43"/>
      <c r="R183" s="43"/>
      <c r="S183" s="43"/>
      <c r="T183" s="44"/>
      <c r="U183" s="44"/>
    </row>
    <row r="184" spans="1:21" s="22" customFormat="1">
      <c r="A184" s="16" t="s">
        <v>310</v>
      </c>
      <c r="B184" s="17" t="s">
        <v>311</v>
      </c>
      <c r="C184" s="16" t="s">
        <v>328</v>
      </c>
      <c r="D184" s="17" t="s">
        <v>329</v>
      </c>
      <c r="E184" s="17"/>
      <c r="F184" s="17">
        <f t="shared" si="15"/>
        <v>0</v>
      </c>
      <c r="G184" s="18">
        <v>290268</v>
      </c>
      <c r="H184" s="17">
        <f t="shared" si="16"/>
        <v>11610720</v>
      </c>
      <c r="I184" s="20">
        <f t="shared" si="17"/>
        <v>11610720</v>
      </c>
      <c r="J184" s="42"/>
      <c r="K184" s="17"/>
      <c r="L184" s="17">
        <f t="shared" si="18"/>
        <v>11610720</v>
      </c>
      <c r="M184" s="20">
        <f t="shared" si="13"/>
        <v>0</v>
      </c>
      <c r="N184" s="20">
        <f t="shared" si="14"/>
        <v>0</v>
      </c>
      <c r="O184" s="43"/>
      <c r="P184" s="43"/>
      <c r="Q184" s="43"/>
      <c r="R184" s="43"/>
      <c r="S184" s="43"/>
      <c r="T184" s="44"/>
      <c r="U184" s="44"/>
    </row>
    <row r="185" spans="1:21" s="22" customFormat="1">
      <c r="A185" s="16" t="s">
        <v>310</v>
      </c>
      <c r="B185" s="17" t="s">
        <v>311</v>
      </c>
      <c r="C185" s="16" t="s">
        <v>330</v>
      </c>
      <c r="D185" s="17" t="s">
        <v>331</v>
      </c>
      <c r="E185" s="17"/>
      <c r="F185" s="17">
        <f t="shared" si="15"/>
        <v>0</v>
      </c>
      <c r="G185" s="18">
        <v>156</v>
      </c>
      <c r="H185" s="17">
        <f t="shared" si="16"/>
        <v>6240</v>
      </c>
      <c r="I185" s="20">
        <f t="shared" si="17"/>
        <v>6240</v>
      </c>
      <c r="J185" s="42"/>
      <c r="K185" s="17"/>
      <c r="L185" s="17">
        <f t="shared" si="18"/>
        <v>6240</v>
      </c>
      <c r="M185" s="20">
        <f t="shared" si="13"/>
        <v>0</v>
      </c>
      <c r="N185" s="20">
        <f t="shared" si="14"/>
        <v>0</v>
      </c>
      <c r="O185" s="43"/>
      <c r="P185" s="43"/>
      <c r="Q185" s="43"/>
      <c r="R185" s="43"/>
      <c r="S185" s="43"/>
      <c r="T185" s="44"/>
      <c r="U185" s="44"/>
    </row>
    <row r="186" spans="1:21" s="22" customFormat="1">
      <c r="A186" s="16" t="s">
        <v>310</v>
      </c>
      <c r="B186" s="17" t="s">
        <v>311</v>
      </c>
      <c r="C186" s="16" t="s">
        <v>332</v>
      </c>
      <c r="D186" s="17" t="s">
        <v>333</v>
      </c>
      <c r="E186" s="17"/>
      <c r="F186" s="17">
        <f t="shared" si="15"/>
        <v>0</v>
      </c>
      <c r="G186" s="18">
        <v>12779</v>
      </c>
      <c r="H186" s="17">
        <f t="shared" si="16"/>
        <v>511160</v>
      </c>
      <c r="I186" s="20">
        <f t="shared" si="17"/>
        <v>511160</v>
      </c>
      <c r="J186" s="42"/>
      <c r="K186" s="17"/>
      <c r="L186" s="17">
        <f t="shared" si="18"/>
        <v>511160</v>
      </c>
      <c r="M186" s="20">
        <f t="shared" si="13"/>
        <v>0</v>
      </c>
      <c r="N186" s="20">
        <f t="shared" si="14"/>
        <v>0</v>
      </c>
      <c r="O186" s="43"/>
      <c r="P186" s="43"/>
      <c r="Q186" s="43"/>
      <c r="R186" s="43"/>
      <c r="S186" s="43"/>
      <c r="T186" s="44"/>
      <c r="U186" s="44"/>
    </row>
    <row r="187" spans="1:21" s="22" customFormat="1">
      <c r="A187" s="16" t="s">
        <v>310</v>
      </c>
      <c r="B187" s="17" t="s">
        <v>311</v>
      </c>
      <c r="C187" s="16" t="s">
        <v>180</v>
      </c>
      <c r="D187" s="17" t="s">
        <v>181</v>
      </c>
      <c r="E187" s="17"/>
      <c r="F187" s="17">
        <f t="shared" si="15"/>
        <v>0</v>
      </c>
      <c r="G187" s="18">
        <v>37090</v>
      </c>
      <c r="H187" s="17">
        <f t="shared" si="16"/>
        <v>1483600</v>
      </c>
      <c r="I187" s="20">
        <f t="shared" si="17"/>
        <v>1483600</v>
      </c>
      <c r="J187" s="42"/>
      <c r="K187" s="17"/>
      <c r="L187" s="17">
        <f t="shared" si="18"/>
        <v>1483600</v>
      </c>
      <c r="M187" s="20">
        <f t="shared" si="13"/>
        <v>0</v>
      </c>
      <c r="N187" s="20">
        <f t="shared" si="14"/>
        <v>0</v>
      </c>
      <c r="O187" s="43"/>
      <c r="P187" s="43"/>
      <c r="Q187" s="43"/>
      <c r="R187" s="43"/>
      <c r="S187" s="43"/>
      <c r="T187" s="44"/>
      <c r="U187" s="44"/>
    </row>
    <row r="188" spans="1:21" s="22" customFormat="1">
      <c r="A188" s="16" t="s">
        <v>310</v>
      </c>
      <c r="B188" s="17" t="s">
        <v>311</v>
      </c>
      <c r="C188" s="16" t="s">
        <v>334</v>
      </c>
      <c r="D188" s="17" t="s">
        <v>335</v>
      </c>
      <c r="E188" s="17"/>
      <c r="F188" s="17">
        <f t="shared" si="15"/>
        <v>0</v>
      </c>
      <c r="G188" s="18">
        <v>251</v>
      </c>
      <c r="H188" s="17">
        <f t="shared" si="16"/>
        <v>10040</v>
      </c>
      <c r="I188" s="20">
        <f t="shared" si="17"/>
        <v>10040</v>
      </c>
      <c r="J188" s="42"/>
      <c r="K188" s="17"/>
      <c r="L188" s="17">
        <f t="shared" si="18"/>
        <v>10040</v>
      </c>
      <c r="M188" s="20">
        <f t="shared" si="13"/>
        <v>0</v>
      </c>
      <c r="N188" s="20">
        <f t="shared" si="14"/>
        <v>0</v>
      </c>
      <c r="O188" s="43"/>
      <c r="P188" s="43"/>
      <c r="Q188" s="43"/>
      <c r="R188" s="43"/>
      <c r="S188" s="43"/>
      <c r="T188" s="44"/>
      <c r="U188" s="44"/>
    </row>
    <row r="189" spans="1:21" s="22" customFormat="1">
      <c r="A189" s="16" t="s">
        <v>310</v>
      </c>
      <c r="B189" s="17" t="s">
        <v>311</v>
      </c>
      <c r="C189" s="16" t="s">
        <v>184</v>
      </c>
      <c r="D189" s="17" t="s">
        <v>185</v>
      </c>
      <c r="E189" s="17"/>
      <c r="F189" s="17">
        <f t="shared" si="15"/>
        <v>0</v>
      </c>
      <c r="G189" s="18">
        <v>245769</v>
      </c>
      <c r="H189" s="17">
        <f t="shared" si="16"/>
        <v>9830760</v>
      </c>
      <c r="I189" s="20">
        <f t="shared" si="17"/>
        <v>9830760</v>
      </c>
      <c r="J189" s="42"/>
      <c r="K189" s="17"/>
      <c r="L189" s="17">
        <f t="shared" si="18"/>
        <v>9830760</v>
      </c>
      <c r="M189" s="20">
        <f t="shared" si="13"/>
        <v>0</v>
      </c>
      <c r="N189" s="20">
        <f t="shared" si="14"/>
        <v>0</v>
      </c>
      <c r="O189" s="43"/>
      <c r="P189" s="43"/>
      <c r="Q189" s="43"/>
      <c r="R189" s="43"/>
      <c r="S189" s="43"/>
      <c r="T189" s="44"/>
      <c r="U189" s="44"/>
    </row>
    <row r="190" spans="1:21" s="22" customFormat="1">
      <c r="A190" s="16" t="s">
        <v>310</v>
      </c>
      <c r="B190" s="17" t="s">
        <v>311</v>
      </c>
      <c r="C190" s="16" t="s">
        <v>336</v>
      </c>
      <c r="D190" s="17" t="s">
        <v>337</v>
      </c>
      <c r="E190" s="17"/>
      <c r="F190" s="17">
        <f t="shared" si="15"/>
        <v>0</v>
      </c>
      <c r="G190" s="18">
        <v>101749</v>
      </c>
      <c r="H190" s="17">
        <f t="shared" si="16"/>
        <v>4069960</v>
      </c>
      <c r="I190" s="20">
        <f t="shared" si="17"/>
        <v>4069960</v>
      </c>
      <c r="J190" s="42"/>
      <c r="K190" s="17"/>
      <c r="L190" s="17">
        <f t="shared" si="18"/>
        <v>4069960</v>
      </c>
      <c r="M190" s="20">
        <f t="shared" si="13"/>
        <v>0</v>
      </c>
      <c r="N190" s="20">
        <f t="shared" si="14"/>
        <v>0</v>
      </c>
      <c r="O190" s="43"/>
      <c r="P190" s="43"/>
      <c r="Q190" s="43"/>
      <c r="R190" s="43"/>
      <c r="S190" s="43"/>
      <c r="T190" s="44"/>
      <c r="U190" s="44"/>
    </row>
    <row r="191" spans="1:21" s="22" customFormat="1">
      <c r="A191" s="16" t="s">
        <v>310</v>
      </c>
      <c r="B191" s="17" t="s">
        <v>311</v>
      </c>
      <c r="C191" s="16" t="s">
        <v>338</v>
      </c>
      <c r="D191" s="17" t="s">
        <v>339</v>
      </c>
      <c r="E191" s="17"/>
      <c r="F191" s="17">
        <f t="shared" si="15"/>
        <v>0</v>
      </c>
      <c r="G191" s="18">
        <v>10292</v>
      </c>
      <c r="H191" s="17">
        <f t="shared" si="16"/>
        <v>411680</v>
      </c>
      <c r="I191" s="20">
        <f t="shared" si="17"/>
        <v>411680</v>
      </c>
      <c r="J191" s="42"/>
      <c r="K191" s="17"/>
      <c r="L191" s="17">
        <f t="shared" si="18"/>
        <v>411680</v>
      </c>
      <c r="M191" s="20">
        <f t="shared" si="13"/>
        <v>0</v>
      </c>
      <c r="N191" s="20">
        <f t="shared" si="14"/>
        <v>0</v>
      </c>
      <c r="O191" s="43"/>
      <c r="P191" s="43"/>
      <c r="Q191" s="43"/>
      <c r="R191" s="43"/>
      <c r="S191" s="43"/>
      <c r="T191" s="44"/>
      <c r="U191" s="44"/>
    </row>
    <row r="192" spans="1:21" s="22" customFormat="1">
      <c r="A192" s="16" t="s">
        <v>310</v>
      </c>
      <c r="B192" s="17" t="s">
        <v>311</v>
      </c>
      <c r="C192" s="16" t="s">
        <v>340</v>
      </c>
      <c r="D192" s="17" t="s">
        <v>341</v>
      </c>
      <c r="E192" s="17"/>
      <c r="F192" s="17">
        <f t="shared" si="15"/>
        <v>0</v>
      </c>
      <c r="G192" s="18">
        <v>99094</v>
      </c>
      <c r="H192" s="17">
        <f t="shared" si="16"/>
        <v>3963760</v>
      </c>
      <c r="I192" s="20">
        <f t="shared" si="17"/>
        <v>3963760</v>
      </c>
      <c r="J192" s="42"/>
      <c r="K192" s="17"/>
      <c r="L192" s="17">
        <f t="shared" si="18"/>
        <v>3963760</v>
      </c>
      <c r="M192" s="20">
        <f t="shared" si="13"/>
        <v>0</v>
      </c>
      <c r="N192" s="20">
        <f t="shared" si="14"/>
        <v>0</v>
      </c>
      <c r="O192" s="43"/>
      <c r="P192" s="43"/>
      <c r="Q192" s="43"/>
      <c r="R192" s="43"/>
      <c r="S192" s="43"/>
      <c r="T192" s="44"/>
      <c r="U192" s="44"/>
    </row>
    <row r="193" spans="1:21" s="22" customFormat="1">
      <c r="A193" s="16" t="s">
        <v>310</v>
      </c>
      <c r="B193" s="17" t="s">
        <v>311</v>
      </c>
      <c r="C193" s="16" t="s">
        <v>342</v>
      </c>
      <c r="D193" s="17" t="s">
        <v>343</v>
      </c>
      <c r="E193" s="17"/>
      <c r="F193" s="17">
        <f t="shared" si="15"/>
        <v>0</v>
      </c>
      <c r="G193" s="18">
        <v>46449</v>
      </c>
      <c r="H193" s="17">
        <f t="shared" si="16"/>
        <v>1857960</v>
      </c>
      <c r="I193" s="20">
        <f t="shared" si="17"/>
        <v>1857960</v>
      </c>
      <c r="J193" s="42"/>
      <c r="K193" s="17"/>
      <c r="L193" s="17">
        <f t="shared" si="18"/>
        <v>1857960</v>
      </c>
      <c r="M193" s="20">
        <f t="shared" si="13"/>
        <v>0</v>
      </c>
      <c r="N193" s="20">
        <f t="shared" si="14"/>
        <v>0</v>
      </c>
      <c r="O193" s="43"/>
      <c r="P193" s="43"/>
      <c r="Q193" s="43"/>
      <c r="R193" s="43"/>
      <c r="S193" s="43"/>
      <c r="T193" s="44"/>
      <c r="U193" s="44"/>
    </row>
    <row r="194" spans="1:21" s="22" customFormat="1">
      <c r="A194" s="16" t="s">
        <v>310</v>
      </c>
      <c r="B194" s="17" t="s">
        <v>311</v>
      </c>
      <c r="C194" s="16" t="s">
        <v>344</v>
      </c>
      <c r="D194" s="17" t="s">
        <v>345</v>
      </c>
      <c r="E194" s="17"/>
      <c r="F194" s="17">
        <f t="shared" si="15"/>
        <v>0</v>
      </c>
      <c r="G194" s="18">
        <v>37414</v>
      </c>
      <c r="H194" s="17">
        <f t="shared" si="16"/>
        <v>1496560</v>
      </c>
      <c r="I194" s="20">
        <f t="shared" si="17"/>
        <v>1496560</v>
      </c>
      <c r="J194" s="42"/>
      <c r="K194" s="17"/>
      <c r="L194" s="17">
        <f t="shared" si="18"/>
        <v>1496560</v>
      </c>
      <c r="M194" s="20">
        <f t="shared" si="13"/>
        <v>0</v>
      </c>
      <c r="N194" s="20">
        <f t="shared" si="14"/>
        <v>0</v>
      </c>
      <c r="O194" s="43"/>
      <c r="P194" s="43"/>
      <c r="Q194" s="43"/>
      <c r="R194" s="43"/>
      <c r="S194" s="43"/>
      <c r="T194" s="44"/>
      <c r="U194" s="44"/>
    </row>
    <row r="195" spans="1:21" s="22" customFormat="1">
      <c r="A195" s="16" t="s">
        <v>310</v>
      </c>
      <c r="B195" s="17" t="s">
        <v>311</v>
      </c>
      <c r="C195" s="16" t="s">
        <v>346</v>
      </c>
      <c r="D195" s="17" t="s">
        <v>347</v>
      </c>
      <c r="E195" s="17"/>
      <c r="F195" s="17">
        <f t="shared" si="15"/>
        <v>0</v>
      </c>
      <c r="G195" s="18">
        <v>1024</v>
      </c>
      <c r="H195" s="17">
        <f t="shared" si="16"/>
        <v>40960</v>
      </c>
      <c r="I195" s="20">
        <f t="shared" si="17"/>
        <v>40960</v>
      </c>
      <c r="J195" s="42"/>
      <c r="K195" s="17"/>
      <c r="L195" s="17">
        <f t="shared" si="18"/>
        <v>40960</v>
      </c>
      <c r="M195" s="20">
        <f t="shared" si="13"/>
        <v>0</v>
      </c>
      <c r="N195" s="20">
        <f t="shared" si="14"/>
        <v>0</v>
      </c>
      <c r="O195" s="43"/>
      <c r="P195" s="43"/>
      <c r="Q195" s="43"/>
      <c r="R195" s="43"/>
      <c r="S195" s="43"/>
      <c r="T195" s="44"/>
      <c r="U195" s="44"/>
    </row>
    <row r="196" spans="1:21" s="22" customFormat="1">
      <c r="A196" s="16" t="s">
        <v>310</v>
      </c>
      <c r="B196" s="17" t="s">
        <v>311</v>
      </c>
      <c r="C196" s="16" t="s">
        <v>348</v>
      </c>
      <c r="D196" s="17" t="s">
        <v>349</v>
      </c>
      <c r="E196" s="17"/>
      <c r="F196" s="17">
        <f t="shared" si="15"/>
        <v>0</v>
      </c>
      <c r="G196" s="18">
        <v>66531</v>
      </c>
      <c r="H196" s="17">
        <f t="shared" si="16"/>
        <v>2661240</v>
      </c>
      <c r="I196" s="20">
        <f t="shared" si="17"/>
        <v>2661240</v>
      </c>
      <c r="J196" s="42"/>
      <c r="K196" s="17"/>
      <c r="L196" s="17">
        <f t="shared" si="18"/>
        <v>2661240</v>
      </c>
      <c r="M196" s="20">
        <f t="shared" ref="M196:M259" si="19">I196-L196</f>
        <v>0</v>
      </c>
      <c r="N196" s="20">
        <f t="shared" ref="N196:N259" si="20">K196-M196</f>
        <v>0</v>
      </c>
      <c r="O196" s="43"/>
      <c r="P196" s="43"/>
      <c r="Q196" s="43"/>
      <c r="R196" s="43"/>
      <c r="S196" s="43"/>
      <c r="T196" s="44"/>
      <c r="U196" s="44"/>
    </row>
    <row r="197" spans="1:21" s="22" customFormat="1">
      <c r="A197" s="16" t="s">
        <v>310</v>
      </c>
      <c r="B197" s="17" t="s">
        <v>311</v>
      </c>
      <c r="C197" s="16" t="s">
        <v>350</v>
      </c>
      <c r="D197" s="17" t="s">
        <v>351</v>
      </c>
      <c r="E197" s="17"/>
      <c r="F197" s="17">
        <f t="shared" si="15"/>
        <v>0</v>
      </c>
      <c r="G197" s="18">
        <v>151114</v>
      </c>
      <c r="H197" s="17">
        <f t="shared" si="16"/>
        <v>6044560</v>
      </c>
      <c r="I197" s="20">
        <f t="shared" si="17"/>
        <v>6044560</v>
      </c>
      <c r="J197" s="42"/>
      <c r="K197" s="17"/>
      <c r="L197" s="17">
        <f t="shared" si="18"/>
        <v>6044560</v>
      </c>
      <c r="M197" s="20">
        <f t="shared" si="19"/>
        <v>0</v>
      </c>
      <c r="N197" s="20">
        <f t="shared" si="20"/>
        <v>0</v>
      </c>
      <c r="O197" s="43"/>
      <c r="P197" s="43"/>
      <c r="Q197" s="43"/>
      <c r="R197" s="43"/>
      <c r="S197" s="43"/>
      <c r="T197" s="44"/>
      <c r="U197" s="44"/>
    </row>
    <row r="198" spans="1:21" s="22" customFormat="1">
      <c r="A198" s="16" t="s">
        <v>310</v>
      </c>
      <c r="B198" s="17" t="s">
        <v>311</v>
      </c>
      <c r="C198" s="16" t="s">
        <v>352</v>
      </c>
      <c r="D198" s="17" t="s">
        <v>353</v>
      </c>
      <c r="E198" s="17"/>
      <c r="F198" s="17">
        <f t="shared" si="15"/>
        <v>0</v>
      </c>
      <c r="G198" s="18">
        <v>87733</v>
      </c>
      <c r="H198" s="17">
        <f t="shared" si="16"/>
        <v>3509320</v>
      </c>
      <c r="I198" s="20">
        <f t="shared" si="17"/>
        <v>3509320</v>
      </c>
      <c r="J198" s="42"/>
      <c r="K198" s="17"/>
      <c r="L198" s="17">
        <f t="shared" si="18"/>
        <v>3509320</v>
      </c>
      <c r="M198" s="20">
        <f t="shared" si="19"/>
        <v>0</v>
      </c>
      <c r="N198" s="20">
        <f t="shared" si="20"/>
        <v>0</v>
      </c>
      <c r="O198" s="43"/>
      <c r="P198" s="43"/>
      <c r="Q198" s="43"/>
      <c r="R198" s="43"/>
      <c r="S198" s="43"/>
      <c r="T198" s="44"/>
      <c r="U198" s="44"/>
    </row>
    <row r="199" spans="1:21" s="22" customFormat="1">
      <c r="A199" s="16" t="s">
        <v>310</v>
      </c>
      <c r="B199" s="17" t="s">
        <v>311</v>
      </c>
      <c r="C199" s="16" t="s">
        <v>354</v>
      </c>
      <c r="D199" s="17" t="s">
        <v>355</v>
      </c>
      <c r="E199" s="17"/>
      <c r="F199" s="17">
        <f t="shared" si="15"/>
        <v>0</v>
      </c>
      <c r="G199" s="18">
        <v>6750</v>
      </c>
      <c r="H199" s="17">
        <f t="shared" si="16"/>
        <v>270000</v>
      </c>
      <c r="I199" s="20">
        <f t="shared" si="17"/>
        <v>270000</v>
      </c>
      <c r="J199" s="42"/>
      <c r="K199" s="17"/>
      <c r="L199" s="17">
        <f t="shared" si="18"/>
        <v>270000</v>
      </c>
      <c r="M199" s="20">
        <f t="shared" si="19"/>
        <v>0</v>
      </c>
      <c r="N199" s="20">
        <f t="shared" si="20"/>
        <v>0</v>
      </c>
      <c r="O199" s="43"/>
      <c r="P199" s="43"/>
      <c r="Q199" s="43"/>
      <c r="R199" s="43"/>
      <c r="S199" s="43"/>
      <c r="T199" s="44"/>
      <c r="U199" s="44"/>
    </row>
    <row r="200" spans="1:21" s="22" customFormat="1">
      <c r="A200" s="16" t="s">
        <v>310</v>
      </c>
      <c r="B200" s="17" t="s">
        <v>311</v>
      </c>
      <c r="C200" s="16" t="s">
        <v>356</v>
      </c>
      <c r="D200" s="17" t="s">
        <v>357</v>
      </c>
      <c r="E200" s="17"/>
      <c r="F200" s="17">
        <f t="shared" si="15"/>
        <v>0</v>
      </c>
      <c r="G200" s="18">
        <v>18457</v>
      </c>
      <c r="H200" s="17">
        <f t="shared" si="16"/>
        <v>738280</v>
      </c>
      <c r="I200" s="20">
        <f t="shared" si="17"/>
        <v>738280</v>
      </c>
      <c r="J200" s="42"/>
      <c r="K200" s="17"/>
      <c r="L200" s="17">
        <f t="shared" si="18"/>
        <v>738280</v>
      </c>
      <c r="M200" s="20">
        <f t="shared" si="19"/>
        <v>0</v>
      </c>
      <c r="N200" s="20">
        <f t="shared" si="20"/>
        <v>0</v>
      </c>
      <c r="O200" s="43"/>
      <c r="P200" s="43"/>
      <c r="Q200" s="43"/>
      <c r="R200" s="43"/>
      <c r="S200" s="43"/>
      <c r="T200" s="44"/>
      <c r="U200" s="44"/>
    </row>
    <row r="201" spans="1:21" s="22" customFormat="1">
      <c r="A201" s="16" t="s">
        <v>310</v>
      </c>
      <c r="B201" s="17" t="s">
        <v>311</v>
      </c>
      <c r="C201" s="16" t="s">
        <v>358</v>
      </c>
      <c r="D201" s="17" t="s">
        <v>359</v>
      </c>
      <c r="E201" s="17"/>
      <c r="F201" s="17">
        <f t="shared" si="15"/>
        <v>0</v>
      </c>
      <c r="G201" s="18">
        <v>61</v>
      </c>
      <c r="H201" s="17">
        <f t="shared" si="16"/>
        <v>2440</v>
      </c>
      <c r="I201" s="20">
        <f t="shared" si="17"/>
        <v>2440</v>
      </c>
      <c r="J201" s="42"/>
      <c r="K201" s="17"/>
      <c r="L201" s="17">
        <f t="shared" si="18"/>
        <v>2440</v>
      </c>
      <c r="M201" s="20">
        <f t="shared" si="19"/>
        <v>0</v>
      </c>
      <c r="N201" s="20">
        <f t="shared" si="20"/>
        <v>0</v>
      </c>
      <c r="O201" s="43"/>
      <c r="P201" s="43"/>
      <c r="Q201" s="43"/>
      <c r="R201" s="43"/>
      <c r="S201" s="43"/>
      <c r="T201" s="44"/>
      <c r="U201" s="44"/>
    </row>
    <row r="202" spans="1:21" s="22" customFormat="1">
      <c r="A202" s="16" t="s">
        <v>310</v>
      </c>
      <c r="B202" s="17" t="s">
        <v>311</v>
      </c>
      <c r="C202" s="16" t="s">
        <v>360</v>
      </c>
      <c r="D202" s="17" t="s">
        <v>361</v>
      </c>
      <c r="E202" s="17"/>
      <c r="F202" s="17">
        <f t="shared" ref="F202:F269" si="21">E202*50</f>
        <v>0</v>
      </c>
      <c r="G202" s="18">
        <v>1340</v>
      </c>
      <c r="H202" s="17">
        <f t="shared" ref="H202:H269" si="22">G202*40</f>
        <v>53600</v>
      </c>
      <c r="I202" s="20">
        <f t="shared" ref="I202:I269" si="23">F202+H202</f>
        <v>53600</v>
      </c>
      <c r="J202" s="42"/>
      <c r="K202" s="17"/>
      <c r="L202" s="17">
        <f t="shared" si="18"/>
        <v>53600</v>
      </c>
      <c r="M202" s="20">
        <f t="shared" si="19"/>
        <v>0</v>
      </c>
      <c r="N202" s="20">
        <f t="shared" si="20"/>
        <v>0</v>
      </c>
      <c r="O202" s="43"/>
      <c r="P202" s="43"/>
      <c r="Q202" s="43"/>
      <c r="R202" s="43"/>
      <c r="S202" s="43"/>
      <c r="T202" s="44"/>
      <c r="U202" s="44"/>
    </row>
    <row r="203" spans="1:21" s="22" customFormat="1">
      <c r="A203" s="16" t="s">
        <v>310</v>
      </c>
      <c r="B203" s="17" t="s">
        <v>311</v>
      </c>
      <c r="C203" s="16" t="s">
        <v>362</v>
      </c>
      <c r="D203" s="17" t="s">
        <v>363</v>
      </c>
      <c r="E203" s="17"/>
      <c r="F203" s="17">
        <f t="shared" si="21"/>
        <v>0</v>
      </c>
      <c r="G203" s="18">
        <v>66218</v>
      </c>
      <c r="H203" s="17">
        <f t="shared" si="22"/>
        <v>2648720</v>
      </c>
      <c r="I203" s="20">
        <f t="shared" si="23"/>
        <v>2648720</v>
      </c>
      <c r="J203" s="42"/>
      <c r="K203" s="17"/>
      <c r="L203" s="17">
        <f t="shared" si="18"/>
        <v>2648720</v>
      </c>
      <c r="M203" s="20">
        <f t="shared" si="19"/>
        <v>0</v>
      </c>
      <c r="N203" s="20">
        <f t="shared" si="20"/>
        <v>0</v>
      </c>
      <c r="O203" s="43"/>
      <c r="P203" s="43"/>
      <c r="Q203" s="43"/>
      <c r="R203" s="43"/>
      <c r="S203" s="43"/>
      <c r="T203" s="44"/>
      <c r="U203" s="44"/>
    </row>
    <row r="204" spans="1:21" s="22" customFormat="1">
      <c r="A204" s="16" t="s">
        <v>310</v>
      </c>
      <c r="B204" s="17" t="s">
        <v>311</v>
      </c>
      <c r="C204" s="16" t="s">
        <v>306</v>
      </c>
      <c r="D204" s="17" t="s">
        <v>307</v>
      </c>
      <c r="E204" s="17"/>
      <c r="F204" s="17">
        <f t="shared" si="21"/>
        <v>0</v>
      </c>
      <c r="G204" s="18">
        <v>227662</v>
      </c>
      <c r="H204" s="17">
        <f t="shared" si="22"/>
        <v>9106480</v>
      </c>
      <c r="I204" s="20">
        <f t="shared" si="23"/>
        <v>9106480</v>
      </c>
      <c r="J204" s="42"/>
      <c r="K204" s="17"/>
      <c r="L204" s="17">
        <f t="shared" si="18"/>
        <v>9106480</v>
      </c>
      <c r="M204" s="20">
        <f t="shared" si="19"/>
        <v>0</v>
      </c>
      <c r="N204" s="20">
        <f t="shared" si="20"/>
        <v>0</v>
      </c>
      <c r="O204" s="43"/>
      <c r="P204" s="43"/>
      <c r="Q204" s="43"/>
      <c r="R204" s="43"/>
      <c r="S204" s="43"/>
      <c r="T204" s="44"/>
      <c r="U204" s="44"/>
    </row>
    <row r="205" spans="1:21" s="22" customFormat="1">
      <c r="A205" s="16" t="s">
        <v>310</v>
      </c>
      <c r="B205" s="17" t="s">
        <v>311</v>
      </c>
      <c r="C205" s="16" t="s">
        <v>364</v>
      </c>
      <c r="D205" s="17" t="s">
        <v>365</v>
      </c>
      <c r="E205" s="17"/>
      <c r="F205" s="17">
        <f t="shared" si="21"/>
        <v>0</v>
      </c>
      <c r="G205" s="18">
        <v>228173</v>
      </c>
      <c r="H205" s="17">
        <f t="shared" si="22"/>
        <v>9126920</v>
      </c>
      <c r="I205" s="20">
        <f t="shared" si="23"/>
        <v>9126920</v>
      </c>
      <c r="J205" s="42"/>
      <c r="K205" s="17"/>
      <c r="L205" s="17">
        <f t="shared" si="18"/>
        <v>9126920</v>
      </c>
      <c r="M205" s="20">
        <f t="shared" si="19"/>
        <v>0</v>
      </c>
      <c r="N205" s="20">
        <f t="shared" si="20"/>
        <v>0</v>
      </c>
      <c r="O205" s="43"/>
      <c r="P205" s="43"/>
      <c r="Q205" s="43"/>
      <c r="R205" s="43"/>
      <c r="S205" s="43"/>
      <c r="T205" s="44"/>
      <c r="U205" s="44"/>
    </row>
    <row r="206" spans="1:21" s="22" customFormat="1">
      <c r="A206" s="16" t="s">
        <v>310</v>
      </c>
      <c r="B206" s="17" t="s">
        <v>311</v>
      </c>
      <c r="C206" s="16" t="s">
        <v>366</v>
      </c>
      <c r="D206" s="17" t="s">
        <v>367</v>
      </c>
      <c r="E206" s="17"/>
      <c r="F206" s="17">
        <f t="shared" si="21"/>
        <v>0</v>
      </c>
      <c r="G206" s="18">
        <v>181247</v>
      </c>
      <c r="H206" s="17">
        <f t="shared" si="22"/>
        <v>7249880</v>
      </c>
      <c r="I206" s="20">
        <f t="shared" si="23"/>
        <v>7249880</v>
      </c>
      <c r="J206" s="42"/>
      <c r="K206" s="17"/>
      <c r="L206" s="17">
        <f t="shared" si="18"/>
        <v>7249880</v>
      </c>
      <c r="M206" s="20">
        <f t="shared" si="19"/>
        <v>0</v>
      </c>
      <c r="N206" s="20">
        <f t="shared" si="20"/>
        <v>0</v>
      </c>
      <c r="O206" s="43"/>
      <c r="P206" s="43"/>
      <c r="Q206" s="43"/>
      <c r="R206" s="43"/>
      <c r="S206" s="43"/>
      <c r="T206" s="44"/>
      <c r="U206" s="44"/>
    </row>
    <row r="207" spans="1:21" s="22" customFormat="1">
      <c r="A207" s="16" t="s">
        <v>310</v>
      </c>
      <c r="B207" s="17" t="s">
        <v>311</v>
      </c>
      <c r="C207" s="16" t="s">
        <v>194</v>
      </c>
      <c r="D207" s="17" t="s">
        <v>195</v>
      </c>
      <c r="E207" s="17"/>
      <c r="F207" s="17">
        <f t="shared" si="21"/>
        <v>0</v>
      </c>
      <c r="G207" s="18">
        <v>602332</v>
      </c>
      <c r="H207" s="17">
        <f t="shared" si="22"/>
        <v>24093280</v>
      </c>
      <c r="I207" s="20">
        <f t="shared" si="23"/>
        <v>24093280</v>
      </c>
      <c r="J207" s="42"/>
      <c r="K207" s="17"/>
      <c r="L207" s="17">
        <f t="shared" si="18"/>
        <v>24093280</v>
      </c>
      <c r="M207" s="20">
        <f t="shared" si="19"/>
        <v>0</v>
      </c>
      <c r="N207" s="20">
        <f t="shared" si="20"/>
        <v>0</v>
      </c>
      <c r="O207" s="43"/>
      <c r="P207" s="43"/>
      <c r="Q207" s="43"/>
      <c r="R207" s="43"/>
      <c r="S207" s="43"/>
      <c r="T207" s="44"/>
      <c r="U207" s="44"/>
    </row>
    <row r="208" spans="1:21" s="22" customFormat="1">
      <c r="A208" s="16" t="s">
        <v>310</v>
      </c>
      <c r="B208" s="17" t="s">
        <v>311</v>
      </c>
      <c r="C208" s="16" t="s">
        <v>196</v>
      </c>
      <c r="D208" s="17" t="s">
        <v>197</v>
      </c>
      <c r="E208" s="17"/>
      <c r="F208" s="17">
        <f t="shared" si="21"/>
        <v>0</v>
      </c>
      <c r="G208" s="18">
        <v>261708</v>
      </c>
      <c r="H208" s="17">
        <f t="shared" si="22"/>
        <v>10468320</v>
      </c>
      <c r="I208" s="20">
        <f t="shared" si="23"/>
        <v>10468320</v>
      </c>
      <c r="J208" s="42"/>
      <c r="K208" s="17"/>
      <c r="L208" s="17">
        <f t="shared" si="18"/>
        <v>10468320</v>
      </c>
      <c r="M208" s="20">
        <f t="shared" si="19"/>
        <v>0</v>
      </c>
      <c r="N208" s="20">
        <f t="shared" si="20"/>
        <v>0</v>
      </c>
      <c r="O208" s="43"/>
      <c r="P208" s="43"/>
      <c r="Q208" s="43"/>
      <c r="R208" s="43"/>
      <c r="S208" s="43"/>
      <c r="T208" s="44"/>
      <c r="U208" s="44"/>
    </row>
    <row r="209" spans="1:21" s="22" customFormat="1">
      <c r="A209" s="16" t="s">
        <v>310</v>
      </c>
      <c r="B209" s="17" t="s">
        <v>311</v>
      </c>
      <c r="C209" s="16" t="s">
        <v>368</v>
      </c>
      <c r="D209" s="17" t="s">
        <v>369</v>
      </c>
      <c r="E209" s="17"/>
      <c r="F209" s="17">
        <f t="shared" si="21"/>
        <v>0</v>
      </c>
      <c r="G209" s="18">
        <v>10557</v>
      </c>
      <c r="H209" s="17">
        <f t="shared" si="22"/>
        <v>422280</v>
      </c>
      <c r="I209" s="20">
        <f t="shared" si="23"/>
        <v>422280</v>
      </c>
      <c r="J209" s="42"/>
      <c r="K209" s="17"/>
      <c r="L209" s="17">
        <f t="shared" si="18"/>
        <v>422280</v>
      </c>
      <c r="M209" s="20">
        <f t="shared" si="19"/>
        <v>0</v>
      </c>
      <c r="N209" s="20">
        <f t="shared" si="20"/>
        <v>0</v>
      </c>
      <c r="O209" s="43"/>
      <c r="P209" s="43"/>
      <c r="Q209" s="43"/>
      <c r="R209" s="43"/>
      <c r="S209" s="43"/>
      <c r="T209" s="44"/>
      <c r="U209" s="44"/>
    </row>
    <row r="210" spans="1:21" s="22" customFormat="1">
      <c r="A210" s="16" t="s">
        <v>310</v>
      </c>
      <c r="B210" s="17" t="s">
        <v>311</v>
      </c>
      <c r="C210" s="16" t="s">
        <v>370</v>
      </c>
      <c r="D210" s="17" t="s">
        <v>371</v>
      </c>
      <c r="E210" s="17"/>
      <c r="F210" s="17">
        <f t="shared" si="21"/>
        <v>0</v>
      </c>
      <c r="G210" s="18">
        <v>58624</v>
      </c>
      <c r="H210" s="17">
        <f t="shared" si="22"/>
        <v>2344960</v>
      </c>
      <c r="I210" s="20">
        <f t="shared" si="23"/>
        <v>2344960</v>
      </c>
      <c r="J210" s="42"/>
      <c r="K210" s="17"/>
      <c r="L210" s="17">
        <f t="shared" si="18"/>
        <v>2344960</v>
      </c>
      <c r="M210" s="20">
        <f t="shared" si="19"/>
        <v>0</v>
      </c>
      <c r="N210" s="20">
        <f t="shared" si="20"/>
        <v>0</v>
      </c>
      <c r="O210" s="43"/>
      <c r="P210" s="43"/>
      <c r="Q210" s="43"/>
      <c r="R210" s="43"/>
      <c r="S210" s="43"/>
      <c r="T210" s="44"/>
      <c r="U210" s="44"/>
    </row>
    <row r="211" spans="1:21" s="22" customFormat="1">
      <c r="A211" s="16" t="s">
        <v>310</v>
      </c>
      <c r="B211" s="17" t="s">
        <v>311</v>
      </c>
      <c r="C211" s="16" t="s">
        <v>372</v>
      </c>
      <c r="D211" s="17" t="s">
        <v>373</v>
      </c>
      <c r="E211" s="17"/>
      <c r="F211" s="17">
        <f t="shared" si="21"/>
        <v>0</v>
      </c>
      <c r="G211" s="18">
        <v>5</v>
      </c>
      <c r="H211" s="17">
        <f t="shared" si="22"/>
        <v>200</v>
      </c>
      <c r="I211" s="20">
        <f t="shared" si="23"/>
        <v>200</v>
      </c>
      <c r="J211" s="42"/>
      <c r="K211" s="17"/>
      <c r="L211" s="17">
        <f t="shared" si="18"/>
        <v>200</v>
      </c>
      <c r="M211" s="20">
        <f t="shared" si="19"/>
        <v>0</v>
      </c>
      <c r="N211" s="20">
        <f t="shared" si="20"/>
        <v>0</v>
      </c>
      <c r="O211" s="43"/>
      <c r="P211" s="43"/>
      <c r="Q211" s="43"/>
      <c r="R211" s="43"/>
      <c r="S211" s="43"/>
      <c r="T211" s="44"/>
      <c r="U211" s="44"/>
    </row>
    <row r="212" spans="1:21" s="22" customFormat="1">
      <c r="A212" s="16" t="s">
        <v>310</v>
      </c>
      <c r="B212" s="17" t="s">
        <v>311</v>
      </c>
      <c r="C212" s="16" t="s">
        <v>308</v>
      </c>
      <c r="D212" s="17" t="s">
        <v>309</v>
      </c>
      <c r="E212" s="17"/>
      <c r="F212" s="17">
        <f t="shared" si="21"/>
        <v>0</v>
      </c>
      <c r="G212" s="18">
        <v>17590</v>
      </c>
      <c r="H212" s="17">
        <f t="shared" si="22"/>
        <v>703600</v>
      </c>
      <c r="I212" s="20">
        <f t="shared" si="23"/>
        <v>703600</v>
      </c>
      <c r="J212" s="42"/>
      <c r="K212" s="17"/>
      <c r="L212" s="17">
        <f t="shared" si="18"/>
        <v>703600</v>
      </c>
      <c r="M212" s="20">
        <f t="shared" si="19"/>
        <v>0</v>
      </c>
      <c r="N212" s="20">
        <f t="shared" si="20"/>
        <v>0</v>
      </c>
      <c r="O212" s="43"/>
      <c r="P212" s="43"/>
      <c r="Q212" s="43"/>
      <c r="R212" s="43"/>
      <c r="S212" s="43"/>
      <c r="T212" s="44"/>
      <c r="U212" s="44"/>
    </row>
    <row r="213" spans="1:21" s="22" customFormat="1">
      <c r="A213" s="16" t="s">
        <v>310</v>
      </c>
      <c r="B213" s="17" t="s">
        <v>311</v>
      </c>
      <c r="C213" s="16" t="s">
        <v>374</v>
      </c>
      <c r="D213" s="17" t="s">
        <v>375</v>
      </c>
      <c r="E213" s="17"/>
      <c r="F213" s="17">
        <f t="shared" si="21"/>
        <v>0</v>
      </c>
      <c r="G213" s="18">
        <v>357404</v>
      </c>
      <c r="H213" s="17">
        <f t="shared" si="22"/>
        <v>14296160</v>
      </c>
      <c r="I213" s="20">
        <f t="shared" si="23"/>
        <v>14296160</v>
      </c>
      <c r="J213" s="42"/>
      <c r="K213" s="17"/>
      <c r="L213" s="17">
        <f t="shared" si="18"/>
        <v>14296160</v>
      </c>
      <c r="M213" s="20">
        <f t="shared" si="19"/>
        <v>0</v>
      </c>
      <c r="N213" s="20">
        <f t="shared" si="20"/>
        <v>0</v>
      </c>
      <c r="O213" s="43"/>
      <c r="P213" s="43"/>
      <c r="Q213" s="43"/>
      <c r="R213" s="43"/>
      <c r="S213" s="43"/>
      <c r="T213" s="44"/>
      <c r="U213" s="44"/>
    </row>
    <row r="214" spans="1:21" s="22" customFormat="1">
      <c r="A214" s="16" t="s">
        <v>310</v>
      </c>
      <c r="B214" s="17" t="s">
        <v>311</v>
      </c>
      <c r="C214" s="16" t="s">
        <v>376</v>
      </c>
      <c r="D214" s="17" t="s">
        <v>377</v>
      </c>
      <c r="E214" s="17"/>
      <c r="F214" s="17">
        <f t="shared" si="21"/>
        <v>0</v>
      </c>
      <c r="G214" s="18">
        <v>151599</v>
      </c>
      <c r="H214" s="17">
        <f t="shared" si="22"/>
        <v>6063960</v>
      </c>
      <c r="I214" s="20">
        <f t="shared" si="23"/>
        <v>6063960</v>
      </c>
      <c r="J214" s="42"/>
      <c r="K214" s="17"/>
      <c r="L214" s="17">
        <f t="shared" si="18"/>
        <v>6063960</v>
      </c>
      <c r="M214" s="20">
        <f t="shared" si="19"/>
        <v>0</v>
      </c>
      <c r="N214" s="20">
        <f t="shared" si="20"/>
        <v>0</v>
      </c>
      <c r="O214" s="43"/>
      <c r="P214" s="43"/>
      <c r="Q214" s="43"/>
      <c r="R214" s="43"/>
      <c r="S214" s="43"/>
      <c r="T214" s="44"/>
      <c r="U214" s="44"/>
    </row>
    <row r="215" spans="1:21" s="22" customFormat="1">
      <c r="A215" s="16" t="s">
        <v>310</v>
      </c>
      <c r="B215" s="17" t="s">
        <v>311</v>
      </c>
      <c r="C215" s="16" t="s">
        <v>378</v>
      </c>
      <c r="D215" s="17" t="s">
        <v>379</v>
      </c>
      <c r="E215" s="17"/>
      <c r="F215" s="17">
        <f t="shared" si="21"/>
        <v>0</v>
      </c>
      <c r="G215" s="18">
        <v>12137</v>
      </c>
      <c r="H215" s="17">
        <f t="shared" si="22"/>
        <v>485480</v>
      </c>
      <c r="I215" s="20">
        <f t="shared" si="23"/>
        <v>485480</v>
      </c>
      <c r="J215" s="42"/>
      <c r="K215" s="17"/>
      <c r="L215" s="17">
        <f t="shared" si="18"/>
        <v>485480</v>
      </c>
      <c r="M215" s="20">
        <f t="shared" si="19"/>
        <v>0</v>
      </c>
      <c r="N215" s="20">
        <f t="shared" si="20"/>
        <v>0</v>
      </c>
      <c r="O215" s="43"/>
      <c r="P215" s="43"/>
      <c r="Q215" s="43"/>
      <c r="R215" s="43"/>
      <c r="S215" s="43"/>
      <c r="T215" s="44"/>
      <c r="U215" s="44"/>
    </row>
    <row r="216" spans="1:21" s="22" customFormat="1">
      <c r="A216" s="16" t="s">
        <v>310</v>
      </c>
      <c r="B216" s="17" t="s">
        <v>311</v>
      </c>
      <c r="C216" s="16" t="s">
        <v>380</v>
      </c>
      <c r="D216" s="17" t="s">
        <v>381</v>
      </c>
      <c r="E216" s="17"/>
      <c r="F216" s="17">
        <f t="shared" si="21"/>
        <v>0</v>
      </c>
      <c r="G216" s="18">
        <v>32749</v>
      </c>
      <c r="H216" s="17">
        <f t="shared" si="22"/>
        <v>1309960</v>
      </c>
      <c r="I216" s="20">
        <f t="shared" si="23"/>
        <v>1309960</v>
      </c>
      <c r="J216" s="42"/>
      <c r="K216" s="17"/>
      <c r="L216" s="17">
        <f t="shared" si="18"/>
        <v>1309960</v>
      </c>
      <c r="M216" s="20">
        <f t="shared" si="19"/>
        <v>0</v>
      </c>
      <c r="N216" s="20">
        <f t="shared" si="20"/>
        <v>0</v>
      </c>
      <c r="O216" s="43"/>
      <c r="P216" s="43"/>
      <c r="Q216" s="43"/>
      <c r="R216" s="43"/>
      <c r="S216" s="43"/>
      <c r="T216" s="44"/>
      <c r="U216" s="44"/>
    </row>
    <row r="217" spans="1:21" s="22" customFormat="1">
      <c r="A217" s="16" t="s">
        <v>310</v>
      </c>
      <c r="B217" s="17" t="s">
        <v>311</v>
      </c>
      <c r="C217" s="16" t="s">
        <v>382</v>
      </c>
      <c r="D217" s="17" t="s">
        <v>383</v>
      </c>
      <c r="E217" s="17"/>
      <c r="F217" s="17">
        <f t="shared" si="21"/>
        <v>0</v>
      </c>
      <c r="G217" s="18">
        <v>211012</v>
      </c>
      <c r="H217" s="17">
        <f t="shared" si="22"/>
        <v>8440480</v>
      </c>
      <c r="I217" s="20">
        <f t="shared" si="23"/>
        <v>8440480</v>
      </c>
      <c r="J217" s="42"/>
      <c r="K217" s="17"/>
      <c r="L217" s="17">
        <f t="shared" si="18"/>
        <v>8440480</v>
      </c>
      <c r="M217" s="20">
        <f t="shared" si="19"/>
        <v>0</v>
      </c>
      <c r="N217" s="20">
        <f t="shared" si="20"/>
        <v>0</v>
      </c>
      <c r="O217" s="43"/>
      <c r="P217" s="43"/>
      <c r="Q217" s="43"/>
      <c r="R217" s="43"/>
      <c r="S217" s="43"/>
      <c r="T217" s="44"/>
      <c r="U217" s="44"/>
    </row>
    <row r="218" spans="1:21" s="22" customFormat="1">
      <c r="A218" s="16" t="s">
        <v>310</v>
      </c>
      <c r="B218" s="17" t="s">
        <v>311</v>
      </c>
      <c r="C218" s="16" t="s">
        <v>384</v>
      </c>
      <c r="D218" s="17" t="s">
        <v>385</v>
      </c>
      <c r="E218" s="17"/>
      <c r="F218" s="17">
        <f t="shared" si="21"/>
        <v>0</v>
      </c>
      <c r="G218" s="18">
        <v>289998</v>
      </c>
      <c r="H218" s="17">
        <f t="shared" si="22"/>
        <v>11599920</v>
      </c>
      <c r="I218" s="20">
        <f t="shared" si="23"/>
        <v>11599920</v>
      </c>
      <c r="J218" s="42"/>
      <c r="K218" s="17"/>
      <c r="L218" s="17">
        <f t="shared" si="18"/>
        <v>11599920</v>
      </c>
      <c r="M218" s="20">
        <f t="shared" si="19"/>
        <v>0</v>
      </c>
      <c r="N218" s="20">
        <f t="shared" si="20"/>
        <v>0</v>
      </c>
      <c r="O218" s="43"/>
      <c r="P218" s="43"/>
      <c r="Q218" s="43"/>
      <c r="R218" s="43"/>
      <c r="S218" s="43"/>
      <c r="T218" s="44"/>
      <c r="U218" s="44"/>
    </row>
    <row r="219" spans="1:21" s="22" customFormat="1">
      <c r="A219" s="16" t="s">
        <v>310</v>
      </c>
      <c r="B219" s="17" t="s">
        <v>311</v>
      </c>
      <c r="C219" s="16" t="s">
        <v>386</v>
      </c>
      <c r="D219" s="17" t="s">
        <v>387</v>
      </c>
      <c r="E219" s="17"/>
      <c r="F219" s="17">
        <f t="shared" si="21"/>
        <v>0</v>
      </c>
      <c r="G219" s="18">
        <v>28029</v>
      </c>
      <c r="H219" s="17">
        <f t="shared" si="22"/>
        <v>1121160</v>
      </c>
      <c r="I219" s="20">
        <f t="shared" si="23"/>
        <v>1121160</v>
      </c>
      <c r="J219" s="42"/>
      <c r="K219" s="17"/>
      <c r="L219" s="17">
        <f t="shared" si="18"/>
        <v>1121160</v>
      </c>
      <c r="M219" s="20">
        <f t="shared" si="19"/>
        <v>0</v>
      </c>
      <c r="N219" s="20">
        <f t="shared" si="20"/>
        <v>0</v>
      </c>
      <c r="O219" s="43"/>
      <c r="P219" s="43"/>
      <c r="Q219" s="43"/>
      <c r="R219" s="43"/>
      <c r="S219" s="43"/>
      <c r="T219" s="44"/>
      <c r="U219" s="44"/>
    </row>
    <row r="220" spans="1:21" s="22" customFormat="1">
      <c r="A220" s="16" t="s">
        <v>310</v>
      </c>
      <c r="B220" s="17" t="s">
        <v>311</v>
      </c>
      <c r="C220" s="16" t="s">
        <v>388</v>
      </c>
      <c r="D220" s="17" t="s">
        <v>389</v>
      </c>
      <c r="E220" s="17"/>
      <c r="F220" s="17">
        <f t="shared" si="21"/>
        <v>0</v>
      </c>
      <c r="G220" s="18">
        <v>16938</v>
      </c>
      <c r="H220" s="17">
        <f t="shared" si="22"/>
        <v>677520</v>
      </c>
      <c r="I220" s="20">
        <f t="shared" si="23"/>
        <v>677520</v>
      </c>
      <c r="J220" s="42"/>
      <c r="K220" s="17"/>
      <c r="L220" s="17">
        <f t="shared" si="18"/>
        <v>677520</v>
      </c>
      <c r="M220" s="20">
        <f t="shared" si="19"/>
        <v>0</v>
      </c>
      <c r="N220" s="20">
        <f t="shared" si="20"/>
        <v>0</v>
      </c>
      <c r="O220" s="43"/>
      <c r="P220" s="43"/>
      <c r="Q220" s="43"/>
      <c r="R220" s="43"/>
      <c r="S220" s="43"/>
      <c r="T220" s="44"/>
      <c r="U220" s="44"/>
    </row>
    <row r="221" spans="1:21" s="22" customFormat="1">
      <c r="A221" s="16" t="s">
        <v>310</v>
      </c>
      <c r="B221" s="17" t="s">
        <v>311</v>
      </c>
      <c r="C221" s="16">
        <v>2035</v>
      </c>
      <c r="D221" s="17" t="s">
        <v>390</v>
      </c>
      <c r="E221" s="17"/>
      <c r="F221" s="17"/>
      <c r="G221" s="18"/>
      <c r="H221" s="17"/>
      <c r="I221" s="20">
        <v>0</v>
      </c>
      <c r="J221" s="45"/>
      <c r="K221" s="17">
        <v>142580</v>
      </c>
      <c r="L221" s="17">
        <f t="shared" si="18"/>
        <v>0</v>
      </c>
      <c r="M221" s="20">
        <f t="shared" si="19"/>
        <v>0</v>
      </c>
      <c r="N221" s="20">
        <f t="shared" si="20"/>
        <v>142580</v>
      </c>
      <c r="O221" s="37"/>
      <c r="P221" s="37"/>
      <c r="Q221" s="37"/>
      <c r="R221" s="37"/>
      <c r="S221" s="37"/>
      <c r="T221" s="46"/>
      <c r="U221" s="46"/>
    </row>
    <row r="222" spans="1:21" s="22" customFormat="1">
      <c r="A222" s="16" t="s">
        <v>391</v>
      </c>
      <c r="B222" s="17" t="s">
        <v>392</v>
      </c>
      <c r="C222" s="16" t="s">
        <v>393</v>
      </c>
      <c r="D222" s="17" t="s">
        <v>394</v>
      </c>
      <c r="E222" s="17"/>
      <c r="F222" s="17">
        <f t="shared" si="21"/>
        <v>0</v>
      </c>
      <c r="G222" s="18">
        <v>125</v>
      </c>
      <c r="H222" s="17">
        <f t="shared" si="22"/>
        <v>5000</v>
      </c>
      <c r="I222" s="20">
        <f t="shared" si="23"/>
        <v>5000</v>
      </c>
      <c r="J222" s="41">
        <f>SUM(I222:I223)</f>
        <v>1338720</v>
      </c>
      <c r="K222" s="17"/>
      <c r="L222" s="17">
        <f t="shared" si="18"/>
        <v>5000</v>
      </c>
      <c r="M222" s="20">
        <f t="shared" si="19"/>
        <v>0</v>
      </c>
      <c r="N222" s="20">
        <f t="shared" si="20"/>
        <v>0</v>
      </c>
      <c r="O222" s="36">
        <f>SUM(L222:L223)</f>
        <v>1338720</v>
      </c>
      <c r="P222" s="36">
        <v>0</v>
      </c>
      <c r="Q222" s="36">
        <f>O222-P222</f>
        <v>1338720</v>
      </c>
      <c r="R222" s="36">
        <v>0</v>
      </c>
      <c r="S222" s="36">
        <v>0</v>
      </c>
      <c r="T222" s="36">
        <v>0</v>
      </c>
      <c r="U222" s="36">
        <v>0</v>
      </c>
    </row>
    <row r="223" spans="1:21" s="22" customFormat="1">
      <c r="A223" s="16" t="s">
        <v>391</v>
      </c>
      <c r="B223" s="17" t="s">
        <v>392</v>
      </c>
      <c r="C223" s="16" t="s">
        <v>395</v>
      </c>
      <c r="D223" s="17" t="s">
        <v>396</v>
      </c>
      <c r="E223" s="17"/>
      <c r="F223" s="17">
        <f t="shared" si="21"/>
        <v>0</v>
      </c>
      <c r="G223" s="18">
        <v>33343</v>
      </c>
      <c r="H223" s="17">
        <f t="shared" si="22"/>
        <v>1333720</v>
      </c>
      <c r="I223" s="20">
        <f t="shared" si="23"/>
        <v>1333720</v>
      </c>
      <c r="J223" s="45"/>
      <c r="K223" s="17"/>
      <c r="L223" s="17">
        <f t="shared" si="18"/>
        <v>1333720</v>
      </c>
      <c r="M223" s="20">
        <f t="shared" si="19"/>
        <v>0</v>
      </c>
      <c r="N223" s="20">
        <f t="shared" si="20"/>
        <v>0</v>
      </c>
      <c r="O223" s="37"/>
      <c r="P223" s="37"/>
      <c r="Q223" s="37"/>
      <c r="R223" s="37"/>
      <c r="S223" s="37"/>
      <c r="T223" s="37"/>
      <c r="U223" s="37"/>
    </row>
    <row r="224" spans="1:21">
      <c r="A224" s="7" t="s">
        <v>397</v>
      </c>
      <c r="B224" s="8" t="s">
        <v>398</v>
      </c>
      <c r="C224" s="7" t="s">
        <v>399</v>
      </c>
      <c r="D224" s="8" t="s">
        <v>400</v>
      </c>
      <c r="E224" s="8"/>
      <c r="F224" s="8">
        <f t="shared" si="21"/>
        <v>0</v>
      </c>
      <c r="G224" s="9">
        <v>1700</v>
      </c>
      <c r="H224" s="8">
        <f t="shared" si="22"/>
        <v>68000</v>
      </c>
      <c r="I224" s="10">
        <f t="shared" si="23"/>
        <v>68000</v>
      </c>
      <c r="J224" s="10">
        <f>SUM(I224)</f>
        <v>68000</v>
      </c>
      <c r="K224" s="8"/>
      <c r="L224" s="17">
        <f t="shared" si="18"/>
        <v>68000</v>
      </c>
      <c r="M224" s="20">
        <f t="shared" si="19"/>
        <v>0</v>
      </c>
      <c r="N224" s="20">
        <f t="shared" si="20"/>
        <v>0</v>
      </c>
      <c r="O224" s="8">
        <v>68000</v>
      </c>
      <c r="P224" s="8">
        <v>0</v>
      </c>
      <c r="Q224" s="8">
        <f>O224-P224</f>
        <v>68000</v>
      </c>
      <c r="R224" s="8">
        <v>0</v>
      </c>
      <c r="S224" s="8">
        <v>0</v>
      </c>
      <c r="T224" s="8">
        <v>0</v>
      </c>
      <c r="U224" s="8">
        <v>0</v>
      </c>
    </row>
    <row r="225" spans="1:21" s="22" customFormat="1">
      <c r="A225" s="16" t="s">
        <v>401</v>
      </c>
      <c r="B225" s="17" t="s">
        <v>402</v>
      </c>
      <c r="C225" s="16" t="s">
        <v>403</v>
      </c>
      <c r="D225" s="17" t="s">
        <v>404</v>
      </c>
      <c r="E225" s="17"/>
      <c r="F225" s="17">
        <f t="shared" si="21"/>
        <v>0</v>
      </c>
      <c r="G225" s="18">
        <v>10688</v>
      </c>
      <c r="H225" s="17">
        <f t="shared" si="22"/>
        <v>427520</v>
      </c>
      <c r="I225" s="20">
        <f t="shared" si="23"/>
        <v>427520</v>
      </c>
      <c r="J225" s="41">
        <f>SUM(I225:I243)</f>
        <v>14059000</v>
      </c>
      <c r="K225" s="17"/>
      <c r="L225" s="17">
        <f t="shared" si="18"/>
        <v>427520</v>
      </c>
      <c r="M225" s="20">
        <f t="shared" si="19"/>
        <v>0</v>
      </c>
      <c r="N225" s="20">
        <f t="shared" si="20"/>
        <v>0</v>
      </c>
      <c r="O225" s="36">
        <f>SUM(L225:L243)</f>
        <v>14031880</v>
      </c>
      <c r="P225" s="36">
        <v>0</v>
      </c>
      <c r="Q225" s="36">
        <f>O225-P225</f>
        <v>14031880</v>
      </c>
      <c r="R225" s="36">
        <v>0</v>
      </c>
      <c r="S225" s="36">
        <v>0</v>
      </c>
      <c r="T225" s="41">
        <f>SUM(N225:N243)</f>
        <v>1307220</v>
      </c>
      <c r="U225" s="41">
        <f>S225+T225</f>
        <v>1307220</v>
      </c>
    </row>
    <row r="226" spans="1:21" s="22" customFormat="1">
      <c r="A226" s="16" t="s">
        <v>401</v>
      </c>
      <c r="B226" s="17" t="s">
        <v>402</v>
      </c>
      <c r="C226" s="16" t="s">
        <v>405</v>
      </c>
      <c r="D226" s="17" t="s">
        <v>226</v>
      </c>
      <c r="E226" s="17"/>
      <c r="F226" s="17">
        <f t="shared" si="21"/>
        <v>0</v>
      </c>
      <c r="G226" s="18">
        <v>106</v>
      </c>
      <c r="H226" s="17">
        <f t="shared" si="22"/>
        <v>4240</v>
      </c>
      <c r="I226" s="20">
        <f t="shared" si="23"/>
        <v>4240</v>
      </c>
      <c r="J226" s="42"/>
      <c r="K226" s="17">
        <v>498760</v>
      </c>
      <c r="L226" s="17">
        <f t="shared" ref="L226:L290" si="24">IF(I226-K226&gt;0,I226-K226,0)</f>
        <v>0</v>
      </c>
      <c r="M226" s="20">
        <f t="shared" si="19"/>
        <v>4240</v>
      </c>
      <c r="N226" s="20">
        <f t="shared" si="20"/>
        <v>494520</v>
      </c>
      <c r="O226" s="43"/>
      <c r="P226" s="43"/>
      <c r="Q226" s="43"/>
      <c r="R226" s="43"/>
      <c r="S226" s="43"/>
      <c r="T226" s="42"/>
      <c r="U226" s="42"/>
    </row>
    <row r="227" spans="1:21" s="22" customFormat="1">
      <c r="A227" s="16" t="s">
        <v>401</v>
      </c>
      <c r="B227" s="17" t="s">
        <v>402</v>
      </c>
      <c r="C227" s="16" t="s">
        <v>406</v>
      </c>
      <c r="D227" s="17" t="s">
        <v>407</v>
      </c>
      <c r="E227" s="17"/>
      <c r="F227" s="17">
        <f t="shared" si="21"/>
        <v>0</v>
      </c>
      <c r="G227" s="18">
        <v>1217</v>
      </c>
      <c r="H227" s="17">
        <f t="shared" si="22"/>
        <v>48680</v>
      </c>
      <c r="I227" s="20">
        <f t="shared" si="23"/>
        <v>48680</v>
      </c>
      <c r="J227" s="42"/>
      <c r="K227" s="17"/>
      <c r="L227" s="17">
        <f t="shared" si="24"/>
        <v>48680</v>
      </c>
      <c r="M227" s="20">
        <f t="shared" si="19"/>
        <v>0</v>
      </c>
      <c r="N227" s="20">
        <f t="shared" si="20"/>
        <v>0</v>
      </c>
      <c r="O227" s="43"/>
      <c r="P227" s="43"/>
      <c r="Q227" s="43"/>
      <c r="R227" s="43"/>
      <c r="S227" s="43"/>
      <c r="T227" s="42"/>
      <c r="U227" s="42"/>
    </row>
    <row r="228" spans="1:21" s="22" customFormat="1">
      <c r="A228" s="16" t="s">
        <v>401</v>
      </c>
      <c r="B228" s="17" t="s">
        <v>402</v>
      </c>
      <c r="C228" s="16" t="s">
        <v>148</v>
      </c>
      <c r="D228" s="17" t="s">
        <v>149</v>
      </c>
      <c r="E228" s="17"/>
      <c r="F228" s="17">
        <f t="shared" si="21"/>
        <v>0</v>
      </c>
      <c r="G228" s="18">
        <v>9086</v>
      </c>
      <c r="H228" s="17">
        <f t="shared" si="22"/>
        <v>363440</v>
      </c>
      <c r="I228" s="20">
        <f t="shared" si="23"/>
        <v>363440</v>
      </c>
      <c r="J228" s="42"/>
      <c r="K228" s="17"/>
      <c r="L228" s="17">
        <f t="shared" si="24"/>
        <v>363440</v>
      </c>
      <c r="M228" s="20">
        <f t="shared" si="19"/>
        <v>0</v>
      </c>
      <c r="N228" s="20">
        <f t="shared" si="20"/>
        <v>0</v>
      </c>
      <c r="O228" s="43"/>
      <c r="P228" s="43"/>
      <c r="Q228" s="43"/>
      <c r="R228" s="43"/>
      <c r="S228" s="43"/>
      <c r="T228" s="42"/>
      <c r="U228" s="42"/>
    </row>
    <row r="229" spans="1:21" s="22" customFormat="1">
      <c r="A229" s="16" t="s">
        <v>401</v>
      </c>
      <c r="B229" s="17" t="s">
        <v>402</v>
      </c>
      <c r="C229" s="16" t="s">
        <v>204</v>
      </c>
      <c r="D229" s="17" t="s">
        <v>205</v>
      </c>
      <c r="E229" s="17"/>
      <c r="F229" s="17">
        <f t="shared" si="21"/>
        <v>0</v>
      </c>
      <c r="G229" s="18">
        <v>10</v>
      </c>
      <c r="H229" s="17">
        <f t="shared" si="22"/>
        <v>400</v>
      </c>
      <c r="I229" s="20">
        <f t="shared" si="23"/>
        <v>400</v>
      </c>
      <c r="J229" s="42"/>
      <c r="K229" s="17"/>
      <c r="L229" s="17">
        <f t="shared" si="24"/>
        <v>400</v>
      </c>
      <c r="M229" s="20">
        <f t="shared" si="19"/>
        <v>0</v>
      </c>
      <c r="N229" s="20">
        <f t="shared" si="20"/>
        <v>0</v>
      </c>
      <c r="O229" s="43"/>
      <c r="P229" s="43"/>
      <c r="Q229" s="43"/>
      <c r="R229" s="43"/>
      <c r="S229" s="43"/>
      <c r="T229" s="42"/>
      <c r="U229" s="42"/>
    </row>
    <row r="230" spans="1:21" s="22" customFormat="1">
      <c r="A230" s="16" t="s">
        <v>401</v>
      </c>
      <c r="B230" s="17" t="s">
        <v>402</v>
      </c>
      <c r="C230" s="16" t="s">
        <v>408</v>
      </c>
      <c r="D230" s="17" t="s">
        <v>409</v>
      </c>
      <c r="E230" s="17"/>
      <c r="F230" s="17">
        <f t="shared" si="21"/>
        <v>0</v>
      </c>
      <c r="G230" s="18">
        <v>11076</v>
      </c>
      <c r="H230" s="17">
        <f t="shared" si="22"/>
        <v>443040</v>
      </c>
      <c r="I230" s="20">
        <f t="shared" si="23"/>
        <v>443040</v>
      </c>
      <c r="J230" s="42"/>
      <c r="K230" s="17"/>
      <c r="L230" s="17">
        <f t="shared" si="24"/>
        <v>443040</v>
      </c>
      <c r="M230" s="20">
        <f t="shared" si="19"/>
        <v>0</v>
      </c>
      <c r="N230" s="20">
        <f t="shared" si="20"/>
        <v>0</v>
      </c>
      <c r="O230" s="43"/>
      <c r="P230" s="43"/>
      <c r="Q230" s="43"/>
      <c r="R230" s="43"/>
      <c r="S230" s="43"/>
      <c r="T230" s="42"/>
      <c r="U230" s="42"/>
    </row>
    <row r="231" spans="1:21" s="22" customFormat="1">
      <c r="A231" s="16" t="s">
        <v>401</v>
      </c>
      <c r="B231" s="17" t="s">
        <v>402</v>
      </c>
      <c r="C231" s="16" t="s">
        <v>317</v>
      </c>
      <c r="D231" s="17" t="s">
        <v>318</v>
      </c>
      <c r="E231" s="17"/>
      <c r="F231" s="17">
        <f t="shared" si="21"/>
        <v>0</v>
      </c>
      <c r="G231" s="18">
        <v>2</v>
      </c>
      <c r="H231" s="17">
        <f t="shared" si="22"/>
        <v>80</v>
      </c>
      <c r="I231" s="20">
        <f t="shared" si="23"/>
        <v>80</v>
      </c>
      <c r="J231" s="42"/>
      <c r="K231" s="17"/>
      <c r="L231" s="17">
        <f t="shared" si="24"/>
        <v>80</v>
      </c>
      <c r="M231" s="20">
        <f t="shared" si="19"/>
        <v>0</v>
      </c>
      <c r="N231" s="20">
        <f t="shared" si="20"/>
        <v>0</v>
      </c>
      <c r="O231" s="43"/>
      <c r="P231" s="43"/>
      <c r="Q231" s="43"/>
      <c r="R231" s="43"/>
      <c r="S231" s="43"/>
      <c r="T231" s="42"/>
      <c r="U231" s="42"/>
    </row>
    <row r="232" spans="1:21" s="22" customFormat="1">
      <c r="A232" s="16" t="s">
        <v>401</v>
      </c>
      <c r="B232" s="17" t="s">
        <v>402</v>
      </c>
      <c r="C232" s="16" t="s">
        <v>154</v>
      </c>
      <c r="D232" s="17" t="s">
        <v>155</v>
      </c>
      <c r="E232" s="17"/>
      <c r="F232" s="17">
        <f t="shared" si="21"/>
        <v>0</v>
      </c>
      <c r="G232" s="18">
        <v>11</v>
      </c>
      <c r="H232" s="17">
        <f t="shared" si="22"/>
        <v>440</v>
      </c>
      <c r="I232" s="20">
        <f t="shared" si="23"/>
        <v>440</v>
      </c>
      <c r="J232" s="42"/>
      <c r="K232" s="17"/>
      <c r="L232" s="17">
        <f t="shared" si="24"/>
        <v>440</v>
      </c>
      <c r="M232" s="20">
        <f t="shared" si="19"/>
        <v>0</v>
      </c>
      <c r="N232" s="20">
        <f t="shared" si="20"/>
        <v>0</v>
      </c>
      <c r="O232" s="43"/>
      <c r="P232" s="43"/>
      <c r="Q232" s="43"/>
      <c r="R232" s="43"/>
      <c r="S232" s="43"/>
      <c r="T232" s="42"/>
      <c r="U232" s="42"/>
    </row>
    <row r="233" spans="1:21" s="22" customFormat="1">
      <c r="A233" s="16" t="s">
        <v>401</v>
      </c>
      <c r="B233" s="17" t="s">
        <v>402</v>
      </c>
      <c r="C233" s="16" t="s">
        <v>410</v>
      </c>
      <c r="D233" s="17" t="s">
        <v>411</v>
      </c>
      <c r="E233" s="17"/>
      <c r="F233" s="17">
        <f t="shared" si="21"/>
        <v>0</v>
      </c>
      <c r="G233" s="18">
        <v>9064</v>
      </c>
      <c r="H233" s="17">
        <f t="shared" si="22"/>
        <v>362560</v>
      </c>
      <c r="I233" s="20">
        <f t="shared" si="23"/>
        <v>362560</v>
      </c>
      <c r="J233" s="42"/>
      <c r="K233" s="17"/>
      <c r="L233" s="17">
        <f t="shared" si="24"/>
        <v>362560</v>
      </c>
      <c r="M233" s="20">
        <f t="shared" si="19"/>
        <v>0</v>
      </c>
      <c r="N233" s="20">
        <f t="shared" si="20"/>
        <v>0</v>
      </c>
      <c r="O233" s="43"/>
      <c r="P233" s="43"/>
      <c r="Q233" s="43"/>
      <c r="R233" s="43"/>
      <c r="S233" s="43"/>
      <c r="T233" s="42"/>
      <c r="U233" s="42"/>
    </row>
    <row r="234" spans="1:21" s="22" customFormat="1">
      <c r="A234" s="16" t="s">
        <v>401</v>
      </c>
      <c r="B234" s="17" t="s">
        <v>402</v>
      </c>
      <c r="C234" s="16" t="s">
        <v>412</v>
      </c>
      <c r="D234" s="17" t="s">
        <v>413</v>
      </c>
      <c r="E234" s="17"/>
      <c r="F234" s="17">
        <f t="shared" si="21"/>
        <v>0</v>
      </c>
      <c r="G234" s="18">
        <v>12998</v>
      </c>
      <c r="H234" s="17">
        <f t="shared" si="22"/>
        <v>519920</v>
      </c>
      <c r="I234" s="20">
        <f t="shared" si="23"/>
        <v>519920</v>
      </c>
      <c r="J234" s="42"/>
      <c r="K234" s="17"/>
      <c r="L234" s="17">
        <f t="shared" si="24"/>
        <v>519920</v>
      </c>
      <c r="M234" s="20">
        <f t="shared" si="19"/>
        <v>0</v>
      </c>
      <c r="N234" s="20">
        <f t="shared" si="20"/>
        <v>0</v>
      </c>
      <c r="O234" s="43"/>
      <c r="P234" s="43"/>
      <c r="Q234" s="43"/>
      <c r="R234" s="43"/>
      <c r="S234" s="43"/>
      <c r="T234" s="42"/>
      <c r="U234" s="42"/>
    </row>
    <row r="235" spans="1:21" s="22" customFormat="1">
      <c r="A235" s="16" t="s">
        <v>401</v>
      </c>
      <c r="B235" s="17" t="s">
        <v>402</v>
      </c>
      <c r="C235" s="16" t="s">
        <v>414</v>
      </c>
      <c r="D235" s="17" t="s">
        <v>415</v>
      </c>
      <c r="E235" s="17"/>
      <c r="F235" s="17">
        <f t="shared" si="21"/>
        <v>0</v>
      </c>
      <c r="G235" s="18">
        <v>34654</v>
      </c>
      <c r="H235" s="17">
        <f t="shared" si="22"/>
        <v>1386160</v>
      </c>
      <c r="I235" s="20">
        <f t="shared" si="23"/>
        <v>1386160</v>
      </c>
      <c r="J235" s="42"/>
      <c r="K235" s="17"/>
      <c r="L235" s="17">
        <f t="shared" si="24"/>
        <v>1386160</v>
      </c>
      <c r="M235" s="20">
        <f t="shared" si="19"/>
        <v>0</v>
      </c>
      <c r="N235" s="20">
        <f t="shared" si="20"/>
        <v>0</v>
      </c>
      <c r="O235" s="43"/>
      <c r="P235" s="43"/>
      <c r="Q235" s="43"/>
      <c r="R235" s="43"/>
      <c r="S235" s="43"/>
      <c r="T235" s="42"/>
      <c r="U235" s="42"/>
    </row>
    <row r="236" spans="1:21" s="22" customFormat="1">
      <c r="A236" s="16" t="s">
        <v>401</v>
      </c>
      <c r="B236" s="17" t="s">
        <v>402</v>
      </c>
      <c r="C236" s="16" t="s">
        <v>416</v>
      </c>
      <c r="D236" s="17" t="s">
        <v>417</v>
      </c>
      <c r="E236" s="17"/>
      <c r="F236" s="17">
        <f t="shared" si="21"/>
        <v>0</v>
      </c>
      <c r="G236" s="18">
        <v>572</v>
      </c>
      <c r="H236" s="17">
        <f t="shared" si="22"/>
        <v>22880</v>
      </c>
      <c r="I236" s="20">
        <f t="shared" si="23"/>
        <v>22880</v>
      </c>
      <c r="J236" s="42"/>
      <c r="K236" s="17">
        <v>835580</v>
      </c>
      <c r="L236" s="17">
        <f t="shared" si="24"/>
        <v>0</v>
      </c>
      <c r="M236" s="20">
        <f t="shared" si="19"/>
        <v>22880</v>
      </c>
      <c r="N236" s="20">
        <f t="shared" si="20"/>
        <v>812700</v>
      </c>
      <c r="O236" s="43"/>
      <c r="P236" s="43"/>
      <c r="Q236" s="43"/>
      <c r="R236" s="43"/>
      <c r="S236" s="43"/>
      <c r="T236" s="42"/>
      <c r="U236" s="42"/>
    </row>
    <row r="237" spans="1:21" s="22" customFormat="1">
      <c r="A237" s="16" t="s">
        <v>401</v>
      </c>
      <c r="B237" s="17" t="s">
        <v>402</v>
      </c>
      <c r="C237" s="16" t="s">
        <v>242</v>
      </c>
      <c r="D237" s="17" t="s">
        <v>243</v>
      </c>
      <c r="E237" s="17"/>
      <c r="F237" s="17">
        <f t="shared" si="21"/>
        <v>0</v>
      </c>
      <c r="G237" s="18">
        <v>1</v>
      </c>
      <c r="H237" s="17">
        <f t="shared" si="22"/>
        <v>40</v>
      </c>
      <c r="I237" s="20">
        <f t="shared" si="23"/>
        <v>40</v>
      </c>
      <c r="J237" s="42"/>
      <c r="K237" s="17"/>
      <c r="L237" s="17">
        <f t="shared" si="24"/>
        <v>40</v>
      </c>
      <c r="M237" s="20">
        <f t="shared" si="19"/>
        <v>0</v>
      </c>
      <c r="N237" s="20">
        <f t="shared" si="20"/>
        <v>0</v>
      </c>
      <c r="O237" s="43"/>
      <c r="P237" s="43"/>
      <c r="Q237" s="43"/>
      <c r="R237" s="43"/>
      <c r="S237" s="43"/>
      <c r="T237" s="42"/>
      <c r="U237" s="42"/>
    </row>
    <row r="238" spans="1:21" s="22" customFormat="1">
      <c r="A238" s="16" t="s">
        <v>401</v>
      </c>
      <c r="B238" s="17" t="s">
        <v>402</v>
      </c>
      <c r="C238" s="16" t="s">
        <v>158</v>
      </c>
      <c r="D238" s="17" t="s">
        <v>159</v>
      </c>
      <c r="E238" s="17"/>
      <c r="F238" s="17">
        <f t="shared" si="21"/>
        <v>0</v>
      </c>
      <c r="G238" s="18">
        <v>197173</v>
      </c>
      <c r="H238" s="17">
        <f t="shared" si="22"/>
        <v>7886920</v>
      </c>
      <c r="I238" s="20">
        <f t="shared" si="23"/>
        <v>7886920</v>
      </c>
      <c r="J238" s="42"/>
      <c r="K238" s="17"/>
      <c r="L238" s="17">
        <f t="shared" si="24"/>
        <v>7886920</v>
      </c>
      <c r="M238" s="20">
        <f t="shared" si="19"/>
        <v>0</v>
      </c>
      <c r="N238" s="20">
        <f t="shared" si="20"/>
        <v>0</v>
      </c>
      <c r="O238" s="43"/>
      <c r="P238" s="43"/>
      <c r="Q238" s="43"/>
      <c r="R238" s="43"/>
      <c r="S238" s="43"/>
      <c r="T238" s="42"/>
      <c r="U238" s="42"/>
    </row>
    <row r="239" spans="1:21" s="22" customFormat="1">
      <c r="A239" s="16" t="s">
        <v>401</v>
      </c>
      <c r="B239" s="17" t="s">
        <v>402</v>
      </c>
      <c r="C239" s="16" t="s">
        <v>224</v>
      </c>
      <c r="D239" s="17" t="s">
        <v>225</v>
      </c>
      <c r="E239" s="17"/>
      <c r="F239" s="17">
        <f t="shared" si="21"/>
        <v>0</v>
      </c>
      <c r="G239" s="18">
        <v>62</v>
      </c>
      <c r="H239" s="17">
        <f t="shared" si="22"/>
        <v>2480</v>
      </c>
      <c r="I239" s="20">
        <f t="shared" si="23"/>
        <v>2480</v>
      </c>
      <c r="J239" s="42"/>
      <c r="K239" s="17"/>
      <c r="L239" s="17">
        <f t="shared" si="24"/>
        <v>2480</v>
      </c>
      <c r="M239" s="20">
        <f t="shared" si="19"/>
        <v>0</v>
      </c>
      <c r="N239" s="20">
        <f t="shared" si="20"/>
        <v>0</v>
      </c>
      <c r="O239" s="43"/>
      <c r="P239" s="43"/>
      <c r="Q239" s="43"/>
      <c r="R239" s="43"/>
      <c r="S239" s="43"/>
      <c r="T239" s="42"/>
      <c r="U239" s="42"/>
    </row>
    <row r="240" spans="1:21" s="22" customFormat="1">
      <c r="A240" s="16" t="s">
        <v>401</v>
      </c>
      <c r="B240" s="17" t="s">
        <v>402</v>
      </c>
      <c r="C240" s="16" t="s">
        <v>85</v>
      </c>
      <c r="D240" s="17" t="s">
        <v>86</v>
      </c>
      <c r="E240" s="17"/>
      <c r="F240" s="17">
        <f t="shared" si="21"/>
        <v>0</v>
      </c>
      <c r="G240" s="18">
        <v>19</v>
      </c>
      <c r="H240" s="17">
        <f t="shared" si="22"/>
        <v>760</v>
      </c>
      <c r="I240" s="20">
        <f t="shared" si="23"/>
        <v>760</v>
      </c>
      <c r="J240" s="42"/>
      <c r="K240" s="17"/>
      <c r="L240" s="17">
        <f t="shared" si="24"/>
        <v>760</v>
      </c>
      <c r="M240" s="20">
        <f t="shared" si="19"/>
        <v>0</v>
      </c>
      <c r="N240" s="20">
        <f t="shared" si="20"/>
        <v>0</v>
      </c>
      <c r="O240" s="43"/>
      <c r="P240" s="43"/>
      <c r="Q240" s="43"/>
      <c r="R240" s="43"/>
      <c r="S240" s="43"/>
      <c r="T240" s="42"/>
      <c r="U240" s="42"/>
    </row>
    <row r="241" spans="1:21" s="22" customFormat="1">
      <c r="A241" s="16" t="s">
        <v>401</v>
      </c>
      <c r="B241" s="17" t="s">
        <v>402</v>
      </c>
      <c r="C241" s="16" t="s">
        <v>418</v>
      </c>
      <c r="D241" s="17" t="s">
        <v>419</v>
      </c>
      <c r="E241" s="17"/>
      <c r="F241" s="17">
        <f t="shared" si="21"/>
        <v>0</v>
      </c>
      <c r="G241" s="18">
        <v>64718</v>
      </c>
      <c r="H241" s="17">
        <f t="shared" si="22"/>
        <v>2588720</v>
      </c>
      <c r="I241" s="20">
        <f t="shared" si="23"/>
        <v>2588720</v>
      </c>
      <c r="J241" s="42"/>
      <c r="K241" s="17"/>
      <c r="L241" s="17">
        <f t="shared" si="24"/>
        <v>2588720</v>
      </c>
      <c r="M241" s="20">
        <f t="shared" si="19"/>
        <v>0</v>
      </c>
      <c r="N241" s="20">
        <f t="shared" si="20"/>
        <v>0</v>
      </c>
      <c r="O241" s="43"/>
      <c r="P241" s="43"/>
      <c r="Q241" s="43"/>
      <c r="R241" s="43"/>
      <c r="S241" s="43"/>
      <c r="T241" s="42"/>
      <c r="U241" s="42"/>
    </row>
    <row r="242" spans="1:21" s="22" customFormat="1">
      <c r="A242" s="16" t="s">
        <v>401</v>
      </c>
      <c r="B242" s="17" t="s">
        <v>402</v>
      </c>
      <c r="C242" s="16" t="s">
        <v>160</v>
      </c>
      <c r="D242" s="17" t="s">
        <v>161</v>
      </c>
      <c r="E242" s="17"/>
      <c r="F242" s="17">
        <f t="shared" si="21"/>
        <v>0</v>
      </c>
      <c r="G242" s="18">
        <v>4</v>
      </c>
      <c r="H242" s="17">
        <f t="shared" si="22"/>
        <v>160</v>
      </c>
      <c r="I242" s="20">
        <f t="shared" si="23"/>
        <v>160</v>
      </c>
      <c r="J242" s="42"/>
      <c r="K242" s="17"/>
      <c r="L242" s="17">
        <f t="shared" si="24"/>
        <v>160</v>
      </c>
      <c r="M242" s="20">
        <f t="shared" si="19"/>
        <v>0</v>
      </c>
      <c r="N242" s="20">
        <f t="shared" si="20"/>
        <v>0</v>
      </c>
      <c r="O242" s="43"/>
      <c r="P242" s="43"/>
      <c r="Q242" s="43"/>
      <c r="R242" s="43"/>
      <c r="S242" s="43"/>
      <c r="T242" s="42"/>
      <c r="U242" s="42"/>
    </row>
    <row r="243" spans="1:21" s="22" customFormat="1">
      <c r="A243" s="16" t="s">
        <v>401</v>
      </c>
      <c r="B243" s="17" t="s">
        <v>402</v>
      </c>
      <c r="C243" s="16" t="s">
        <v>420</v>
      </c>
      <c r="D243" s="17" t="s">
        <v>421</v>
      </c>
      <c r="E243" s="17"/>
      <c r="F243" s="17">
        <f t="shared" si="21"/>
        <v>0</v>
      </c>
      <c r="G243" s="18">
        <v>14</v>
      </c>
      <c r="H243" s="17">
        <f t="shared" si="22"/>
        <v>560</v>
      </c>
      <c r="I243" s="20">
        <f t="shared" si="23"/>
        <v>560</v>
      </c>
      <c r="J243" s="45"/>
      <c r="K243" s="17"/>
      <c r="L243" s="17">
        <f t="shared" si="24"/>
        <v>560</v>
      </c>
      <c r="M243" s="20">
        <f t="shared" si="19"/>
        <v>0</v>
      </c>
      <c r="N243" s="20">
        <f t="shared" si="20"/>
        <v>0</v>
      </c>
      <c r="O243" s="37"/>
      <c r="P243" s="37"/>
      <c r="Q243" s="37"/>
      <c r="R243" s="37"/>
      <c r="S243" s="37"/>
      <c r="T243" s="45"/>
      <c r="U243" s="45"/>
    </row>
    <row r="244" spans="1:21" s="22" customFormat="1">
      <c r="A244" s="16" t="s">
        <v>422</v>
      </c>
      <c r="B244" s="17" t="s">
        <v>423</v>
      </c>
      <c r="C244" s="16" t="s">
        <v>315</v>
      </c>
      <c r="D244" s="17" t="s">
        <v>316</v>
      </c>
      <c r="E244" s="17"/>
      <c r="F244" s="17">
        <f t="shared" si="21"/>
        <v>0</v>
      </c>
      <c r="G244" s="18">
        <v>3</v>
      </c>
      <c r="H244" s="17">
        <f t="shared" si="22"/>
        <v>120</v>
      </c>
      <c r="I244" s="20">
        <f t="shared" si="23"/>
        <v>120</v>
      </c>
      <c r="J244" s="41">
        <f>SUM(I244:I246)</f>
        <v>1320</v>
      </c>
      <c r="K244" s="17">
        <v>240</v>
      </c>
      <c r="L244" s="17">
        <f t="shared" si="24"/>
        <v>0</v>
      </c>
      <c r="M244" s="20">
        <f t="shared" si="19"/>
        <v>120</v>
      </c>
      <c r="N244" s="20">
        <f t="shared" si="20"/>
        <v>120</v>
      </c>
      <c r="O244" s="36">
        <f>SUM(L244:L246)</f>
        <v>0</v>
      </c>
      <c r="P244" s="36">
        <v>0</v>
      </c>
      <c r="Q244" s="36">
        <v>0</v>
      </c>
      <c r="R244" s="36">
        <v>0</v>
      </c>
      <c r="S244" s="36">
        <v>0</v>
      </c>
      <c r="T244" s="41">
        <f>SUM(N244:N246)</f>
        <v>2557300</v>
      </c>
      <c r="U244" s="38">
        <f>S244+T244</f>
        <v>2557300</v>
      </c>
    </row>
    <row r="245" spans="1:21" s="22" customFormat="1">
      <c r="A245" s="16" t="s">
        <v>422</v>
      </c>
      <c r="B245" s="17" t="s">
        <v>423</v>
      </c>
      <c r="C245" s="16" t="s">
        <v>152</v>
      </c>
      <c r="D245" s="17" t="s">
        <v>153</v>
      </c>
      <c r="E245" s="17"/>
      <c r="F245" s="17">
        <f t="shared" si="21"/>
        <v>0</v>
      </c>
      <c r="G245" s="18">
        <v>30</v>
      </c>
      <c r="H245" s="17">
        <f t="shared" si="22"/>
        <v>1200</v>
      </c>
      <c r="I245" s="20">
        <f t="shared" si="23"/>
        <v>1200</v>
      </c>
      <c r="J245" s="42"/>
      <c r="K245" s="17">
        <v>2418900</v>
      </c>
      <c r="L245" s="17">
        <f t="shared" si="24"/>
        <v>0</v>
      </c>
      <c r="M245" s="20">
        <f t="shared" si="19"/>
        <v>1200</v>
      </c>
      <c r="N245" s="20">
        <f t="shared" si="20"/>
        <v>2417700</v>
      </c>
      <c r="O245" s="43"/>
      <c r="P245" s="43"/>
      <c r="Q245" s="43"/>
      <c r="R245" s="43"/>
      <c r="S245" s="43"/>
      <c r="T245" s="42"/>
      <c r="U245" s="39"/>
    </row>
    <row r="246" spans="1:21" s="22" customFormat="1">
      <c r="A246" s="16" t="s">
        <v>422</v>
      </c>
      <c r="B246" s="17" t="s">
        <v>423</v>
      </c>
      <c r="C246" s="16">
        <v>1093</v>
      </c>
      <c r="D246" s="17" t="s">
        <v>424</v>
      </c>
      <c r="E246" s="17"/>
      <c r="F246" s="17"/>
      <c r="G246" s="18"/>
      <c r="H246" s="17"/>
      <c r="I246" s="20"/>
      <c r="J246" s="45"/>
      <c r="K246" s="17">
        <v>139480</v>
      </c>
      <c r="L246" s="17">
        <f t="shared" si="24"/>
        <v>0</v>
      </c>
      <c r="M246" s="20">
        <f t="shared" si="19"/>
        <v>0</v>
      </c>
      <c r="N246" s="20">
        <f t="shared" si="20"/>
        <v>139480</v>
      </c>
      <c r="O246" s="37"/>
      <c r="P246" s="37"/>
      <c r="Q246" s="37"/>
      <c r="R246" s="37"/>
      <c r="S246" s="37"/>
      <c r="T246" s="45"/>
      <c r="U246" s="40"/>
    </row>
    <row r="247" spans="1:21" s="22" customFormat="1">
      <c r="A247" s="16" t="s">
        <v>425</v>
      </c>
      <c r="B247" s="17" t="s">
        <v>426</v>
      </c>
      <c r="C247" s="16" t="s">
        <v>148</v>
      </c>
      <c r="D247" s="17" t="s">
        <v>149</v>
      </c>
      <c r="E247" s="17"/>
      <c r="F247" s="17">
        <f t="shared" si="21"/>
        <v>0</v>
      </c>
      <c r="G247" s="18">
        <v>10</v>
      </c>
      <c r="H247" s="17">
        <f t="shared" si="22"/>
        <v>400</v>
      </c>
      <c r="I247" s="20">
        <f t="shared" si="23"/>
        <v>400</v>
      </c>
      <c r="J247" s="41">
        <f>SUM(I247:I253)</f>
        <v>1800</v>
      </c>
      <c r="K247" s="17"/>
      <c r="L247" s="17">
        <f t="shared" si="24"/>
        <v>400</v>
      </c>
      <c r="M247" s="20">
        <f t="shared" si="19"/>
        <v>0</v>
      </c>
      <c r="N247" s="20">
        <f t="shared" si="20"/>
        <v>0</v>
      </c>
      <c r="O247" s="36">
        <f>SUM(L247:L253)</f>
        <v>1800</v>
      </c>
      <c r="P247" s="36">
        <v>0</v>
      </c>
      <c r="Q247" s="36">
        <f>O247-P247</f>
        <v>1800</v>
      </c>
      <c r="R247" s="36">
        <v>0</v>
      </c>
      <c r="S247" s="36">
        <v>0</v>
      </c>
      <c r="T247" s="41">
        <f>SUM(N247:N253)</f>
        <v>593780</v>
      </c>
      <c r="U247" s="38">
        <f>S247+T247</f>
        <v>593780</v>
      </c>
    </row>
    <row r="248" spans="1:21" s="22" customFormat="1">
      <c r="A248" s="16" t="s">
        <v>425</v>
      </c>
      <c r="B248" s="17" t="s">
        <v>426</v>
      </c>
      <c r="C248" s="16" t="s">
        <v>29</v>
      </c>
      <c r="D248" s="17" t="s">
        <v>30</v>
      </c>
      <c r="E248" s="17"/>
      <c r="F248" s="17">
        <f t="shared" si="21"/>
        <v>0</v>
      </c>
      <c r="G248" s="18">
        <v>11</v>
      </c>
      <c r="H248" s="17">
        <f t="shared" si="22"/>
        <v>440</v>
      </c>
      <c r="I248" s="20">
        <f t="shared" si="23"/>
        <v>440</v>
      </c>
      <c r="J248" s="42"/>
      <c r="K248" s="17"/>
      <c r="L248" s="17">
        <f t="shared" si="24"/>
        <v>440</v>
      </c>
      <c r="M248" s="20">
        <f t="shared" si="19"/>
        <v>0</v>
      </c>
      <c r="N248" s="20">
        <f t="shared" si="20"/>
        <v>0</v>
      </c>
      <c r="O248" s="43"/>
      <c r="P248" s="43"/>
      <c r="Q248" s="43"/>
      <c r="R248" s="43"/>
      <c r="S248" s="43"/>
      <c r="T248" s="42"/>
      <c r="U248" s="39"/>
    </row>
    <row r="249" spans="1:21" s="22" customFormat="1">
      <c r="A249" s="16" t="s">
        <v>425</v>
      </c>
      <c r="B249" s="17" t="s">
        <v>426</v>
      </c>
      <c r="C249" s="16" t="s">
        <v>322</v>
      </c>
      <c r="D249" s="17" t="s">
        <v>323</v>
      </c>
      <c r="E249" s="17"/>
      <c r="F249" s="17">
        <f t="shared" si="21"/>
        <v>0</v>
      </c>
      <c r="G249" s="18">
        <v>19</v>
      </c>
      <c r="H249" s="17">
        <f t="shared" si="22"/>
        <v>760</v>
      </c>
      <c r="I249" s="20">
        <f t="shared" si="23"/>
        <v>760</v>
      </c>
      <c r="J249" s="42"/>
      <c r="K249" s="17"/>
      <c r="L249" s="17">
        <f t="shared" si="24"/>
        <v>760</v>
      </c>
      <c r="M249" s="20">
        <f t="shared" si="19"/>
        <v>0</v>
      </c>
      <c r="N249" s="20">
        <f t="shared" si="20"/>
        <v>0</v>
      </c>
      <c r="O249" s="43"/>
      <c r="P249" s="43"/>
      <c r="Q249" s="43"/>
      <c r="R249" s="43"/>
      <c r="S249" s="43"/>
      <c r="T249" s="42"/>
      <c r="U249" s="39"/>
    </row>
    <row r="250" spans="1:21" s="22" customFormat="1">
      <c r="A250" s="16" t="s">
        <v>425</v>
      </c>
      <c r="B250" s="17" t="s">
        <v>426</v>
      </c>
      <c r="C250" s="16" t="s">
        <v>427</v>
      </c>
      <c r="D250" s="17" t="s">
        <v>428</v>
      </c>
      <c r="E250" s="17"/>
      <c r="F250" s="17">
        <f t="shared" si="21"/>
        <v>0</v>
      </c>
      <c r="G250" s="18">
        <v>2</v>
      </c>
      <c r="H250" s="17">
        <f t="shared" si="22"/>
        <v>80</v>
      </c>
      <c r="I250" s="20">
        <f t="shared" si="23"/>
        <v>80</v>
      </c>
      <c r="J250" s="42"/>
      <c r="K250" s="17"/>
      <c r="L250" s="17">
        <f t="shared" si="24"/>
        <v>80</v>
      </c>
      <c r="M250" s="20">
        <f t="shared" si="19"/>
        <v>0</v>
      </c>
      <c r="N250" s="20">
        <f t="shared" si="20"/>
        <v>0</v>
      </c>
      <c r="O250" s="43"/>
      <c r="P250" s="43"/>
      <c r="Q250" s="43"/>
      <c r="R250" s="43"/>
      <c r="S250" s="43"/>
      <c r="T250" s="42"/>
      <c r="U250" s="39"/>
    </row>
    <row r="251" spans="1:21" s="22" customFormat="1">
      <c r="A251" s="16" t="s">
        <v>425</v>
      </c>
      <c r="B251" s="17" t="s">
        <v>426</v>
      </c>
      <c r="C251" s="16" t="s">
        <v>429</v>
      </c>
      <c r="D251" s="17" t="s">
        <v>430</v>
      </c>
      <c r="E251" s="17"/>
      <c r="F251" s="17">
        <f t="shared" si="21"/>
        <v>0</v>
      </c>
      <c r="G251" s="18">
        <v>3</v>
      </c>
      <c r="H251" s="17">
        <f t="shared" si="22"/>
        <v>120</v>
      </c>
      <c r="I251" s="20">
        <f t="shared" si="23"/>
        <v>120</v>
      </c>
      <c r="J251" s="42"/>
      <c r="K251" s="17"/>
      <c r="L251" s="17">
        <f t="shared" si="24"/>
        <v>120</v>
      </c>
      <c r="M251" s="20">
        <f t="shared" si="19"/>
        <v>0</v>
      </c>
      <c r="N251" s="20">
        <f t="shared" si="20"/>
        <v>0</v>
      </c>
      <c r="O251" s="43"/>
      <c r="P251" s="43"/>
      <c r="Q251" s="43"/>
      <c r="R251" s="43"/>
      <c r="S251" s="43"/>
      <c r="T251" s="42"/>
      <c r="U251" s="39"/>
    </row>
    <row r="252" spans="1:21" s="22" customFormat="1">
      <c r="A252" s="16" t="s">
        <v>425</v>
      </c>
      <c r="B252" s="17" t="s">
        <v>426</v>
      </c>
      <c r="C252" s="25">
        <v>1325</v>
      </c>
      <c r="D252" s="17" t="s">
        <v>431</v>
      </c>
      <c r="E252" s="17"/>
      <c r="F252" s="17"/>
      <c r="G252" s="18"/>
      <c r="H252" s="17"/>
      <c r="I252" s="20">
        <v>0</v>
      </c>
      <c r="J252" s="42"/>
      <c r="K252" s="17">
        <v>100980</v>
      </c>
      <c r="L252" s="17">
        <f t="shared" si="24"/>
        <v>0</v>
      </c>
      <c r="M252" s="20">
        <f t="shared" si="19"/>
        <v>0</v>
      </c>
      <c r="N252" s="20">
        <f t="shared" si="20"/>
        <v>100980</v>
      </c>
      <c r="O252" s="43"/>
      <c r="P252" s="43"/>
      <c r="Q252" s="43"/>
      <c r="R252" s="43"/>
      <c r="S252" s="43"/>
      <c r="T252" s="42"/>
      <c r="U252" s="39"/>
    </row>
    <row r="253" spans="1:21" s="22" customFormat="1">
      <c r="A253" s="16" t="s">
        <v>425</v>
      </c>
      <c r="B253" s="17" t="s">
        <v>426</v>
      </c>
      <c r="C253" s="25">
        <v>1067</v>
      </c>
      <c r="D253" s="17" t="s">
        <v>151</v>
      </c>
      <c r="E253" s="17"/>
      <c r="F253" s="17"/>
      <c r="G253" s="18"/>
      <c r="H253" s="17"/>
      <c r="I253" s="20">
        <v>0</v>
      </c>
      <c r="J253" s="45"/>
      <c r="K253" s="17">
        <v>492800</v>
      </c>
      <c r="L253" s="17">
        <f t="shared" si="24"/>
        <v>0</v>
      </c>
      <c r="M253" s="20">
        <f t="shared" si="19"/>
        <v>0</v>
      </c>
      <c r="N253" s="20">
        <f t="shared" si="20"/>
        <v>492800</v>
      </c>
      <c r="O253" s="37"/>
      <c r="P253" s="37"/>
      <c r="Q253" s="37"/>
      <c r="R253" s="37"/>
      <c r="S253" s="37"/>
      <c r="T253" s="45"/>
      <c r="U253" s="40"/>
    </row>
    <row r="254" spans="1:21" s="22" customFormat="1">
      <c r="A254" s="16" t="s">
        <v>432</v>
      </c>
      <c r="B254" s="17" t="s">
        <v>433</v>
      </c>
      <c r="C254" s="16" t="s">
        <v>139</v>
      </c>
      <c r="D254" s="17" t="s">
        <v>140</v>
      </c>
      <c r="E254" s="17"/>
      <c r="F254" s="17">
        <f t="shared" si="21"/>
        <v>0</v>
      </c>
      <c r="G254" s="18">
        <v>90006</v>
      </c>
      <c r="H254" s="17">
        <f t="shared" si="22"/>
        <v>3600240</v>
      </c>
      <c r="I254" s="20">
        <f t="shared" si="23"/>
        <v>3600240</v>
      </c>
      <c r="J254" s="41">
        <f>SUM(I254:I258)</f>
        <v>12685480</v>
      </c>
      <c r="K254" s="17"/>
      <c r="L254" s="17">
        <f t="shared" si="24"/>
        <v>3600240</v>
      </c>
      <c r="M254" s="20">
        <f t="shared" si="19"/>
        <v>0</v>
      </c>
      <c r="N254" s="20">
        <f t="shared" si="20"/>
        <v>0</v>
      </c>
      <c r="O254" s="36">
        <f>SUM(L254:L258)</f>
        <v>12685480</v>
      </c>
      <c r="P254" s="36">
        <v>0</v>
      </c>
      <c r="Q254" s="36">
        <f>O254-P254</f>
        <v>12685480</v>
      </c>
      <c r="R254" s="36">
        <v>0</v>
      </c>
      <c r="S254" s="36">
        <v>0</v>
      </c>
      <c r="T254" s="36">
        <v>0</v>
      </c>
      <c r="U254" s="36">
        <v>0</v>
      </c>
    </row>
    <row r="255" spans="1:21" s="22" customFormat="1">
      <c r="A255" s="16" t="s">
        <v>432</v>
      </c>
      <c r="B255" s="17" t="s">
        <v>433</v>
      </c>
      <c r="C255" s="16" t="s">
        <v>434</v>
      </c>
      <c r="D255" s="17" t="s">
        <v>435</v>
      </c>
      <c r="E255" s="17"/>
      <c r="F255" s="17">
        <f t="shared" si="21"/>
        <v>0</v>
      </c>
      <c r="G255" s="18">
        <v>110460</v>
      </c>
      <c r="H255" s="17">
        <f t="shared" si="22"/>
        <v>4418400</v>
      </c>
      <c r="I255" s="20">
        <f t="shared" si="23"/>
        <v>4418400</v>
      </c>
      <c r="J255" s="42"/>
      <c r="K255" s="17"/>
      <c r="L255" s="17">
        <f t="shared" si="24"/>
        <v>4418400</v>
      </c>
      <c r="M255" s="20">
        <f t="shared" si="19"/>
        <v>0</v>
      </c>
      <c r="N255" s="20">
        <f t="shared" si="20"/>
        <v>0</v>
      </c>
      <c r="O255" s="43"/>
      <c r="P255" s="43"/>
      <c r="Q255" s="43"/>
      <c r="R255" s="43"/>
      <c r="S255" s="43"/>
      <c r="T255" s="43"/>
      <c r="U255" s="43"/>
    </row>
    <row r="256" spans="1:21" s="22" customFormat="1">
      <c r="A256" s="16" t="s">
        <v>432</v>
      </c>
      <c r="B256" s="17" t="s">
        <v>433</v>
      </c>
      <c r="C256" s="16" t="s">
        <v>280</v>
      </c>
      <c r="D256" s="17" t="s">
        <v>281</v>
      </c>
      <c r="E256" s="17"/>
      <c r="F256" s="17">
        <f t="shared" si="21"/>
        <v>0</v>
      </c>
      <c r="G256" s="18">
        <v>13509</v>
      </c>
      <c r="H256" s="17">
        <f t="shared" si="22"/>
        <v>540360</v>
      </c>
      <c r="I256" s="20">
        <f t="shared" si="23"/>
        <v>540360</v>
      </c>
      <c r="J256" s="42"/>
      <c r="K256" s="17"/>
      <c r="L256" s="17">
        <f t="shared" si="24"/>
        <v>540360</v>
      </c>
      <c r="M256" s="20">
        <f t="shared" si="19"/>
        <v>0</v>
      </c>
      <c r="N256" s="20">
        <f t="shared" si="20"/>
        <v>0</v>
      </c>
      <c r="O256" s="43"/>
      <c r="P256" s="43"/>
      <c r="Q256" s="43"/>
      <c r="R256" s="43"/>
      <c r="S256" s="43"/>
      <c r="T256" s="43"/>
      <c r="U256" s="43"/>
    </row>
    <row r="257" spans="1:21" s="22" customFormat="1">
      <c r="A257" s="16" t="s">
        <v>432</v>
      </c>
      <c r="B257" s="17" t="s">
        <v>433</v>
      </c>
      <c r="C257" s="16" t="s">
        <v>222</v>
      </c>
      <c r="D257" s="17" t="s">
        <v>223</v>
      </c>
      <c r="E257" s="17"/>
      <c r="F257" s="17">
        <f t="shared" si="21"/>
        <v>0</v>
      </c>
      <c r="G257" s="18">
        <v>43110</v>
      </c>
      <c r="H257" s="17">
        <f t="shared" si="22"/>
        <v>1724400</v>
      </c>
      <c r="I257" s="20">
        <f t="shared" si="23"/>
        <v>1724400</v>
      </c>
      <c r="J257" s="42"/>
      <c r="K257" s="17"/>
      <c r="L257" s="17">
        <f t="shared" si="24"/>
        <v>1724400</v>
      </c>
      <c r="M257" s="20">
        <f t="shared" si="19"/>
        <v>0</v>
      </c>
      <c r="N257" s="20">
        <f t="shared" si="20"/>
        <v>0</v>
      </c>
      <c r="O257" s="43"/>
      <c r="P257" s="43"/>
      <c r="Q257" s="43"/>
      <c r="R257" s="43"/>
      <c r="S257" s="43"/>
      <c r="T257" s="43"/>
      <c r="U257" s="43"/>
    </row>
    <row r="258" spans="1:21" s="22" customFormat="1">
      <c r="A258" s="16" t="s">
        <v>432</v>
      </c>
      <c r="B258" s="17" t="s">
        <v>433</v>
      </c>
      <c r="C258" s="16" t="s">
        <v>37</v>
      </c>
      <c r="D258" s="17" t="s">
        <v>38</v>
      </c>
      <c r="E258" s="17"/>
      <c r="F258" s="17">
        <f t="shared" si="21"/>
        <v>0</v>
      </c>
      <c r="G258" s="18">
        <v>60052</v>
      </c>
      <c r="H258" s="17">
        <f t="shared" si="22"/>
        <v>2402080</v>
      </c>
      <c r="I258" s="20">
        <f t="shared" si="23"/>
        <v>2402080</v>
      </c>
      <c r="J258" s="45"/>
      <c r="K258" s="17"/>
      <c r="L258" s="17">
        <f t="shared" si="24"/>
        <v>2402080</v>
      </c>
      <c r="M258" s="20">
        <f t="shared" si="19"/>
        <v>0</v>
      </c>
      <c r="N258" s="20">
        <f t="shared" si="20"/>
        <v>0</v>
      </c>
      <c r="O258" s="37"/>
      <c r="P258" s="37"/>
      <c r="Q258" s="37"/>
      <c r="R258" s="37"/>
      <c r="S258" s="37"/>
      <c r="T258" s="37"/>
      <c r="U258" s="37"/>
    </row>
    <row r="259" spans="1:21" s="22" customFormat="1">
      <c r="A259" s="16" t="s">
        <v>436</v>
      </c>
      <c r="B259" s="17" t="s">
        <v>437</v>
      </c>
      <c r="C259" s="16" t="s">
        <v>150</v>
      </c>
      <c r="D259" s="17" t="s">
        <v>151</v>
      </c>
      <c r="E259" s="17"/>
      <c r="F259" s="17">
        <f t="shared" si="21"/>
        <v>0</v>
      </c>
      <c r="G259" s="18">
        <v>278144</v>
      </c>
      <c r="H259" s="17">
        <f t="shared" si="22"/>
        <v>11125760</v>
      </c>
      <c r="I259" s="20">
        <f t="shared" si="23"/>
        <v>11125760</v>
      </c>
      <c r="J259" s="41">
        <f>SUM(I259:I262)</f>
        <v>16888280</v>
      </c>
      <c r="K259" s="17"/>
      <c r="L259" s="17">
        <f t="shared" si="24"/>
        <v>11125760</v>
      </c>
      <c r="M259" s="20">
        <f t="shared" si="19"/>
        <v>0</v>
      </c>
      <c r="N259" s="20">
        <f t="shared" si="20"/>
        <v>0</v>
      </c>
      <c r="O259" s="36">
        <f>SUM(L259:L262)</f>
        <v>16888280</v>
      </c>
      <c r="P259" s="36">
        <v>0</v>
      </c>
      <c r="Q259" s="36">
        <f>O259-P259</f>
        <v>16888280</v>
      </c>
      <c r="R259" s="36">
        <v>0</v>
      </c>
      <c r="S259" s="36">
        <v>0</v>
      </c>
      <c r="T259" s="36">
        <v>0</v>
      </c>
      <c r="U259" s="36">
        <v>0</v>
      </c>
    </row>
    <row r="260" spans="1:21" s="22" customFormat="1">
      <c r="A260" s="16" t="s">
        <v>436</v>
      </c>
      <c r="B260" s="17" t="s">
        <v>437</v>
      </c>
      <c r="C260" s="16" t="s">
        <v>222</v>
      </c>
      <c r="D260" s="17" t="s">
        <v>223</v>
      </c>
      <c r="E260" s="17"/>
      <c r="F260" s="17">
        <f t="shared" si="21"/>
        <v>0</v>
      </c>
      <c r="G260" s="18">
        <v>42602</v>
      </c>
      <c r="H260" s="17">
        <f t="shared" si="22"/>
        <v>1704080</v>
      </c>
      <c r="I260" s="20">
        <f t="shared" si="23"/>
        <v>1704080</v>
      </c>
      <c r="J260" s="42"/>
      <c r="K260" s="17"/>
      <c r="L260" s="17">
        <f t="shared" si="24"/>
        <v>1704080</v>
      </c>
      <c r="M260" s="20">
        <f t="shared" ref="M260:M323" si="25">I260-L260</f>
        <v>0</v>
      </c>
      <c r="N260" s="20">
        <f t="shared" ref="N260:N323" si="26">K260-M260</f>
        <v>0</v>
      </c>
      <c r="O260" s="43"/>
      <c r="P260" s="43"/>
      <c r="Q260" s="43"/>
      <c r="R260" s="43"/>
      <c r="S260" s="43"/>
      <c r="T260" s="43"/>
      <c r="U260" s="43"/>
    </row>
    <row r="261" spans="1:21" s="22" customFormat="1">
      <c r="A261" s="16" t="s">
        <v>436</v>
      </c>
      <c r="B261" s="17" t="s">
        <v>437</v>
      </c>
      <c r="C261" s="16" t="s">
        <v>234</v>
      </c>
      <c r="D261" s="17" t="s">
        <v>235</v>
      </c>
      <c r="E261" s="17"/>
      <c r="F261" s="17">
        <f t="shared" si="21"/>
        <v>0</v>
      </c>
      <c r="G261" s="18">
        <v>20</v>
      </c>
      <c r="H261" s="17">
        <f t="shared" si="22"/>
        <v>800</v>
      </c>
      <c r="I261" s="20">
        <f t="shared" si="23"/>
        <v>800</v>
      </c>
      <c r="J261" s="42"/>
      <c r="K261" s="17"/>
      <c r="L261" s="17">
        <f t="shared" si="24"/>
        <v>800</v>
      </c>
      <c r="M261" s="20">
        <f t="shared" si="25"/>
        <v>0</v>
      </c>
      <c r="N261" s="20">
        <f t="shared" si="26"/>
        <v>0</v>
      </c>
      <c r="O261" s="43"/>
      <c r="P261" s="43"/>
      <c r="Q261" s="43"/>
      <c r="R261" s="43"/>
      <c r="S261" s="43"/>
      <c r="T261" s="43"/>
      <c r="U261" s="43"/>
    </row>
    <row r="262" spans="1:21" s="22" customFormat="1">
      <c r="A262" s="16" t="s">
        <v>436</v>
      </c>
      <c r="B262" s="17" t="s">
        <v>437</v>
      </c>
      <c r="C262" s="16" t="s">
        <v>438</v>
      </c>
      <c r="D262" s="17" t="s">
        <v>439</v>
      </c>
      <c r="E262" s="17"/>
      <c r="F262" s="17">
        <f t="shared" si="21"/>
        <v>0</v>
      </c>
      <c r="G262" s="18">
        <v>101441</v>
      </c>
      <c r="H262" s="17">
        <f t="shared" si="22"/>
        <v>4057640</v>
      </c>
      <c r="I262" s="20">
        <f t="shared" si="23"/>
        <v>4057640</v>
      </c>
      <c r="J262" s="45"/>
      <c r="K262" s="17"/>
      <c r="L262" s="17">
        <f t="shared" si="24"/>
        <v>4057640</v>
      </c>
      <c r="M262" s="20">
        <f t="shared" si="25"/>
        <v>0</v>
      </c>
      <c r="N262" s="20">
        <f t="shared" si="26"/>
        <v>0</v>
      </c>
      <c r="O262" s="37"/>
      <c r="P262" s="37"/>
      <c r="Q262" s="37"/>
      <c r="R262" s="37"/>
      <c r="S262" s="37"/>
      <c r="T262" s="37"/>
      <c r="U262" s="37"/>
    </row>
    <row r="263" spans="1:21" s="22" customFormat="1">
      <c r="A263" s="16" t="s">
        <v>440</v>
      </c>
      <c r="B263" s="17" t="s">
        <v>441</v>
      </c>
      <c r="C263" s="16" t="s">
        <v>150</v>
      </c>
      <c r="D263" s="17" t="s">
        <v>151</v>
      </c>
      <c r="E263" s="17"/>
      <c r="F263" s="17">
        <f t="shared" si="21"/>
        <v>0</v>
      </c>
      <c r="G263" s="18">
        <v>390725</v>
      </c>
      <c r="H263" s="17">
        <f t="shared" si="22"/>
        <v>15629000</v>
      </c>
      <c r="I263" s="20">
        <f t="shared" si="23"/>
        <v>15629000</v>
      </c>
      <c r="J263" s="41">
        <f>SUM(I263:I265)</f>
        <v>32128210</v>
      </c>
      <c r="K263" s="17"/>
      <c r="L263" s="17">
        <f t="shared" si="24"/>
        <v>15629000</v>
      </c>
      <c r="M263" s="20">
        <f t="shared" si="25"/>
        <v>0</v>
      </c>
      <c r="N263" s="20">
        <f t="shared" si="26"/>
        <v>0</v>
      </c>
      <c r="O263" s="47">
        <f>SUM(L263:L265)</f>
        <v>32128210</v>
      </c>
      <c r="P263" s="36">
        <v>0</v>
      </c>
      <c r="Q263" s="36">
        <f>O263-P263</f>
        <v>32128210</v>
      </c>
      <c r="R263" s="36">
        <v>0</v>
      </c>
      <c r="S263" s="36">
        <v>0</v>
      </c>
      <c r="T263" s="36">
        <v>0</v>
      </c>
      <c r="U263" s="36">
        <v>0</v>
      </c>
    </row>
    <row r="264" spans="1:21" s="22" customFormat="1">
      <c r="A264" s="16" t="s">
        <v>440</v>
      </c>
      <c r="B264" s="17" t="s">
        <v>441</v>
      </c>
      <c r="C264" s="16" t="s">
        <v>222</v>
      </c>
      <c r="D264" s="17" t="s">
        <v>223</v>
      </c>
      <c r="E264" s="17"/>
      <c r="F264" s="17">
        <f t="shared" si="21"/>
        <v>0</v>
      </c>
      <c r="G264" s="18">
        <v>1501</v>
      </c>
      <c r="H264" s="17">
        <f t="shared" si="22"/>
        <v>60040</v>
      </c>
      <c r="I264" s="20">
        <f t="shared" si="23"/>
        <v>60040</v>
      </c>
      <c r="J264" s="42"/>
      <c r="K264" s="17"/>
      <c r="L264" s="17">
        <f t="shared" si="24"/>
        <v>60040</v>
      </c>
      <c r="M264" s="20">
        <f t="shared" si="25"/>
        <v>0</v>
      </c>
      <c r="N264" s="20">
        <f t="shared" si="26"/>
        <v>0</v>
      </c>
      <c r="O264" s="44"/>
      <c r="P264" s="43"/>
      <c r="Q264" s="43"/>
      <c r="R264" s="43"/>
      <c r="S264" s="43"/>
      <c r="T264" s="43"/>
      <c r="U264" s="43"/>
    </row>
    <row r="265" spans="1:21" s="22" customFormat="1">
      <c r="A265" s="16" t="s">
        <v>440</v>
      </c>
      <c r="B265" s="17" t="s">
        <v>441</v>
      </c>
      <c r="C265" s="16" t="s">
        <v>85</v>
      </c>
      <c r="D265" s="17" t="s">
        <v>86</v>
      </c>
      <c r="E265" s="17">
        <v>1</v>
      </c>
      <c r="F265" s="17">
        <f t="shared" si="21"/>
        <v>50</v>
      </c>
      <c r="G265" s="18">
        <v>410978</v>
      </c>
      <c r="H265" s="17">
        <f t="shared" si="22"/>
        <v>16439120</v>
      </c>
      <c r="I265" s="20">
        <f t="shared" si="23"/>
        <v>16439170</v>
      </c>
      <c r="J265" s="45"/>
      <c r="K265" s="17"/>
      <c r="L265" s="17">
        <f t="shared" si="24"/>
        <v>16439170</v>
      </c>
      <c r="M265" s="20">
        <f t="shared" si="25"/>
        <v>0</v>
      </c>
      <c r="N265" s="20">
        <f t="shared" si="26"/>
        <v>0</v>
      </c>
      <c r="O265" s="46"/>
      <c r="P265" s="37"/>
      <c r="Q265" s="37"/>
      <c r="R265" s="37"/>
      <c r="S265" s="37"/>
      <c r="T265" s="37"/>
      <c r="U265" s="37"/>
    </row>
    <row r="266" spans="1:21">
      <c r="A266" s="7" t="s">
        <v>442</v>
      </c>
      <c r="B266" s="8" t="s">
        <v>443</v>
      </c>
      <c r="C266" s="7" t="s">
        <v>150</v>
      </c>
      <c r="D266" s="8" t="s">
        <v>151</v>
      </c>
      <c r="E266" s="8"/>
      <c r="F266" s="8">
        <f t="shared" si="21"/>
        <v>0</v>
      </c>
      <c r="G266" s="9">
        <v>214738</v>
      </c>
      <c r="H266" s="8">
        <f t="shared" si="22"/>
        <v>8589520</v>
      </c>
      <c r="I266" s="10">
        <f t="shared" si="23"/>
        <v>8589520</v>
      </c>
      <c r="J266" s="48">
        <f>SUM(I266:I271)</f>
        <v>22525840</v>
      </c>
      <c r="K266" s="8"/>
      <c r="L266" s="17">
        <f t="shared" si="24"/>
        <v>8589520</v>
      </c>
      <c r="M266" s="20">
        <f t="shared" si="25"/>
        <v>0</v>
      </c>
      <c r="N266" s="20">
        <f t="shared" si="26"/>
        <v>0</v>
      </c>
      <c r="O266" s="49">
        <f>SUM(L266:L271)</f>
        <v>22525840</v>
      </c>
      <c r="P266" s="50">
        <v>0</v>
      </c>
      <c r="Q266" s="50">
        <f>O266-P266</f>
        <v>22525840</v>
      </c>
      <c r="R266" s="50">
        <v>0</v>
      </c>
      <c r="S266" s="50">
        <v>0</v>
      </c>
      <c r="T266" s="50">
        <v>0</v>
      </c>
      <c r="U266" s="50">
        <v>0</v>
      </c>
    </row>
    <row r="267" spans="1:21">
      <c r="A267" s="7" t="s">
        <v>442</v>
      </c>
      <c r="B267" s="8" t="s">
        <v>443</v>
      </c>
      <c r="C267" s="7" t="s">
        <v>222</v>
      </c>
      <c r="D267" s="8" t="s">
        <v>223</v>
      </c>
      <c r="E267" s="8"/>
      <c r="F267" s="8">
        <f t="shared" si="21"/>
        <v>0</v>
      </c>
      <c r="G267" s="9">
        <v>4910</v>
      </c>
      <c r="H267" s="8">
        <f t="shared" si="22"/>
        <v>196400</v>
      </c>
      <c r="I267" s="10">
        <f t="shared" si="23"/>
        <v>196400</v>
      </c>
      <c r="J267" s="51"/>
      <c r="K267" s="8"/>
      <c r="L267" s="17">
        <f t="shared" si="24"/>
        <v>196400</v>
      </c>
      <c r="M267" s="20">
        <f t="shared" si="25"/>
        <v>0</v>
      </c>
      <c r="N267" s="20">
        <f t="shared" si="26"/>
        <v>0</v>
      </c>
      <c r="O267" s="52"/>
      <c r="P267" s="53"/>
      <c r="Q267" s="53"/>
      <c r="R267" s="53"/>
      <c r="S267" s="53"/>
      <c r="T267" s="53"/>
      <c r="U267" s="53"/>
    </row>
    <row r="268" spans="1:21">
      <c r="A268" s="7" t="s">
        <v>442</v>
      </c>
      <c r="B268" s="8" t="s">
        <v>443</v>
      </c>
      <c r="C268" s="7" t="s">
        <v>444</v>
      </c>
      <c r="D268" s="8" t="s">
        <v>445</v>
      </c>
      <c r="E268" s="8"/>
      <c r="F268" s="8">
        <f t="shared" si="21"/>
        <v>0</v>
      </c>
      <c r="G268" s="9">
        <v>8944</v>
      </c>
      <c r="H268" s="8">
        <f t="shared" si="22"/>
        <v>357760</v>
      </c>
      <c r="I268" s="10">
        <f t="shared" si="23"/>
        <v>357760</v>
      </c>
      <c r="J268" s="51"/>
      <c r="K268" s="8"/>
      <c r="L268" s="17">
        <f t="shared" si="24"/>
        <v>357760</v>
      </c>
      <c r="M268" s="20">
        <f t="shared" si="25"/>
        <v>0</v>
      </c>
      <c r="N268" s="20">
        <f t="shared" si="26"/>
        <v>0</v>
      </c>
      <c r="O268" s="52"/>
      <c r="P268" s="53"/>
      <c r="Q268" s="53"/>
      <c r="R268" s="53"/>
      <c r="S268" s="53"/>
      <c r="T268" s="53"/>
      <c r="U268" s="53"/>
    </row>
    <row r="269" spans="1:21">
      <c r="A269" s="7" t="s">
        <v>442</v>
      </c>
      <c r="B269" s="8" t="s">
        <v>443</v>
      </c>
      <c r="C269" s="7" t="s">
        <v>334</v>
      </c>
      <c r="D269" s="8" t="s">
        <v>335</v>
      </c>
      <c r="E269" s="8"/>
      <c r="F269" s="8">
        <f t="shared" si="21"/>
        <v>0</v>
      </c>
      <c r="G269" s="9">
        <v>146071</v>
      </c>
      <c r="H269" s="8">
        <f t="shared" si="22"/>
        <v>5842840</v>
      </c>
      <c r="I269" s="10">
        <f t="shared" si="23"/>
        <v>5842840</v>
      </c>
      <c r="J269" s="51"/>
      <c r="K269" s="8"/>
      <c r="L269" s="17">
        <f t="shared" si="24"/>
        <v>5842840</v>
      </c>
      <c r="M269" s="20">
        <f t="shared" si="25"/>
        <v>0</v>
      </c>
      <c r="N269" s="20">
        <f t="shared" si="26"/>
        <v>0</v>
      </c>
      <c r="O269" s="52"/>
      <c r="P269" s="53"/>
      <c r="Q269" s="53"/>
      <c r="R269" s="53"/>
      <c r="S269" s="53"/>
      <c r="T269" s="53"/>
      <c r="U269" s="53"/>
    </row>
    <row r="270" spans="1:21">
      <c r="A270" s="7" t="s">
        <v>442</v>
      </c>
      <c r="B270" s="8" t="s">
        <v>443</v>
      </c>
      <c r="C270" s="7" t="s">
        <v>182</v>
      </c>
      <c r="D270" s="8" t="s">
        <v>183</v>
      </c>
      <c r="E270" s="8"/>
      <c r="F270" s="8">
        <f t="shared" ref="F270:F333" si="27">E270*50</f>
        <v>0</v>
      </c>
      <c r="G270" s="9">
        <v>15721</v>
      </c>
      <c r="H270" s="8">
        <f t="shared" ref="H270:H333" si="28">G270*40</f>
        <v>628840</v>
      </c>
      <c r="I270" s="10">
        <f t="shared" ref="I270:I333" si="29">F270+H270</f>
        <v>628840</v>
      </c>
      <c r="J270" s="51"/>
      <c r="K270" s="8"/>
      <c r="L270" s="17">
        <f t="shared" si="24"/>
        <v>628840</v>
      </c>
      <c r="M270" s="20">
        <f t="shared" si="25"/>
        <v>0</v>
      </c>
      <c r="N270" s="20">
        <f t="shared" si="26"/>
        <v>0</v>
      </c>
      <c r="O270" s="52"/>
      <c r="P270" s="53"/>
      <c r="Q270" s="53"/>
      <c r="R270" s="53"/>
      <c r="S270" s="53"/>
      <c r="T270" s="53"/>
      <c r="U270" s="53"/>
    </row>
    <row r="271" spans="1:21">
      <c r="A271" s="7" t="s">
        <v>442</v>
      </c>
      <c r="B271" s="8" t="s">
        <v>443</v>
      </c>
      <c r="C271" s="7" t="s">
        <v>192</v>
      </c>
      <c r="D271" s="8" t="s">
        <v>193</v>
      </c>
      <c r="E271" s="8"/>
      <c r="F271" s="8">
        <f t="shared" si="27"/>
        <v>0</v>
      </c>
      <c r="G271" s="9">
        <v>172762</v>
      </c>
      <c r="H271" s="8">
        <f t="shared" si="28"/>
        <v>6910480</v>
      </c>
      <c r="I271" s="10">
        <f t="shared" si="29"/>
        <v>6910480</v>
      </c>
      <c r="J271" s="54"/>
      <c r="K271" s="8"/>
      <c r="L271" s="17">
        <f t="shared" si="24"/>
        <v>6910480</v>
      </c>
      <c r="M271" s="20">
        <f t="shared" si="25"/>
        <v>0</v>
      </c>
      <c r="N271" s="20">
        <f t="shared" si="26"/>
        <v>0</v>
      </c>
      <c r="O271" s="55"/>
      <c r="P271" s="56"/>
      <c r="Q271" s="56"/>
      <c r="R271" s="56"/>
      <c r="S271" s="56"/>
      <c r="T271" s="56"/>
      <c r="U271" s="56"/>
    </row>
    <row r="272" spans="1:21">
      <c r="A272" s="7" t="s">
        <v>446</v>
      </c>
      <c r="B272" s="8" t="s">
        <v>447</v>
      </c>
      <c r="C272" s="7" t="s">
        <v>154</v>
      </c>
      <c r="D272" s="8" t="s">
        <v>155</v>
      </c>
      <c r="E272" s="8"/>
      <c r="F272" s="8">
        <f t="shared" si="27"/>
        <v>0</v>
      </c>
      <c r="G272" s="9">
        <v>54919</v>
      </c>
      <c r="H272" s="8">
        <f t="shared" si="28"/>
        <v>2196760</v>
      </c>
      <c r="I272" s="10">
        <f t="shared" si="29"/>
        <v>2196760</v>
      </c>
      <c r="J272" s="10">
        <f>SUM(I272)</f>
        <v>2196760</v>
      </c>
      <c r="K272" s="8"/>
      <c r="L272" s="17">
        <f t="shared" si="24"/>
        <v>2196760</v>
      </c>
      <c r="M272" s="20">
        <f t="shared" si="25"/>
        <v>0</v>
      </c>
      <c r="N272" s="20">
        <f t="shared" si="26"/>
        <v>0</v>
      </c>
      <c r="O272" s="8">
        <f>SUM(L272)</f>
        <v>2196760</v>
      </c>
      <c r="P272" s="8">
        <v>0</v>
      </c>
      <c r="Q272" s="8">
        <f>O272-P272</f>
        <v>2196760</v>
      </c>
      <c r="R272" s="8">
        <v>0</v>
      </c>
      <c r="S272" s="8">
        <v>0</v>
      </c>
      <c r="T272" s="8">
        <v>0</v>
      </c>
      <c r="U272" s="8">
        <v>0</v>
      </c>
    </row>
    <row r="273" spans="1:21" s="22" customFormat="1">
      <c r="A273" s="16" t="s">
        <v>448</v>
      </c>
      <c r="B273" s="17" t="s">
        <v>449</v>
      </c>
      <c r="C273" s="16" t="s">
        <v>204</v>
      </c>
      <c r="D273" s="17" t="s">
        <v>205</v>
      </c>
      <c r="E273" s="17"/>
      <c r="F273" s="17">
        <f t="shared" si="27"/>
        <v>0</v>
      </c>
      <c r="G273" s="18">
        <v>27042</v>
      </c>
      <c r="H273" s="17">
        <f t="shared" si="28"/>
        <v>1081680</v>
      </c>
      <c r="I273" s="20">
        <f t="shared" si="29"/>
        <v>1081680</v>
      </c>
      <c r="J273" s="41">
        <f>SUM(I273:I289)</f>
        <v>19345400</v>
      </c>
      <c r="K273" s="17"/>
      <c r="L273" s="17">
        <f t="shared" si="24"/>
        <v>1081680</v>
      </c>
      <c r="M273" s="20">
        <f t="shared" si="25"/>
        <v>0</v>
      </c>
      <c r="N273" s="20">
        <f t="shared" si="26"/>
        <v>0</v>
      </c>
      <c r="O273" s="47">
        <f>SUM(L273:L289)</f>
        <v>19345400</v>
      </c>
      <c r="P273" s="36">
        <v>0</v>
      </c>
      <c r="Q273" s="36">
        <f>O273-P273</f>
        <v>19345400</v>
      </c>
      <c r="R273" s="36">
        <v>0</v>
      </c>
      <c r="S273" s="36">
        <v>0</v>
      </c>
      <c r="T273" s="36">
        <v>0</v>
      </c>
      <c r="U273" s="36">
        <v>0</v>
      </c>
    </row>
    <row r="274" spans="1:21" s="22" customFormat="1">
      <c r="A274" s="16" t="s">
        <v>448</v>
      </c>
      <c r="B274" s="17" t="s">
        <v>449</v>
      </c>
      <c r="C274" s="16" t="s">
        <v>450</v>
      </c>
      <c r="D274" s="17" t="s">
        <v>227</v>
      </c>
      <c r="E274" s="17"/>
      <c r="F274" s="17">
        <f t="shared" si="27"/>
        <v>0</v>
      </c>
      <c r="G274" s="18">
        <v>84318</v>
      </c>
      <c r="H274" s="17">
        <f t="shared" si="28"/>
        <v>3372720</v>
      </c>
      <c r="I274" s="20">
        <f t="shared" si="29"/>
        <v>3372720</v>
      </c>
      <c r="J274" s="42"/>
      <c r="K274" s="17"/>
      <c r="L274" s="17">
        <f t="shared" si="24"/>
        <v>3372720</v>
      </c>
      <c r="M274" s="20">
        <f t="shared" si="25"/>
        <v>0</v>
      </c>
      <c r="N274" s="20">
        <f t="shared" si="26"/>
        <v>0</v>
      </c>
      <c r="O274" s="44"/>
      <c r="P274" s="43"/>
      <c r="Q274" s="43"/>
      <c r="R274" s="43"/>
      <c r="S274" s="43"/>
      <c r="T274" s="43"/>
      <c r="U274" s="43"/>
    </row>
    <row r="275" spans="1:21" s="22" customFormat="1">
      <c r="A275" s="16" t="s">
        <v>448</v>
      </c>
      <c r="B275" s="17" t="s">
        <v>449</v>
      </c>
      <c r="C275" s="16" t="s">
        <v>412</v>
      </c>
      <c r="D275" s="17" t="s">
        <v>413</v>
      </c>
      <c r="E275" s="17"/>
      <c r="F275" s="17">
        <f t="shared" si="27"/>
        <v>0</v>
      </c>
      <c r="G275" s="18">
        <v>3988</v>
      </c>
      <c r="H275" s="17">
        <f t="shared" si="28"/>
        <v>159520</v>
      </c>
      <c r="I275" s="20">
        <f t="shared" si="29"/>
        <v>159520</v>
      </c>
      <c r="J275" s="42"/>
      <c r="K275" s="17"/>
      <c r="L275" s="17">
        <f t="shared" si="24"/>
        <v>159520</v>
      </c>
      <c r="M275" s="20">
        <f t="shared" si="25"/>
        <v>0</v>
      </c>
      <c r="N275" s="20">
        <f t="shared" si="26"/>
        <v>0</v>
      </c>
      <c r="O275" s="44"/>
      <c r="P275" s="43"/>
      <c r="Q275" s="43"/>
      <c r="R275" s="43"/>
      <c r="S275" s="43"/>
      <c r="T275" s="43"/>
      <c r="U275" s="43"/>
    </row>
    <row r="276" spans="1:21" s="22" customFormat="1">
      <c r="A276" s="16" t="s">
        <v>448</v>
      </c>
      <c r="B276" s="17" t="s">
        <v>449</v>
      </c>
      <c r="C276" s="16" t="s">
        <v>85</v>
      </c>
      <c r="D276" s="17" t="s">
        <v>86</v>
      </c>
      <c r="E276" s="17"/>
      <c r="F276" s="17">
        <f t="shared" si="27"/>
        <v>0</v>
      </c>
      <c r="G276" s="18">
        <v>24</v>
      </c>
      <c r="H276" s="17">
        <f t="shared" si="28"/>
        <v>960</v>
      </c>
      <c r="I276" s="20">
        <f t="shared" si="29"/>
        <v>960</v>
      </c>
      <c r="J276" s="42"/>
      <c r="K276" s="17"/>
      <c r="L276" s="17">
        <f t="shared" si="24"/>
        <v>960</v>
      </c>
      <c r="M276" s="20">
        <f t="shared" si="25"/>
        <v>0</v>
      </c>
      <c r="N276" s="20">
        <f t="shared" si="26"/>
        <v>0</v>
      </c>
      <c r="O276" s="44"/>
      <c r="P276" s="43"/>
      <c r="Q276" s="43"/>
      <c r="R276" s="43"/>
      <c r="S276" s="43"/>
      <c r="T276" s="43"/>
      <c r="U276" s="43"/>
    </row>
    <row r="277" spans="1:21" s="22" customFormat="1">
      <c r="A277" s="16" t="s">
        <v>448</v>
      </c>
      <c r="B277" s="17" t="s">
        <v>449</v>
      </c>
      <c r="C277" s="16" t="s">
        <v>451</v>
      </c>
      <c r="D277" s="17" t="s">
        <v>452</v>
      </c>
      <c r="E277" s="17"/>
      <c r="F277" s="17">
        <f t="shared" si="27"/>
        <v>0</v>
      </c>
      <c r="G277" s="18">
        <v>2507</v>
      </c>
      <c r="H277" s="17">
        <f t="shared" si="28"/>
        <v>100280</v>
      </c>
      <c r="I277" s="20">
        <f t="shared" si="29"/>
        <v>100280</v>
      </c>
      <c r="J277" s="42"/>
      <c r="K277" s="17"/>
      <c r="L277" s="17">
        <f t="shared" si="24"/>
        <v>100280</v>
      </c>
      <c r="M277" s="20">
        <f t="shared" si="25"/>
        <v>0</v>
      </c>
      <c r="N277" s="20">
        <f t="shared" si="26"/>
        <v>0</v>
      </c>
      <c r="O277" s="44"/>
      <c r="P277" s="43"/>
      <c r="Q277" s="43"/>
      <c r="R277" s="43"/>
      <c r="S277" s="43"/>
      <c r="T277" s="43"/>
      <c r="U277" s="43"/>
    </row>
    <row r="278" spans="1:21" s="22" customFormat="1">
      <c r="A278" s="16" t="s">
        <v>448</v>
      </c>
      <c r="B278" s="17" t="s">
        <v>449</v>
      </c>
      <c r="C278" s="16" t="s">
        <v>322</v>
      </c>
      <c r="D278" s="17" t="s">
        <v>323</v>
      </c>
      <c r="E278" s="17"/>
      <c r="F278" s="17">
        <f t="shared" si="27"/>
        <v>0</v>
      </c>
      <c r="G278" s="18">
        <v>661</v>
      </c>
      <c r="H278" s="17">
        <f t="shared" si="28"/>
        <v>26440</v>
      </c>
      <c r="I278" s="20">
        <f t="shared" si="29"/>
        <v>26440</v>
      </c>
      <c r="J278" s="42"/>
      <c r="K278" s="17"/>
      <c r="L278" s="17">
        <f t="shared" si="24"/>
        <v>26440</v>
      </c>
      <c r="M278" s="20">
        <f t="shared" si="25"/>
        <v>0</v>
      </c>
      <c r="N278" s="20">
        <f t="shared" si="26"/>
        <v>0</v>
      </c>
      <c r="O278" s="44"/>
      <c r="P278" s="43"/>
      <c r="Q278" s="43"/>
      <c r="R278" s="43"/>
      <c r="S278" s="43"/>
      <c r="T278" s="43"/>
      <c r="U278" s="43"/>
    </row>
    <row r="279" spans="1:21" s="22" customFormat="1">
      <c r="A279" s="16" t="s">
        <v>448</v>
      </c>
      <c r="B279" s="17" t="s">
        <v>449</v>
      </c>
      <c r="C279" s="16" t="s">
        <v>427</v>
      </c>
      <c r="D279" s="17" t="s">
        <v>428</v>
      </c>
      <c r="E279" s="17"/>
      <c r="F279" s="17">
        <f t="shared" si="27"/>
        <v>0</v>
      </c>
      <c r="G279" s="18">
        <v>12128</v>
      </c>
      <c r="H279" s="17">
        <f t="shared" si="28"/>
        <v>485120</v>
      </c>
      <c r="I279" s="20">
        <f t="shared" si="29"/>
        <v>485120</v>
      </c>
      <c r="J279" s="42"/>
      <c r="K279" s="17"/>
      <c r="L279" s="17">
        <f t="shared" si="24"/>
        <v>485120</v>
      </c>
      <c r="M279" s="20">
        <f t="shared" si="25"/>
        <v>0</v>
      </c>
      <c r="N279" s="20">
        <f t="shared" si="26"/>
        <v>0</v>
      </c>
      <c r="O279" s="44"/>
      <c r="P279" s="43"/>
      <c r="Q279" s="43"/>
      <c r="R279" s="43"/>
      <c r="S279" s="43"/>
      <c r="T279" s="43"/>
      <c r="U279" s="43"/>
    </row>
    <row r="280" spans="1:21" s="22" customFormat="1">
      <c r="A280" s="16" t="s">
        <v>448</v>
      </c>
      <c r="B280" s="17" t="s">
        <v>449</v>
      </c>
      <c r="C280" s="16" t="s">
        <v>453</v>
      </c>
      <c r="D280" s="17" t="s">
        <v>454</v>
      </c>
      <c r="E280" s="17"/>
      <c r="F280" s="17">
        <f t="shared" si="27"/>
        <v>0</v>
      </c>
      <c r="G280" s="18">
        <v>97390</v>
      </c>
      <c r="H280" s="17">
        <f t="shared" si="28"/>
        <v>3895600</v>
      </c>
      <c r="I280" s="20">
        <f t="shared" si="29"/>
        <v>3895600</v>
      </c>
      <c r="J280" s="42"/>
      <c r="K280" s="17"/>
      <c r="L280" s="17">
        <f t="shared" si="24"/>
        <v>3895600</v>
      </c>
      <c r="M280" s="20">
        <f t="shared" si="25"/>
        <v>0</v>
      </c>
      <c r="N280" s="20">
        <f t="shared" si="26"/>
        <v>0</v>
      </c>
      <c r="O280" s="44"/>
      <c r="P280" s="43"/>
      <c r="Q280" s="43"/>
      <c r="R280" s="43"/>
      <c r="S280" s="43"/>
      <c r="T280" s="43"/>
      <c r="U280" s="43"/>
    </row>
    <row r="281" spans="1:21" s="22" customFormat="1">
      <c r="A281" s="16" t="s">
        <v>448</v>
      </c>
      <c r="B281" s="17" t="s">
        <v>449</v>
      </c>
      <c r="C281" s="16" t="s">
        <v>330</v>
      </c>
      <c r="D281" s="17" t="s">
        <v>331</v>
      </c>
      <c r="E281" s="17"/>
      <c r="F281" s="17">
        <f t="shared" si="27"/>
        <v>0</v>
      </c>
      <c r="G281" s="18">
        <v>64485</v>
      </c>
      <c r="H281" s="17">
        <f t="shared" si="28"/>
        <v>2579400</v>
      </c>
      <c r="I281" s="20">
        <f t="shared" si="29"/>
        <v>2579400</v>
      </c>
      <c r="J281" s="42"/>
      <c r="K281" s="17"/>
      <c r="L281" s="17">
        <f t="shared" si="24"/>
        <v>2579400</v>
      </c>
      <c r="M281" s="20">
        <f t="shared" si="25"/>
        <v>0</v>
      </c>
      <c r="N281" s="20">
        <f t="shared" si="26"/>
        <v>0</v>
      </c>
      <c r="O281" s="44"/>
      <c r="P281" s="43"/>
      <c r="Q281" s="43"/>
      <c r="R281" s="43"/>
      <c r="S281" s="43"/>
      <c r="T281" s="43"/>
      <c r="U281" s="43"/>
    </row>
    <row r="282" spans="1:21" s="22" customFormat="1">
      <c r="A282" s="16" t="s">
        <v>448</v>
      </c>
      <c r="B282" s="17" t="s">
        <v>449</v>
      </c>
      <c r="C282" s="16" t="s">
        <v>180</v>
      </c>
      <c r="D282" s="17" t="s">
        <v>181</v>
      </c>
      <c r="E282" s="17"/>
      <c r="F282" s="17">
        <f t="shared" si="27"/>
        <v>0</v>
      </c>
      <c r="G282" s="18">
        <v>31047</v>
      </c>
      <c r="H282" s="17">
        <f t="shared" si="28"/>
        <v>1241880</v>
      </c>
      <c r="I282" s="20">
        <f t="shared" si="29"/>
        <v>1241880</v>
      </c>
      <c r="J282" s="42"/>
      <c r="K282" s="17"/>
      <c r="L282" s="17">
        <f t="shared" si="24"/>
        <v>1241880</v>
      </c>
      <c r="M282" s="20">
        <f t="shared" si="25"/>
        <v>0</v>
      </c>
      <c r="N282" s="20">
        <f t="shared" si="26"/>
        <v>0</v>
      </c>
      <c r="O282" s="44"/>
      <c r="P282" s="43"/>
      <c r="Q282" s="43"/>
      <c r="R282" s="43"/>
      <c r="S282" s="43"/>
      <c r="T282" s="43"/>
      <c r="U282" s="43"/>
    </row>
    <row r="283" spans="1:21" s="22" customFormat="1">
      <c r="A283" s="16" t="s">
        <v>448</v>
      </c>
      <c r="B283" s="17" t="s">
        <v>449</v>
      </c>
      <c r="C283" s="16" t="s">
        <v>455</v>
      </c>
      <c r="D283" s="17" t="s">
        <v>456</v>
      </c>
      <c r="E283" s="17"/>
      <c r="F283" s="17">
        <f t="shared" si="27"/>
        <v>0</v>
      </c>
      <c r="G283" s="18">
        <v>92988</v>
      </c>
      <c r="H283" s="17">
        <f t="shared" si="28"/>
        <v>3719520</v>
      </c>
      <c r="I283" s="20">
        <f t="shared" si="29"/>
        <v>3719520</v>
      </c>
      <c r="J283" s="42"/>
      <c r="K283" s="17"/>
      <c r="L283" s="17">
        <f t="shared" si="24"/>
        <v>3719520</v>
      </c>
      <c r="M283" s="20">
        <f t="shared" si="25"/>
        <v>0</v>
      </c>
      <c r="N283" s="20">
        <f t="shared" si="26"/>
        <v>0</v>
      </c>
      <c r="O283" s="44"/>
      <c r="P283" s="43"/>
      <c r="Q283" s="43"/>
      <c r="R283" s="43"/>
      <c r="S283" s="43"/>
      <c r="T283" s="43"/>
      <c r="U283" s="43"/>
    </row>
    <row r="284" spans="1:21" s="22" customFormat="1">
      <c r="A284" s="16" t="s">
        <v>448</v>
      </c>
      <c r="B284" s="17" t="s">
        <v>449</v>
      </c>
      <c r="C284" s="16" t="s">
        <v>457</v>
      </c>
      <c r="D284" s="17" t="s">
        <v>458</v>
      </c>
      <c r="E284" s="17"/>
      <c r="F284" s="17">
        <f t="shared" si="27"/>
        <v>0</v>
      </c>
      <c r="G284" s="18">
        <v>16583</v>
      </c>
      <c r="H284" s="17">
        <f t="shared" si="28"/>
        <v>663320</v>
      </c>
      <c r="I284" s="20">
        <f t="shared" si="29"/>
        <v>663320</v>
      </c>
      <c r="J284" s="42"/>
      <c r="K284" s="17"/>
      <c r="L284" s="17">
        <f t="shared" si="24"/>
        <v>663320</v>
      </c>
      <c r="M284" s="20">
        <f t="shared" si="25"/>
        <v>0</v>
      </c>
      <c r="N284" s="20">
        <f t="shared" si="26"/>
        <v>0</v>
      </c>
      <c r="O284" s="44"/>
      <c r="P284" s="43"/>
      <c r="Q284" s="43"/>
      <c r="R284" s="43"/>
      <c r="S284" s="43"/>
      <c r="T284" s="43"/>
      <c r="U284" s="43"/>
    </row>
    <row r="285" spans="1:21" s="22" customFormat="1">
      <c r="A285" s="16" t="s">
        <v>448</v>
      </c>
      <c r="B285" s="17" t="s">
        <v>449</v>
      </c>
      <c r="C285" s="16" t="s">
        <v>184</v>
      </c>
      <c r="D285" s="17" t="s">
        <v>185</v>
      </c>
      <c r="E285" s="17"/>
      <c r="F285" s="17">
        <f t="shared" si="27"/>
        <v>0</v>
      </c>
      <c r="G285" s="18">
        <v>7</v>
      </c>
      <c r="H285" s="17">
        <f t="shared" si="28"/>
        <v>280</v>
      </c>
      <c r="I285" s="20">
        <f t="shared" si="29"/>
        <v>280</v>
      </c>
      <c r="J285" s="42"/>
      <c r="K285" s="17"/>
      <c r="L285" s="17">
        <f t="shared" si="24"/>
        <v>280</v>
      </c>
      <c r="M285" s="20">
        <f t="shared" si="25"/>
        <v>0</v>
      </c>
      <c r="N285" s="20">
        <f t="shared" si="26"/>
        <v>0</v>
      </c>
      <c r="O285" s="44"/>
      <c r="P285" s="43"/>
      <c r="Q285" s="43"/>
      <c r="R285" s="43"/>
      <c r="S285" s="43"/>
      <c r="T285" s="43"/>
      <c r="U285" s="43"/>
    </row>
    <row r="286" spans="1:21" s="22" customFormat="1">
      <c r="A286" s="16" t="s">
        <v>448</v>
      </c>
      <c r="B286" s="17" t="s">
        <v>449</v>
      </c>
      <c r="C286" s="16" t="s">
        <v>459</v>
      </c>
      <c r="D286" s="17" t="s">
        <v>460</v>
      </c>
      <c r="E286" s="17"/>
      <c r="F286" s="17">
        <f t="shared" si="27"/>
        <v>0</v>
      </c>
      <c r="G286" s="18">
        <v>3667</v>
      </c>
      <c r="H286" s="17">
        <f t="shared" si="28"/>
        <v>146680</v>
      </c>
      <c r="I286" s="20">
        <f t="shared" si="29"/>
        <v>146680</v>
      </c>
      <c r="J286" s="42"/>
      <c r="K286" s="17"/>
      <c r="L286" s="17">
        <f t="shared" si="24"/>
        <v>146680</v>
      </c>
      <c r="M286" s="20">
        <f t="shared" si="25"/>
        <v>0</v>
      </c>
      <c r="N286" s="20">
        <f t="shared" si="26"/>
        <v>0</v>
      </c>
      <c r="O286" s="44"/>
      <c r="P286" s="43"/>
      <c r="Q286" s="43"/>
      <c r="R286" s="43"/>
      <c r="S286" s="43"/>
      <c r="T286" s="43"/>
      <c r="U286" s="43"/>
    </row>
    <row r="287" spans="1:21" s="22" customFormat="1">
      <c r="A287" s="16" t="s">
        <v>448</v>
      </c>
      <c r="B287" s="17" t="s">
        <v>449</v>
      </c>
      <c r="C287" s="16" t="s">
        <v>461</v>
      </c>
      <c r="D287" s="17" t="s">
        <v>462</v>
      </c>
      <c r="E287" s="17"/>
      <c r="F287" s="17">
        <f t="shared" si="27"/>
        <v>0</v>
      </c>
      <c r="G287" s="18">
        <v>1659</v>
      </c>
      <c r="H287" s="17">
        <f t="shared" si="28"/>
        <v>66360</v>
      </c>
      <c r="I287" s="20">
        <f t="shared" si="29"/>
        <v>66360</v>
      </c>
      <c r="J287" s="42"/>
      <c r="K287" s="17"/>
      <c r="L287" s="17">
        <f t="shared" si="24"/>
        <v>66360</v>
      </c>
      <c r="M287" s="20">
        <f t="shared" si="25"/>
        <v>0</v>
      </c>
      <c r="N287" s="20">
        <f t="shared" si="26"/>
        <v>0</v>
      </c>
      <c r="O287" s="44"/>
      <c r="P287" s="43"/>
      <c r="Q287" s="43"/>
      <c r="R287" s="43"/>
      <c r="S287" s="43"/>
      <c r="T287" s="43"/>
      <c r="U287" s="43"/>
    </row>
    <row r="288" spans="1:21" s="22" customFormat="1">
      <c r="A288" s="16" t="s">
        <v>448</v>
      </c>
      <c r="B288" s="17" t="s">
        <v>449</v>
      </c>
      <c r="C288" s="16" t="s">
        <v>463</v>
      </c>
      <c r="D288" s="17" t="s">
        <v>464</v>
      </c>
      <c r="E288" s="17"/>
      <c r="F288" s="17">
        <f t="shared" si="27"/>
        <v>0</v>
      </c>
      <c r="G288" s="18">
        <v>2124</v>
      </c>
      <c r="H288" s="17">
        <f t="shared" si="28"/>
        <v>84960</v>
      </c>
      <c r="I288" s="20">
        <f t="shared" si="29"/>
        <v>84960</v>
      </c>
      <c r="J288" s="42"/>
      <c r="K288" s="17"/>
      <c r="L288" s="17">
        <f t="shared" si="24"/>
        <v>84960</v>
      </c>
      <c r="M288" s="20">
        <f t="shared" si="25"/>
        <v>0</v>
      </c>
      <c r="N288" s="20">
        <f t="shared" si="26"/>
        <v>0</v>
      </c>
      <c r="O288" s="44"/>
      <c r="P288" s="43"/>
      <c r="Q288" s="43"/>
      <c r="R288" s="43"/>
      <c r="S288" s="43"/>
      <c r="T288" s="43"/>
      <c r="U288" s="43"/>
    </row>
    <row r="289" spans="1:21" s="22" customFormat="1">
      <c r="A289" s="16" t="s">
        <v>448</v>
      </c>
      <c r="B289" s="17" t="s">
        <v>449</v>
      </c>
      <c r="C289" s="16" t="s">
        <v>306</v>
      </c>
      <c r="D289" s="17" t="s">
        <v>307</v>
      </c>
      <c r="E289" s="17"/>
      <c r="F289" s="17">
        <f t="shared" si="27"/>
        <v>0</v>
      </c>
      <c r="G289" s="18">
        <v>43017</v>
      </c>
      <c r="H289" s="17">
        <f t="shared" si="28"/>
        <v>1720680</v>
      </c>
      <c r="I289" s="20">
        <f t="shared" si="29"/>
        <v>1720680</v>
      </c>
      <c r="J289" s="45"/>
      <c r="K289" s="17"/>
      <c r="L289" s="17">
        <f t="shared" si="24"/>
        <v>1720680</v>
      </c>
      <c r="M289" s="20">
        <f t="shared" si="25"/>
        <v>0</v>
      </c>
      <c r="N289" s="20">
        <f t="shared" si="26"/>
        <v>0</v>
      </c>
      <c r="O289" s="46"/>
      <c r="P289" s="37"/>
      <c r="Q289" s="37"/>
      <c r="R289" s="37"/>
      <c r="S289" s="37"/>
      <c r="T289" s="37"/>
      <c r="U289" s="37"/>
    </row>
    <row r="290" spans="1:21">
      <c r="A290" s="7" t="s">
        <v>465</v>
      </c>
      <c r="B290" s="8" t="s">
        <v>466</v>
      </c>
      <c r="C290" s="7" t="s">
        <v>139</v>
      </c>
      <c r="D290" s="8" t="s">
        <v>140</v>
      </c>
      <c r="E290" s="8"/>
      <c r="F290" s="8">
        <f t="shared" si="27"/>
        <v>0</v>
      </c>
      <c r="G290" s="9">
        <v>3</v>
      </c>
      <c r="H290" s="8">
        <f t="shared" si="28"/>
        <v>120</v>
      </c>
      <c r="I290" s="10">
        <f t="shared" si="29"/>
        <v>120</v>
      </c>
      <c r="J290" s="48">
        <f>SUM(I290:I293)</f>
        <v>877680</v>
      </c>
      <c r="K290" s="8"/>
      <c r="L290" s="17">
        <f t="shared" si="24"/>
        <v>120</v>
      </c>
      <c r="M290" s="20">
        <f t="shared" si="25"/>
        <v>0</v>
      </c>
      <c r="N290" s="20">
        <f t="shared" si="26"/>
        <v>0</v>
      </c>
      <c r="O290" s="50">
        <f>SUM(L290:L293)</f>
        <v>877680</v>
      </c>
      <c r="P290" s="50">
        <v>0</v>
      </c>
      <c r="Q290" s="50">
        <f>O290-P290</f>
        <v>877680</v>
      </c>
      <c r="R290" s="50">
        <v>0</v>
      </c>
      <c r="S290" s="50">
        <v>0</v>
      </c>
      <c r="T290" s="50">
        <v>0</v>
      </c>
      <c r="U290" s="50">
        <v>0</v>
      </c>
    </row>
    <row r="291" spans="1:21">
      <c r="A291" s="7" t="s">
        <v>465</v>
      </c>
      <c r="B291" s="8" t="s">
        <v>466</v>
      </c>
      <c r="C291" s="7" t="s">
        <v>150</v>
      </c>
      <c r="D291" s="8" t="s">
        <v>151</v>
      </c>
      <c r="E291" s="8"/>
      <c r="F291" s="8">
        <f t="shared" si="27"/>
        <v>0</v>
      </c>
      <c r="G291" s="9">
        <v>24</v>
      </c>
      <c r="H291" s="8">
        <f t="shared" si="28"/>
        <v>960</v>
      </c>
      <c r="I291" s="10">
        <f t="shared" si="29"/>
        <v>960</v>
      </c>
      <c r="J291" s="51"/>
      <c r="K291" s="8"/>
      <c r="L291" s="17">
        <f t="shared" ref="L291:L354" si="30">IF(I291-K291&gt;0,I291-K291,0)</f>
        <v>960</v>
      </c>
      <c r="M291" s="20">
        <f t="shared" si="25"/>
        <v>0</v>
      </c>
      <c r="N291" s="20">
        <f t="shared" si="26"/>
        <v>0</v>
      </c>
      <c r="O291" s="53"/>
      <c r="P291" s="53"/>
      <c r="Q291" s="53"/>
      <c r="R291" s="53"/>
      <c r="S291" s="53"/>
      <c r="T291" s="53"/>
      <c r="U291" s="53"/>
    </row>
    <row r="292" spans="1:21">
      <c r="A292" s="7" t="s">
        <v>465</v>
      </c>
      <c r="B292" s="8" t="s">
        <v>466</v>
      </c>
      <c r="C292" s="7" t="s">
        <v>232</v>
      </c>
      <c r="D292" s="8" t="s">
        <v>233</v>
      </c>
      <c r="E292" s="8"/>
      <c r="F292" s="8">
        <f t="shared" si="27"/>
        <v>0</v>
      </c>
      <c r="G292" s="9">
        <v>21911</v>
      </c>
      <c r="H292" s="8">
        <f t="shared" si="28"/>
        <v>876440</v>
      </c>
      <c r="I292" s="10">
        <f t="shared" si="29"/>
        <v>876440</v>
      </c>
      <c r="J292" s="51"/>
      <c r="K292" s="8"/>
      <c r="L292" s="17">
        <f t="shared" si="30"/>
        <v>876440</v>
      </c>
      <c r="M292" s="20">
        <f t="shared" si="25"/>
        <v>0</v>
      </c>
      <c r="N292" s="20">
        <f t="shared" si="26"/>
        <v>0</v>
      </c>
      <c r="O292" s="53"/>
      <c r="P292" s="53"/>
      <c r="Q292" s="53"/>
      <c r="R292" s="53"/>
      <c r="S292" s="53"/>
      <c r="T292" s="53"/>
      <c r="U292" s="53"/>
    </row>
    <row r="293" spans="1:21">
      <c r="A293" s="7" t="s">
        <v>465</v>
      </c>
      <c r="B293" s="8" t="s">
        <v>466</v>
      </c>
      <c r="C293" s="7" t="s">
        <v>467</v>
      </c>
      <c r="D293" s="8" t="s">
        <v>468</v>
      </c>
      <c r="E293" s="8"/>
      <c r="F293" s="8">
        <f t="shared" si="27"/>
        <v>0</v>
      </c>
      <c r="G293" s="9">
        <v>4</v>
      </c>
      <c r="H293" s="8">
        <f t="shared" si="28"/>
        <v>160</v>
      </c>
      <c r="I293" s="10">
        <f t="shared" si="29"/>
        <v>160</v>
      </c>
      <c r="J293" s="54"/>
      <c r="K293" s="8"/>
      <c r="L293" s="17">
        <f t="shared" si="30"/>
        <v>160</v>
      </c>
      <c r="M293" s="20">
        <f t="shared" si="25"/>
        <v>0</v>
      </c>
      <c r="N293" s="20">
        <f t="shared" si="26"/>
        <v>0</v>
      </c>
      <c r="O293" s="56"/>
      <c r="P293" s="56"/>
      <c r="Q293" s="56"/>
      <c r="R293" s="56"/>
      <c r="S293" s="56"/>
      <c r="T293" s="56"/>
      <c r="U293" s="56"/>
    </row>
    <row r="294" spans="1:21" s="22" customFormat="1">
      <c r="A294" s="16" t="s">
        <v>469</v>
      </c>
      <c r="B294" s="17" t="s">
        <v>470</v>
      </c>
      <c r="C294" s="16" t="s">
        <v>141</v>
      </c>
      <c r="D294" s="17" t="s">
        <v>142</v>
      </c>
      <c r="E294" s="17"/>
      <c r="F294" s="17">
        <f t="shared" si="27"/>
        <v>0</v>
      </c>
      <c r="G294" s="18">
        <v>54403</v>
      </c>
      <c r="H294" s="17">
        <f t="shared" si="28"/>
        <v>2176120</v>
      </c>
      <c r="I294" s="20">
        <f t="shared" si="29"/>
        <v>2176120</v>
      </c>
      <c r="J294" s="41">
        <f>SUM(I294:I366)</f>
        <v>107161560</v>
      </c>
      <c r="K294" s="17"/>
      <c r="L294" s="17">
        <f t="shared" si="30"/>
        <v>2176120</v>
      </c>
      <c r="M294" s="20">
        <f t="shared" si="25"/>
        <v>0</v>
      </c>
      <c r="N294" s="20">
        <f t="shared" si="26"/>
        <v>0</v>
      </c>
      <c r="O294" s="47">
        <f>SUM(L294:L366)</f>
        <v>107161560</v>
      </c>
      <c r="P294" s="47">
        <v>0</v>
      </c>
      <c r="Q294" s="36">
        <f>O294-P294</f>
        <v>107161560</v>
      </c>
      <c r="R294" s="36">
        <v>0</v>
      </c>
      <c r="S294" s="36">
        <v>0</v>
      </c>
      <c r="T294" s="36">
        <v>0</v>
      </c>
      <c r="U294" s="36">
        <v>0</v>
      </c>
    </row>
    <row r="295" spans="1:21" s="22" customFormat="1">
      <c r="A295" s="16" t="s">
        <v>469</v>
      </c>
      <c r="B295" s="17" t="s">
        <v>470</v>
      </c>
      <c r="C295" s="16" t="s">
        <v>143</v>
      </c>
      <c r="D295" s="17" t="s">
        <v>144</v>
      </c>
      <c r="E295" s="17"/>
      <c r="F295" s="17">
        <f t="shared" si="27"/>
        <v>0</v>
      </c>
      <c r="G295" s="18">
        <v>60000</v>
      </c>
      <c r="H295" s="17">
        <f t="shared" si="28"/>
        <v>2400000</v>
      </c>
      <c r="I295" s="20">
        <f t="shared" si="29"/>
        <v>2400000</v>
      </c>
      <c r="J295" s="42"/>
      <c r="K295" s="17"/>
      <c r="L295" s="17">
        <f t="shared" si="30"/>
        <v>2400000</v>
      </c>
      <c r="M295" s="20">
        <f t="shared" si="25"/>
        <v>0</v>
      </c>
      <c r="N295" s="20">
        <f t="shared" si="26"/>
        <v>0</v>
      </c>
      <c r="O295" s="44"/>
      <c r="P295" s="44"/>
      <c r="Q295" s="43"/>
      <c r="R295" s="43"/>
      <c r="S295" s="43"/>
      <c r="T295" s="43"/>
      <c r="U295" s="43"/>
    </row>
    <row r="296" spans="1:21" s="22" customFormat="1">
      <c r="A296" s="16" t="s">
        <v>469</v>
      </c>
      <c r="B296" s="17" t="s">
        <v>470</v>
      </c>
      <c r="C296" s="16" t="s">
        <v>405</v>
      </c>
      <c r="D296" s="17" t="s">
        <v>226</v>
      </c>
      <c r="E296" s="17"/>
      <c r="F296" s="17">
        <f t="shared" si="27"/>
        <v>0</v>
      </c>
      <c r="G296" s="18">
        <v>9244</v>
      </c>
      <c r="H296" s="17">
        <f t="shared" si="28"/>
        <v>369760</v>
      </c>
      <c r="I296" s="20">
        <f t="shared" si="29"/>
        <v>369760</v>
      </c>
      <c r="J296" s="42"/>
      <c r="K296" s="17"/>
      <c r="L296" s="17">
        <f t="shared" si="30"/>
        <v>369760</v>
      </c>
      <c r="M296" s="20">
        <f t="shared" si="25"/>
        <v>0</v>
      </c>
      <c r="N296" s="20">
        <f t="shared" si="26"/>
        <v>0</v>
      </c>
      <c r="O296" s="44"/>
      <c r="P296" s="44"/>
      <c r="Q296" s="43"/>
      <c r="R296" s="43"/>
      <c r="S296" s="43"/>
      <c r="T296" s="43"/>
      <c r="U296" s="43"/>
    </row>
    <row r="297" spans="1:21" s="22" customFormat="1">
      <c r="A297" s="16" t="s">
        <v>469</v>
      </c>
      <c r="B297" s="17" t="s">
        <v>470</v>
      </c>
      <c r="C297" s="16" t="s">
        <v>145</v>
      </c>
      <c r="D297" s="17" t="s">
        <v>146</v>
      </c>
      <c r="E297" s="17"/>
      <c r="F297" s="17">
        <f t="shared" si="27"/>
        <v>0</v>
      </c>
      <c r="G297" s="18">
        <v>35195</v>
      </c>
      <c r="H297" s="17">
        <f t="shared" si="28"/>
        <v>1407800</v>
      </c>
      <c r="I297" s="20">
        <f t="shared" si="29"/>
        <v>1407800</v>
      </c>
      <c r="J297" s="42"/>
      <c r="K297" s="17"/>
      <c r="L297" s="17">
        <f t="shared" si="30"/>
        <v>1407800</v>
      </c>
      <c r="M297" s="20">
        <f t="shared" si="25"/>
        <v>0</v>
      </c>
      <c r="N297" s="20">
        <f t="shared" si="26"/>
        <v>0</v>
      </c>
      <c r="O297" s="44"/>
      <c r="P297" s="44"/>
      <c r="Q297" s="43"/>
      <c r="R297" s="43"/>
      <c r="S297" s="43"/>
      <c r="T297" s="43"/>
      <c r="U297" s="43"/>
    </row>
    <row r="298" spans="1:21" s="22" customFormat="1">
      <c r="A298" s="16" t="s">
        <v>469</v>
      </c>
      <c r="B298" s="17" t="s">
        <v>470</v>
      </c>
      <c r="C298" s="16" t="s">
        <v>315</v>
      </c>
      <c r="D298" s="17" t="s">
        <v>316</v>
      </c>
      <c r="E298" s="17"/>
      <c r="F298" s="17">
        <f t="shared" si="27"/>
        <v>0</v>
      </c>
      <c r="G298" s="18">
        <v>29865</v>
      </c>
      <c r="H298" s="17">
        <f t="shared" si="28"/>
        <v>1194600</v>
      </c>
      <c r="I298" s="20">
        <f t="shared" si="29"/>
        <v>1194600</v>
      </c>
      <c r="J298" s="42"/>
      <c r="K298" s="17"/>
      <c r="L298" s="17">
        <f t="shared" si="30"/>
        <v>1194600</v>
      </c>
      <c r="M298" s="20">
        <f t="shared" si="25"/>
        <v>0</v>
      </c>
      <c r="N298" s="20">
        <f t="shared" si="26"/>
        <v>0</v>
      </c>
      <c r="O298" s="44"/>
      <c r="P298" s="44"/>
      <c r="Q298" s="43"/>
      <c r="R298" s="43"/>
      <c r="S298" s="43"/>
      <c r="T298" s="43"/>
      <c r="U298" s="43"/>
    </row>
    <row r="299" spans="1:21" s="22" customFormat="1">
      <c r="A299" s="16" t="s">
        <v>469</v>
      </c>
      <c r="B299" s="17" t="s">
        <v>470</v>
      </c>
      <c r="C299" s="16" t="s">
        <v>148</v>
      </c>
      <c r="D299" s="17" t="s">
        <v>149</v>
      </c>
      <c r="E299" s="17"/>
      <c r="F299" s="17">
        <f t="shared" si="27"/>
        <v>0</v>
      </c>
      <c r="G299" s="18">
        <v>37732</v>
      </c>
      <c r="H299" s="17">
        <f t="shared" si="28"/>
        <v>1509280</v>
      </c>
      <c r="I299" s="20">
        <f t="shared" si="29"/>
        <v>1509280</v>
      </c>
      <c r="J299" s="42"/>
      <c r="K299" s="17"/>
      <c r="L299" s="17">
        <f t="shared" si="30"/>
        <v>1509280</v>
      </c>
      <c r="M299" s="20">
        <f t="shared" si="25"/>
        <v>0</v>
      </c>
      <c r="N299" s="20">
        <f t="shared" si="26"/>
        <v>0</v>
      </c>
      <c r="O299" s="44"/>
      <c r="P299" s="44"/>
      <c r="Q299" s="43"/>
      <c r="R299" s="43"/>
      <c r="S299" s="43"/>
      <c r="T299" s="43"/>
      <c r="U299" s="43"/>
    </row>
    <row r="300" spans="1:21" s="22" customFormat="1">
      <c r="A300" s="16" t="s">
        <v>469</v>
      </c>
      <c r="B300" s="17" t="s">
        <v>470</v>
      </c>
      <c r="C300" s="16" t="s">
        <v>434</v>
      </c>
      <c r="D300" s="17" t="s">
        <v>435</v>
      </c>
      <c r="E300" s="17"/>
      <c r="F300" s="17">
        <f t="shared" si="27"/>
        <v>0</v>
      </c>
      <c r="G300" s="18">
        <v>28308</v>
      </c>
      <c r="H300" s="17">
        <f t="shared" si="28"/>
        <v>1132320</v>
      </c>
      <c r="I300" s="20">
        <f t="shared" si="29"/>
        <v>1132320</v>
      </c>
      <c r="J300" s="42"/>
      <c r="K300" s="17"/>
      <c r="L300" s="17">
        <f t="shared" si="30"/>
        <v>1132320</v>
      </c>
      <c r="M300" s="20">
        <f t="shared" si="25"/>
        <v>0</v>
      </c>
      <c r="N300" s="20">
        <f t="shared" si="26"/>
        <v>0</v>
      </c>
      <c r="O300" s="44"/>
      <c r="P300" s="44"/>
      <c r="Q300" s="43"/>
      <c r="R300" s="43"/>
      <c r="S300" s="43"/>
      <c r="T300" s="43"/>
      <c r="U300" s="43"/>
    </row>
    <row r="301" spans="1:21" s="22" customFormat="1">
      <c r="A301" s="16" t="s">
        <v>469</v>
      </c>
      <c r="B301" s="17" t="s">
        <v>470</v>
      </c>
      <c r="C301" s="16" t="s">
        <v>204</v>
      </c>
      <c r="D301" s="17" t="s">
        <v>205</v>
      </c>
      <c r="E301" s="17"/>
      <c r="F301" s="17">
        <f t="shared" si="27"/>
        <v>0</v>
      </c>
      <c r="G301" s="18">
        <v>54</v>
      </c>
      <c r="H301" s="17">
        <f t="shared" si="28"/>
        <v>2160</v>
      </c>
      <c r="I301" s="20">
        <f t="shared" si="29"/>
        <v>2160</v>
      </c>
      <c r="J301" s="42"/>
      <c r="K301" s="17"/>
      <c r="L301" s="17">
        <f t="shared" si="30"/>
        <v>2160</v>
      </c>
      <c r="M301" s="20">
        <f t="shared" si="25"/>
        <v>0</v>
      </c>
      <c r="N301" s="20">
        <f t="shared" si="26"/>
        <v>0</v>
      </c>
      <c r="O301" s="44"/>
      <c r="P301" s="44"/>
      <c r="Q301" s="43"/>
      <c r="R301" s="43"/>
      <c r="S301" s="43"/>
      <c r="T301" s="43"/>
      <c r="U301" s="43"/>
    </row>
    <row r="302" spans="1:21" s="22" customFormat="1">
      <c r="A302" s="16" t="s">
        <v>469</v>
      </c>
      <c r="B302" s="17" t="s">
        <v>470</v>
      </c>
      <c r="C302" s="16" t="s">
        <v>150</v>
      </c>
      <c r="D302" s="17" t="s">
        <v>151</v>
      </c>
      <c r="E302" s="17"/>
      <c r="F302" s="17">
        <f t="shared" si="27"/>
        <v>0</v>
      </c>
      <c r="G302" s="18">
        <v>54308</v>
      </c>
      <c r="H302" s="17">
        <f t="shared" si="28"/>
        <v>2172320</v>
      </c>
      <c r="I302" s="20">
        <f t="shared" si="29"/>
        <v>2172320</v>
      </c>
      <c r="J302" s="42"/>
      <c r="K302" s="17"/>
      <c r="L302" s="17">
        <f t="shared" si="30"/>
        <v>2172320</v>
      </c>
      <c r="M302" s="20">
        <f t="shared" si="25"/>
        <v>0</v>
      </c>
      <c r="N302" s="20">
        <f t="shared" si="26"/>
        <v>0</v>
      </c>
      <c r="O302" s="44"/>
      <c r="P302" s="44"/>
      <c r="Q302" s="43"/>
      <c r="R302" s="43"/>
      <c r="S302" s="43"/>
      <c r="T302" s="43"/>
      <c r="U302" s="43"/>
    </row>
    <row r="303" spans="1:21" s="22" customFormat="1">
      <c r="A303" s="16" t="s">
        <v>469</v>
      </c>
      <c r="B303" s="17" t="s">
        <v>470</v>
      </c>
      <c r="C303" s="16" t="s">
        <v>152</v>
      </c>
      <c r="D303" s="17" t="s">
        <v>153</v>
      </c>
      <c r="E303" s="17"/>
      <c r="F303" s="17">
        <f t="shared" si="27"/>
        <v>0</v>
      </c>
      <c r="G303" s="18">
        <v>73496</v>
      </c>
      <c r="H303" s="17">
        <f t="shared" si="28"/>
        <v>2939840</v>
      </c>
      <c r="I303" s="20">
        <f t="shared" si="29"/>
        <v>2939840</v>
      </c>
      <c r="J303" s="42"/>
      <c r="K303" s="17"/>
      <c r="L303" s="17">
        <f t="shared" si="30"/>
        <v>2939840</v>
      </c>
      <c r="M303" s="20">
        <f t="shared" si="25"/>
        <v>0</v>
      </c>
      <c r="N303" s="20">
        <f t="shared" si="26"/>
        <v>0</v>
      </c>
      <c r="O303" s="44"/>
      <c r="P303" s="44"/>
      <c r="Q303" s="43"/>
      <c r="R303" s="43"/>
      <c r="S303" s="43"/>
      <c r="T303" s="43"/>
      <c r="U303" s="43"/>
    </row>
    <row r="304" spans="1:21" s="22" customFormat="1">
      <c r="A304" s="16" t="s">
        <v>469</v>
      </c>
      <c r="B304" s="17" t="s">
        <v>470</v>
      </c>
      <c r="C304" s="16" t="s">
        <v>302</v>
      </c>
      <c r="D304" s="17" t="s">
        <v>303</v>
      </c>
      <c r="E304" s="17"/>
      <c r="F304" s="17">
        <f t="shared" si="27"/>
        <v>0</v>
      </c>
      <c r="G304" s="18">
        <v>7406</v>
      </c>
      <c r="H304" s="17">
        <f t="shared" si="28"/>
        <v>296240</v>
      </c>
      <c r="I304" s="20">
        <f t="shared" si="29"/>
        <v>296240</v>
      </c>
      <c r="J304" s="42"/>
      <c r="K304" s="17"/>
      <c r="L304" s="17">
        <f t="shared" si="30"/>
        <v>296240</v>
      </c>
      <c r="M304" s="20">
        <f t="shared" si="25"/>
        <v>0</v>
      </c>
      <c r="N304" s="20">
        <f t="shared" si="26"/>
        <v>0</v>
      </c>
      <c r="O304" s="44"/>
      <c r="P304" s="44"/>
      <c r="Q304" s="43"/>
      <c r="R304" s="43"/>
      <c r="S304" s="43"/>
      <c r="T304" s="43"/>
      <c r="U304" s="43"/>
    </row>
    <row r="305" spans="1:21" s="22" customFormat="1">
      <c r="A305" s="16" t="s">
        <v>469</v>
      </c>
      <c r="B305" s="17" t="s">
        <v>470</v>
      </c>
      <c r="C305" s="16" t="s">
        <v>280</v>
      </c>
      <c r="D305" s="17" t="s">
        <v>281</v>
      </c>
      <c r="E305" s="17"/>
      <c r="F305" s="17">
        <f t="shared" si="27"/>
        <v>0</v>
      </c>
      <c r="G305" s="18">
        <v>16169</v>
      </c>
      <c r="H305" s="17">
        <f t="shared" si="28"/>
        <v>646760</v>
      </c>
      <c r="I305" s="20">
        <f t="shared" si="29"/>
        <v>646760</v>
      </c>
      <c r="J305" s="42"/>
      <c r="K305" s="17"/>
      <c r="L305" s="17">
        <f t="shared" si="30"/>
        <v>646760</v>
      </c>
      <c r="M305" s="20">
        <f t="shared" si="25"/>
        <v>0</v>
      </c>
      <c r="N305" s="20">
        <f t="shared" si="26"/>
        <v>0</v>
      </c>
      <c r="O305" s="44"/>
      <c r="P305" s="44"/>
      <c r="Q305" s="43"/>
      <c r="R305" s="43"/>
      <c r="S305" s="43"/>
      <c r="T305" s="43"/>
      <c r="U305" s="43"/>
    </row>
    <row r="306" spans="1:21" s="22" customFormat="1">
      <c r="A306" s="16" t="s">
        <v>469</v>
      </c>
      <c r="B306" s="17" t="s">
        <v>470</v>
      </c>
      <c r="C306" s="16" t="s">
        <v>206</v>
      </c>
      <c r="D306" s="17" t="s">
        <v>207</v>
      </c>
      <c r="E306" s="17"/>
      <c r="F306" s="17">
        <f t="shared" si="27"/>
        <v>0</v>
      </c>
      <c r="G306" s="18">
        <v>5483</v>
      </c>
      <c r="H306" s="17">
        <f t="shared" si="28"/>
        <v>219320</v>
      </c>
      <c r="I306" s="20">
        <f t="shared" si="29"/>
        <v>219320</v>
      </c>
      <c r="J306" s="42"/>
      <c r="K306" s="17"/>
      <c r="L306" s="17">
        <f t="shared" si="30"/>
        <v>219320</v>
      </c>
      <c r="M306" s="20">
        <f t="shared" si="25"/>
        <v>0</v>
      </c>
      <c r="N306" s="20">
        <f t="shared" si="26"/>
        <v>0</v>
      </c>
      <c r="O306" s="44"/>
      <c r="P306" s="44"/>
      <c r="Q306" s="43"/>
      <c r="R306" s="43"/>
      <c r="S306" s="43"/>
      <c r="T306" s="43"/>
      <c r="U306" s="43"/>
    </row>
    <row r="307" spans="1:21" s="22" customFormat="1">
      <c r="A307" s="16" t="s">
        <v>469</v>
      </c>
      <c r="B307" s="17" t="s">
        <v>470</v>
      </c>
      <c r="C307" s="16" t="s">
        <v>156</v>
      </c>
      <c r="D307" s="17" t="s">
        <v>157</v>
      </c>
      <c r="E307" s="17"/>
      <c r="F307" s="17">
        <f t="shared" si="27"/>
        <v>0</v>
      </c>
      <c r="G307" s="18">
        <v>36754</v>
      </c>
      <c r="H307" s="17">
        <f t="shared" si="28"/>
        <v>1470160</v>
      </c>
      <c r="I307" s="20">
        <f t="shared" si="29"/>
        <v>1470160</v>
      </c>
      <c r="J307" s="42"/>
      <c r="K307" s="17"/>
      <c r="L307" s="17">
        <f t="shared" si="30"/>
        <v>1470160</v>
      </c>
      <c r="M307" s="20">
        <f t="shared" si="25"/>
        <v>0</v>
      </c>
      <c r="N307" s="20">
        <f t="shared" si="26"/>
        <v>0</v>
      </c>
      <c r="O307" s="44"/>
      <c r="P307" s="44"/>
      <c r="Q307" s="43"/>
      <c r="R307" s="43"/>
      <c r="S307" s="43"/>
      <c r="T307" s="43"/>
      <c r="U307" s="43"/>
    </row>
    <row r="308" spans="1:21" s="22" customFormat="1">
      <c r="A308" s="16" t="s">
        <v>469</v>
      </c>
      <c r="B308" s="17" t="s">
        <v>470</v>
      </c>
      <c r="C308" s="16" t="s">
        <v>224</v>
      </c>
      <c r="D308" s="17" t="s">
        <v>225</v>
      </c>
      <c r="E308" s="17"/>
      <c r="F308" s="17">
        <f t="shared" si="27"/>
        <v>0</v>
      </c>
      <c r="G308" s="18">
        <v>99</v>
      </c>
      <c r="H308" s="17">
        <f t="shared" si="28"/>
        <v>3960</v>
      </c>
      <c r="I308" s="20">
        <f t="shared" si="29"/>
        <v>3960</v>
      </c>
      <c r="J308" s="42"/>
      <c r="K308" s="17"/>
      <c r="L308" s="17">
        <f t="shared" si="30"/>
        <v>3960</v>
      </c>
      <c r="M308" s="20">
        <f t="shared" si="25"/>
        <v>0</v>
      </c>
      <c r="N308" s="20">
        <f t="shared" si="26"/>
        <v>0</v>
      </c>
      <c r="O308" s="44"/>
      <c r="P308" s="44"/>
      <c r="Q308" s="43"/>
      <c r="R308" s="43"/>
      <c r="S308" s="43"/>
      <c r="T308" s="43"/>
      <c r="U308" s="43"/>
    </row>
    <row r="309" spans="1:21" s="22" customFormat="1">
      <c r="A309" s="16" t="s">
        <v>469</v>
      </c>
      <c r="B309" s="17" t="s">
        <v>470</v>
      </c>
      <c r="C309" s="16" t="s">
        <v>232</v>
      </c>
      <c r="D309" s="17" t="s">
        <v>233</v>
      </c>
      <c r="E309" s="17"/>
      <c r="F309" s="17">
        <f t="shared" si="27"/>
        <v>0</v>
      </c>
      <c r="G309" s="18">
        <v>906</v>
      </c>
      <c r="H309" s="17">
        <f t="shared" si="28"/>
        <v>36240</v>
      </c>
      <c r="I309" s="20">
        <f t="shared" si="29"/>
        <v>36240</v>
      </c>
      <c r="J309" s="42"/>
      <c r="K309" s="17"/>
      <c r="L309" s="17">
        <f t="shared" si="30"/>
        <v>36240</v>
      </c>
      <c r="M309" s="20">
        <f t="shared" si="25"/>
        <v>0</v>
      </c>
      <c r="N309" s="20">
        <f t="shared" si="26"/>
        <v>0</v>
      </c>
      <c r="O309" s="44"/>
      <c r="P309" s="44"/>
      <c r="Q309" s="43"/>
      <c r="R309" s="43"/>
      <c r="S309" s="43"/>
      <c r="T309" s="43"/>
      <c r="U309" s="43"/>
    </row>
    <row r="310" spans="1:21" s="22" customFormat="1">
      <c r="A310" s="16" t="s">
        <v>469</v>
      </c>
      <c r="B310" s="17" t="s">
        <v>470</v>
      </c>
      <c r="C310" s="16" t="s">
        <v>471</v>
      </c>
      <c r="D310" s="17" t="s">
        <v>472</v>
      </c>
      <c r="E310" s="17"/>
      <c r="F310" s="17">
        <f t="shared" si="27"/>
        <v>0</v>
      </c>
      <c r="G310" s="18">
        <v>15490</v>
      </c>
      <c r="H310" s="17">
        <f t="shared" si="28"/>
        <v>619600</v>
      </c>
      <c r="I310" s="20">
        <f t="shared" si="29"/>
        <v>619600</v>
      </c>
      <c r="J310" s="42"/>
      <c r="K310" s="17"/>
      <c r="L310" s="17">
        <f t="shared" si="30"/>
        <v>619600</v>
      </c>
      <c r="M310" s="20">
        <f t="shared" si="25"/>
        <v>0</v>
      </c>
      <c r="N310" s="20">
        <f t="shared" si="26"/>
        <v>0</v>
      </c>
      <c r="O310" s="44"/>
      <c r="P310" s="44"/>
      <c r="Q310" s="43"/>
      <c r="R310" s="43"/>
      <c r="S310" s="43"/>
      <c r="T310" s="43"/>
      <c r="U310" s="43"/>
    </row>
    <row r="311" spans="1:21" s="22" customFormat="1">
      <c r="A311" s="16" t="s">
        <v>469</v>
      </c>
      <c r="B311" s="17" t="s">
        <v>470</v>
      </c>
      <c r="C311" s="16" t="s">
        <v>162</v>
      </c>
      <c r="D311" s="17" t="s">
        <v>163</v>
      </c>
      <c r="E311" s="17"/>
      <c r="F311" s="17">
        <f t="shared" si="27"/>
        <v>0</v>
      </c>
      <c r="G311" s="18">
        <v>81628</v>
      </c>
      <c r="H311" s="17">
        <f t="shared" si="28"/>
        <v>3265120</v>
      </c>
      <c r="I311" s="20">
        <f t="shared" si="29"/>
        <v>3265120</v>
      </c>
      <c r="J311" s="42"/>
      <c r="K311" s="17"/>
      <c r="L311" s="17">
        <f t="shared" si="30"/>
        <v>3265120</v>
      </c>
      <c r="M311" s="20">
        <f t="shared" si="25"/>
        <v>0</v>
      </c>
      <c r="N311" s="20">
        <f t="shared" si="26"/>
        <v>0</v>
      </c>
      <c r="O311" s="44"/>
      <c r="P311" s="44"/>
      <c r="Q311" s="43"/>
      <c r="R311" s="43"/>
      <c r="S311" s="43"/>
      <c r="T311" s="43"/>
      <c r="U311" s="43"/>
    </row>
    <row r="312" spans="1:21" s="22" customFormat="1">
      <c r="A312" s="16" t="s">
        <v>469</v>
      </c>
      <c r="B312" s="17" t="s">
        <v>470</v>
      </c>
      <c r="C312" s="16" t="s">
        <v>473</v>
      </c>
      <c r="D312" s="17" t="s">
        <v>474</v>
      </c>
      <c r="E312" s="17"/>
      <c r="F312" s="17">
        <f t="shared" si="27"/>
        <v>0</v>
      </c>
      <c r="G312" s="18">
        <v>112153</v>
      </c>
      <c r="H312" s="17">
        <f t="shared" si="28"/>
        <v>4486120</v>
      </c>
      <c r="I312" s="20">
        <f t="shared" si="29"/>
        <v>4486120</v>
      </c>
      <c r="J312" s="42"/>
      <c r="K312" s="17"/>
      <c r="L312" s="17">
        <f t="shared" si="30"/>
        <v>4486120</v>
      </c>
      <c r="M312" s="20">
        <f t="shared" si="25"/>
        <v>0</v>
      </c>
      <c r="N312" s="20">
        <f t="shared" si="26"/>
        <v>0</v>
      </c>
      <c r="O312" s="44"/>
      <c r="P312" s="44"/>
      <c r="Q312" s="43"/>
      <c r="R312" s="43"/>
      <c r="S312" s="43"/>
      <c r="T312" s="43"/>
      <c r="U312" s="43"/>
    </row>
    <row r="313" spans="1:21" s="22" customFormat="1">
      <c r="A313" s="16" t="s">
        <v>469</v>
      </c>
      <c r="B313" s="17" t="s">
        <v>470</v>
      </c>
      <c r="C313" s="16" t="s">
        <v>29</v>
      </c>
      <c r="D313" s="17" t="s">
        <v>30</v>
      </c>
      <c r="E313" s="17"/>
      <c r="F313" s="17">
        <f t="shared" si="27"/>
        <v>0</v>
      </c>
      <c r="G313" s="18">
        <v>245590</v>
      </c>
      <c r="H313" s="17">
        <f t="shared" si="28"/>
        <v>9823600</v>
      </c>
      <c r="I313" s="20">
        <f t="shared" si="29"/>
        <v>9823600</v>
      </c>
      <c r="J313" s="42"/>
      <c r="K313" s="17"/>
      <c r="L313" s="17">
        <f t="shared" si="30"/>
        <v>9823600</v>
      </c>
      <c r="M313" s="20">
        <f t="shared" si="25"/>
        <v>0</v>
      </c>
      <c r="N313" s="20">
        <f t="shared" si="26"/>
        <v>0</v>
      </c>
      <c r="O313" s="44"/>
      <c r="P313" s="44"/>
      <c r="Q313" s="43"/>
      <c r="R313" s="43"/>
      <c r="S313" s="43"/>
      <c r="T313" s="43"/>
      <c r="U313" s="43"/>
    </row>
    <row r="314" spans="1:21" s="22" customFormat="1">
      <c r="A314" s="16" t="s">
        <v>469</v>
      </c>
      <c r="B314" s="17" t="s">
        <v>470</v>
      </c>
      <c r="C314" s="16" t="s">
        <v>475</v>
      </c>
      <c r="D314" s="17" t="s">
        <v>476</v>
      </c>
      <c r="E314" s="17"/>
      <c r="F314" s="17">
        <f t="shared" si="27"/>
        <v>0</v>
      </c>
      <c r="G314" s="18">
        <v>279890</v>
      </c>
      <c r="H314" s="17">
        <f t="shared" si="28"/>
        <v>11195600</v>
      </c>
      <c r="I314" s="20">
        <f t="shared" si="29"/>
        <v>11195600</v>
      </c>
      <c r="J314" s="42"/>
      <c r="K314" s="17"/>
      <c r="L314" s="17">
        <f t="shared" si="30"/>
        <v>11195600</v>
      </c>
      <c r="M314" s="20">
        <f t="shared" si="25"/>
        <v>0</v>
      </c>
      <c r="N314" s="20">
        <f t="shared" si="26"/>
        <v>0</v>
      </c>
      <c r="O314" s="44"/>
      <c r="P314" s="44"/>
      <c r="Q314" s="43"/>
      <c r="R314" s="43"/>
      <c r="S314" s="43"/>
      <c r="T314" s="43"/>
      <c r="U314" s="43"/>
    </row>
    <row r="315" spans="1:21" s="22" customFormat="1">
      <c r="A315" s="16" t="s">
        <v>469</v>
      </c>
      <c r="B315" s="17" t="s">
        <v>470</v>
      </c>
      <c r="C315" s="16" t="s">
        <v>164</v>
      </c>
      <c r="D315" s="17" t="s">
        <v>165</v>
      </c>
      <c r="E315" s="17"/>
      <c r="F315" s="17">
        <f t="shared" si="27"/>
        <v>0</v>
      </c>
      <c r="G315" s="18">
        <v>21554</v>
      </c>
      <c r="H315" s="17">
        <f t="shared" si="28"/>
        <v>862160</v>
      </c>
      <c r="I315" s="20">
        <f t="shared" si="29"/>
        <v>862160</v>
      </c>
      <c r="J315" s="42"/>
      <c r="K315" s="17"/>
      <c r="L315" s="17">
        <f t="shared" si="30"/>
        <v>862160</v>
      </c>
      <c r="M315" s="20">
        <f t="shared" si="25"/>
        <v>0</v>
      </c>
      <c r="N315" s="20">
        <f t="shared" si="26"/>
        <v>0</v>
      </c>
      <c r="O315" s="44"/>
      <c r="P315" s="44"/>
      <c r="Q315" s="43"/>
      <c r="R315" s="43"/>
      <c r="S315" s="43"/>
      <c r="T315" s="43"/>
      <c r="U315" s="43"/>
    </row>
    <row r="316" spans="1:21" s="22" customFormat="1">
      <c r="A316" s="16" t="s">
        <v>469</v>
      </c>
      <c r="B316" s="17" t="s">
        <v>470</v>
      </c>
      <c r="C316" s="16" t="s">
        <v>166</v>
      </c>
      <c r="D316" s="17" t="s">
        <v>167</v>
      </c>
      <c r="E316" s="17"/>
      <c r="F316" s="17">
        <f t="shared" si="27"/>
        <v>0</v>
      </c>
      <c r="G316" s="18">
        <v>49497</v>
      </c>
      <c r="H316" s="17">
        <f t="shared" si="28"/>
        <v>1979880</v>
      </c>
      <c r="I316" s="20">
        <f t="shared" si="29"/>
        <v>1979880</v>
      </c>
      <c r="J316" s="42"/>
      <c r="K316" s="17"/>
      <c r="L316" s="17">
        <f t="shared" si="30"/>
        <v>1979880</v>
      </c>
      <c r="M316" s="20">
        <f t="shared" si="25"/>
        <v>0</v>
      </c>
      <c r="N316" s="20">
        <f t="shared" si="26"/>
        <v>0</v>
      </c>
      <c r="O316" s="44"/>
      <c r="P316" s="44"/>
      <c r="Q316" s="43"/>
      <c r="R316" s="43"/>
      <c r="S316" s="43"/>
      <c r="T316" s="43"/>
      <c r="U316" s="43"/>
    </row>
    <row r="317" spans="1:21" s="22" customFormat="1">
      <c r="A317" s="16" t="s">
        <v>469</v>
      </c>
      <c r="B317" s="17" t="s">
        <v>470</v>
      </c>
      <c r="C317" s="16" t="s">
        <v>234</v>
      </c>
      <c r="D317" s="17" t="s">
        <v>235</v>
      </c>
      <c r="E317" s="17"/>
      <c r="F317" s="17">
        <f t="shared" si="27"/>
        <v>0</v>
      </c>
      <c r="G317" s="18">
        <v>46280</v>
      </c>
      <c r="H317" s="17">
        <f t="shared" si="28"/>
        <v>1851200</v>
      </c>
      <c r="I317" s="20">
        <f t="shared" si="29"/>
        <v>1851200</v>
      </c>
      <c r="J317" s="42"/>
      <c r="K317" s="17"/>
      <c r="L317" s="17">
        <f t="shared" si="30"/>
        <v>1851200</v>
      </c>
      <c r="M317" s="20">
        <f t="shared" si="25"/>
        <v>0</v>
      </c>
      <c r="N317" s="20">
        <f t="shared" si="26"/>
        <v>0</v>
      </c>
      <c r="O317" s="44"/>
      <c r="P317" s="44"/>
      <c r="Q317" s="43"/>
      <c r="R317" s="43"/>
      <c r="S317" s="43"/>
      <c r="T317" s="43"/>
      <c r="U317" s="43"/>
    </row>
    <row r="318" spans="1:21" s="22" customFormat="1">
      <c r="A318" s="16" t="s">
        <v>469</v>
      </c>
      <c r="B318" s="17" t="s">
        <v>470</v>
      </c>
      <c r="C318" s="16" t="s">
        <v>168</v>
      </c>
      <c r="D318" s="17" t="s">
        <v>169</v>
      </c>
      <c r="E318" s="17"/>
      <c r="F318" s="17">
        <f t="shared" si="27"/>
        <v>0</v>
      </c>
      <c r="G318" s="18">
        <v>1878</v>
      </c>
      <c r="H318" s="17">
        <f t="shared" si="28"/>
        <v>75120</v>
      </c>
      <c r="I318" s="20">
        <f t="shared" si="29"/>
        <v>75120</v>
      </c>
      <c r="J318" s="42"/>
      <c r="K318" s="17"/>
      <c r="L318" s="17">
        <f t="shared" si="30"/>
        <v>75120</v>
      </c>
      <c r="M318" s="20">
        <f t="shared" si="25"/>
        <v>0</v>
      </c>
      <c r="N318" s="20">
        <f t="shared" si="26"/>
        <v>0</v>
      </c>
      <c r="O318" s="44"/>
      <c r="P318" s="44"/>
      <c r="Q318" s="43"/>
      <c r="R318" s="43"/>
      <c r="S318" s="43"/>
      <c r="T318" s="43"/>
      <c r="U318" s="43"/>
    </row>
    <row r="319" spans="1:21" s="22" customFormat="1">
      <c r="A319" s="16" t="s">
        <v>469</v>
      </c>
      <c r="B319" s="17" t="s">
        <v>470</v>
      </c>
      <c r="C319" s="16" t="s">
        <v>282</v>
      </c>
      <c r="D319" s="17" t="s">
        <v>283</v>
      </c>
      <c r="E319" s="17"/>
      <c r="F319" s="17">
        <f t="shared" si="27"/>
        <v>0</v>
      </c>
      <c r="G319" s="18">
        <v>3384</v>
      </c>
      <c r="H319" s="17">
        <f t="shared" si="28"/>
        <v>135360</v>
      </c>
      <c r="I319" s="20">
        <f t="shared" si="29"/>
        <v>135360</v>
      </c>
      <c r="J319" s="42"/>
      <c r="K319" s="17"/>
      <c r="L319" s="17">
        <f t="shared" si="30"/>
        <v>135360</v>
      </c>
      <c r="M319" s="20">
        <f t="shared" si="25"/>
        <v>0</v>
      </c>
      <c r="N319" s="20">
        <f t="shared" si="26"/>
        <v>0</v>
      </c>
      <c r="O319" s="44"/>
      <c r="P319" s="44"/>
      <c r="Q319" s="43"/>
      <c r="R319" s="43"/>
      <c r="S319" s="43"/>
      <c r="T319" s="43"/>
      <c r="U319" s="43"/>
    </row>
    <row r="320" spans="1:21" s="22" customFormat="1">
      <c r="A320" s="16" t="s">
        <v>469</v>
      </c>
      <c r="B320" s="17" t="s">
        <v>470</v>
      </c>
      <c r="C320" s="16" t="s">
        <v>246</v>
      </c>
      <c r="D320" s="17" t="s">
        <v>247</v>
      </c>
      <c r="E320" s="17"/>
      <c r="F320" s="17">
        <f t="shared" si="27"/>
        <v>0</v>
      </c>
      <c r="G320" s="18">
        <v>6</v>
      </c>
      <c r="H320" s="17">
        <f t="shared" si="28"/>
        <v>240</v>
      </c>
      <c r="I320" s="20">
        <f t="shared" si="29"/>
        <v>240</v>
      </c>
      <c r="J320" s="42"/>
      <c r="K320" s="17"/>
      <c r="L320" s="17">
        <f t="shared" si="30"/>
        <v>240</v>
      </c>
      <c r="M320" s="20">
        <f t="shared" si="25"/>
        <v>0</v>
      </c>
      <c r="N320" s="20">
        <f t="shared" si="26"/>
        <v>0</v>
      </c>
      <c r="O320" s="44"/>
      <c r="P320" s="44"/>
      <c r="Q320" s="43"/>
      <c r="R320" s="43"/>
      <c r="S320" s="43"/>
      <c r="T320" s="43"/>
      <c r="U320" s="43"/>
    </row>
    <row r="321" spans="1:21" s="22" customFormat="1">
      <c r="A321" s="16" t="s">
        <v>469</v>
      </c>
      <c r="B321" s="17" t="s">
        <v>470</v>
      </c>
      <c r="C321" s="16" t="s">
        <v>451</v>
      </c>
      <c r="D321" s="17" t="s">
        <v>452</v>
      </c>
      <c r="E321" s="17"/>
      <c r="F321" s="17">
        <f t="shared" si="27"/>
        <v>0</v>
      </c>
      <c r="G321" s="18">
        <v>7920</v>
      </c>
      <c r="H321" s="17">
        <f t="shared" si="28"/>
        <v>316800</v>
      </c>
      <c r="I321" s="20">
        <f t="shared" si="29"/>
        <v>316800</v>
      </c>
      <c r="J321" s="42"/>
      <c r="K321" s="17"/>
      <c r="L321" s="17">
        <f t="shared" si="30"/>
        <v>316800</v>
      </c>
      <c r="M321" s="20">
        <f t="shared" si="25"/>
        <v>0</v>
      </c>
      <c r="N321" s="20">
        <f t="shared" si="26"/>
        <v>0</v>
      </c>
      <c r="O321" s="44"/>
      <c r="P321" s="44"/>
      <c r="Q321" s="43"/>
      <c r="R321" s="43"/>
      <c r="S321" s="43"/>
      <c r="T321" s="43"/>
      <c r="U321" s="43"/>
    </row>
    <row r="322" spans="1:21" s="22" customFormat="1">
      <c r="A322" s="16" t="s">
        <v>469</v>
      </c>
      <c r="B322" s="17" t="s">
        <v>470</v>
      </c>
      <c r="C322" s="16" t="s">
        <v>170</v>
      </c>
      <c r="D322" s="17" t="s">
        <v>171</v>
      </c>
      <c r="E322" s="17"/>
      <c r="F322" s="17">
        <f t="shared" si="27"/>
        <v>0</v>
      </c>
      <c r="G322" s="18">
        <v>161237</v>
      </c>
      <c r="H322" s="17">
        <f t="shared" si="28"/>
        <v>6449480</v>
      </c>
      <c r="I322" s="20">
        <f t="shared" si="29"/>
        <v>6449480</v>
      </c>
      <c r="J322" s="42"/>
      <c r="K322" s="17"/>
      <c r="L322" s="17">
        <f t="shared" si="30"/>
        <v>6449480</v>
      </c>
      <c r="M322" s="20">
        <f t="shared" si="25"/>
        <v>0</v>
      </c>
      <c r="N322" s="20">
        <f t="shared" si="26"/>
        <v>0</v>
      </c>
      <c r="O322" s="44"/>
      <c r="P322" s="44"/>
      <c r="Q322" s="43"/>
      <c r="R322" s="43"/>
      <c r="S322" s="43"/>
      <c r="T322" s="43"/>
      <c r="U322" s="43"/>
    </row>
    <row r="323" spans="1:21" s="22" customFormat="1">
      <c r="A323" s="16" t="s">
        <v>469</v>
      </c>
      <c r="B323" s="17" t="s">
        <v>470</v>
      </c>
      <c r="C323" s="16" t="s">
        <v>210</v>
      </c>
      <c r="D323" s="17" t="s">
        <v>211</v>
      </c>
      <c r="E323" s="17"/>
      <c r="F323" s="17">
        <f t="shared" si="27"/>
        <v>0</v>
      </c>
      <c r="G323" s="18">
        <v>13224</v>
      </c>
      <c r="H323" s="17">
        <f t="shared" si="28"/>
        <v>528960</v>
      </c>
      <c r="I323" s="20">
        <f t="shared" si="29"/>
        <v>528960</v>
      </c>
      <c r="J323" s="42"/>
      <c r="K323" s="17"/>
      <c r="L323" s="17">
        <f t="shared" si="30"/>
        <v>528960</v>
      </c>
      <c r="M323" s="20">
        <f t="shared" si="25"/>
        <v>0</v>
      </c>
      <c r="N323" s="20">
        <f t="shared" si="26"/>
        <v>0</v>
      </c>
      <c r="O323" s="44"/>
      <c r="P323" s="44"/>
      <c r="Q323" s="43"/>
      <c r="R323" s="43"/>
      <c r="S323" s="43"/>
      <c r="T323" s="43"/>
      <c r="U323" s="43"/>
    </row>
    <row r="324" spans="1:21" s="22" customFormat="1">
      <c r="A324" s="16" t="s">
        <v>469</v>
      </c>
      <c r="B324" s="17" t="s">
        <v>470</v>
      </c>
      <c r="C324" s="16" t="s">
        <v>172</v>
      </c>
      <c r="D324" s="17" t="s">
        <v>173</v>
      </c>
      <c r="E324" s="17"/>
      <c r="F324" s="17">
        <f t="shared" si="27"/>
        <v>0</v>
      </c>
      <c r="G324" s="18">
        <v>6432</v>
      </c>
      <c r="H324" s="17">
        <f t="shared" si="28"/>
        <v>257280</v>
      </c>
      <c r="I324" s="20">
        <f t="shared" si="29"/>
        <v>257280</v>
      </c>
      <c r="J324" s="42"/>
      <c r="K324" s="17"/>
      <c r="L324" s="17">
        <f t="shared" si="30"/>
        <v>257280</v>
      </c>
      <c r="M324" s="20">
        <f t="shared" ref="M324:M388" si="31">I324-L324</f>
        <v>0</v>
      </c>
      <c r="N324" s="20">
        <f t="shared" ref="N324:N387" si="32">K324-M324</f>
        <v>0</v>
      </c>
      <c r="O324" s="44"/>
      <c r="P324" s="44"/>
      <c r="Q324" s="43"/>
      <c r="R324" s="43"/>
      <c r="S324" s="43"/>
      <c r="T324" s="43"/>
      <c r="U324" s="43"/>
    </row>
    <row r="325" spans="1:21" s="22" customFormat="1">
      <c r="A325" s="16" t="s">
        <v>469</v>
      </c>
      <c r="B325" s="17" t="s">
        <v>470</v>
      </c>
      <c r="C325" s="16" t="s">
        <v>324</v>
      </c>
      <c r="D325" s="17" t="s">
        <v>325</v>
      </c>
      <c r="E325" s="17"/>
      <c r="F325" s="17">
        <f t="shared" si="27"/>
        <v>0</v>
      </c>
      <c r="G325" s="18">
        <v>61102</v>
      </c>
      <c r="H325" s="17">
        <f t="shared" si="28"/>
        <v>2444080</v>
      </c>
      <c r="I325" s="20">
        <f t="shared" si="29"/>
        <v>2444080</v>
      </c>
      <c r="J325" s="42"/>
      <c r="K325" s="17"/>
      <c r="L325" s="17">
        <f t="shared" si="30"/>
        <v>2444080</v>
      </c>
      <c r="M325" s="20">
        <f t="shared" si="31"/>
        <v>0</v>
      </c>
      <c r="N325" s="20">
        <f t="shared" si="32"/>
        <v>0</v>
      </c>
      <c r="O325" s="44"/>
      <c r="P325" s="44"/>
      <c r="Q325" s="43"/>
      <c r="R325" s="43"/>
      <c r="S325" s="43"/>
      <c r="T325" s="43"/>
      <c r="U325" s="43"/>
    </row>
    <row r="326" spans="1:21" s="22" customFormat="1">
      <c r="A326" s="16" t="s">
        <v>469</v>
      </c>
      <c r="B326" s="17" t="s">
        <v>470</v>
      </c>
      <c r="C326" s="16" t="s">
        <v>429</v>
      </c>
      <c r="D326" s="17" t="s">
        <v>430</v>
      </c>
      <c r="E326" s="17"/>
      <c r="F326" s="17">
        <f t="shared" si="27"/>
        <v>0</v>
      </c>
      <c r="G326" s="18">
        <v>3495</v>
      </c>
      <c r="H326" s="17">
        <f t="shared" si="28"/>
        <v>139800</v>
      </c>
      <c r="I326" s="20">
        <f t="shared" si="29"/>
        <v>139800</v>
      </c>
      <c r="J326" s="42"/>
      <c r="K326" s="17"/>
      <c r="L326" s="17">
        <f t="shared" si="30"/>
        <v>139800</v>
      </c>
      <c r="M326" s="20">
        <f t="shared" si="31"/>
        <v>0</v>
      </c>
      <c r="N326" s="20">
        <f t="shared" si="32"/>
        <v>0</v>
      </c>
      <c r="O326" s="44"/>
      <c r="P326" s="44"/>
      <c r="Q326" s="43"/>
      <c r="R326" s="43"/>
      <c r="S326" s="43"/>
      <c r="T326" s="43"/>
      <c r="U326" s="43"/>
    </row>
    <row r="327" spans="1:21" s="22" customFormat="1">
      <c r="A327" s="16" t="s">
        <v>469</v>
      </c>
      <c r="B327" s="17" t="s">
        <v>470</v>
      </c>
      <c r="C327" s="16" t="s">
        <v>477</v>
      </c>
      <c r="D327" s="17" t="s">
        <v>478</v>
      </c>
      <c r="E327" s="17"/>
      <c r="F327" s="17">
        <f t="shared" si="27"/>
        <v>0</v>
      </c>
      <c r="G327" s="18">
        <v>12</v>
      </c>
      <c r="H327" s="17">
        <f t="shared" si="28"/>
        <v>480</v>
      </c>
      <c r="I327" s="20">
        <f t="shared" si="29"/>
        <v>480</v>
      </c>
      <c r="J327" s="42"/>
      <c r="K327" s="17"/>
      <c r="L327" s="17">
        <f t="shared" si="30"/>
        <v>480</v>
      </c>
      <c r="M327" s="20">
        <f t="shared" si="31"/>
        <v>0</v>
      </c>
      <c r="N327" s="20">
        <f t="shared" si="32"/>
        <v>0</v>
      </c>
      <c r="O327" s="44"/>
      <c r="P327" s="44"/>
      <c r="Q327" s="43"/>
      <c r="R327" s="43"/>
      <c r="S327" s="43"/>
      <c r="T327" s="43"/>
      <c r="U327" s="43"/>
    </row>
    <row r="328" spans="1:21" s="22" customFormat="1">
      <c r="A328" s="16" t="s">
        <v>469</v>
      </c>
      <c r="B328" s="17" t="s">
        <v>470</v>
      </c>
      <c r="C328" s="16" t="s">
        <v>89</v>
      </c>
      <c r="D328" s="17" t="s">
        <v>90</v>
      </c>
      <c r="E328" s="17"/>
      <c r="F328" s="17">
        <f t="shared" si="27"/>
        <v>0</v>
      </c>
      <c r="G328" s="18">
        <v>6366</v>
      </c>
      <c r="H328" s="17">
        <f t="shared" si="28"/>
        <v>254640</v>
      </c>
      <c r="I328" s="20">
        <f t="shared" si="29"/>
        <v>254640</v>
      </c>
      <c r="J328" s="42"/>
      <c r="K328" s="17"/>
      <c r="L328" s="17">
        <f t="shared" si="30"/>
        <v>254640</v>
      </c>
      <c r="M328" s="20">
        <f t="shared" si="31"/>
        <v>0</v>
      </c>
      <c r="N328" s="20">
        <f t="shared" si="32"/>
        <v>0</v>
      </c>
      <c r="O328" s="44"/>
      <c r="P328" s="44"/>
      <c r="Q328" s="43"/>
      <c r="R328" s="43"/>
      <c r="S328" s="43"/>
      <c r="T328" s="43"/>
      <c r="U328" s="43"/>
    </row>
    <row r="329" spans="1:21" s="22" customFormat="1">
      <c r="A329" s="16" t="s">
        <v>469</v>
      </c>
      <c r="B329" s="17" t="s">
        <v>470</v>
      </c>
      <c r="C329" s="16" t="s">
        <v>479</v>
      </c>
      <c r="D329" s="17" t="s">
        <v>480</v>
      </c>
      <c r="E329" s="17"/>
      <c r="F329" s="17">
        <f t="shared" si="27"/>
        <v>0</v>
      </c>
      <c r="G329" s="18">
        <v>14774</v>
      </c>
      <c r="H329" s="17">
        <f t="shared" si="28"/>
        <v>590960</v>
      </c>
      <c r="I329" s="20">
        <f t="shared" si="29"/>
        <v>590960</v>
      </c>
      <c r="J329" s="42"/>
      <c r="K329" s="17"/>
      <c r="L329" s="17">
        <f t="shared" si="30"/>
        <v>590960</v>
      </c>
      <c r="M329" s="20">
        <f t="shared" si="31"/>
        <v>0</v>
      </c>
      <c r="N329" s="20">
        <f t="shared" si="32"/>
        <v>0</v>
      </c>
      <c r="O329" s="44"/>
      <c r="P329" s="44"/>
      <c r="Q329" s="43"/>
      <c r="R329" s="43"/>
      <c r="S329" s="43"/>
      <c r="T329" s="43"/>
      <c r="U329" s="43"/>
    </row>
    <row r="330" spans="1:21" s="22" customFormat="1">
      <c r="A330" s="16" t="s">
        <v>469</v>
      </c>
      <c r="B330" s="17" t="s">
        <v>470</v>
      </c>
      <c r="C330" s="16" t="s">
        <v>481</v>
      </c>
      <c r="D330" s="17" t="s">
        <v>482</v>
      </c>
      <c r="E330" s="17"/>
      <c r="F330" s="17">
        <f t="shared" si="27"/>
        <v>0</v>
      </c>
      <c r="G330" s="18">
        <v>8524</v>
      </c>
      <c r="H330" s="17">
        <f t="shared" si="28"/>
        <v>340960</v>
      </c>
      <c r="I330" s="20">
        <f t="shared" si="29"/>
        <v>340960</v>
      </c>
      <c r="J330" s="42"/>
      <c r="K330" s="17"/>
      <c r="L330" s="17">
        <f t="shared" si="30"/>
        <v>340960</v>
      </c>
      <c r="M330" s="20">
        <f t="shared" si="31"/>
        <v>0</v>
      </c>
      <c r="N330" s="20">
        <f t="shared" si="32"/>
        <v>0</v>
      </c>
      <c r="O330" s="44"/>
      <c r="P330" s="44"/>
      <c r="Q330" s="43"/>
      <c r="R330" s="43"/>
      <c r="S330" s="43"/>
      <c r="T330" s="43"/>
      <c r="U330" s="43"/>
    </row>
    <row r="331" spans="1:21" s="22" customFormat="1">
      <c r="A331" s="16" t="s">
        <v>469</v>
      </c>
      <c r="B331" s="17" t="s">
        <v>470</v>
      </c>
      <c r="C331" s="16" t="s">
        <v>453</v>
      </c>
      <c r="D331" s="17" t="s">
        <v>454</v>
      </c>
      <c r="E331" s="17"/>
      <c r="F331" s="17">
        <f t="shared" si="27"/>
        <v>0</v>
      </c>
      <c r="G331" s="18">
        <v>14010</v>
      </c>
      <c r="H331" s="17">
        <f t="shared" si="28"/>
        <v>560400</v>
      </c>
      <c r="I331" s="20">
        <f t="shared" si="29"/>
        <v>560400</v>
      </c>
      <c r="J331" s="42"/>
      <c r="K331" s="17"/>
      <c r="L331" s="17">
        <f t="shared" si="30"/>
        <v>560400</v>
      </c>
      <c r="M331" s="20">
        <f t="shared" si="31"/>
        <v>0</v>
      </c>
      <c r="N331" s="20">
        <f t="shared" si="32"/>
        <v>0</v>
      </c>
      <c r="O331" s="44"/>
      <c r="P331" s="44"/>
      <c r="Q331" s="43"/>
      <c r="R331" s="43"/>
      <c r="S331" s="43"/>
      <c r="T331" s="43"/>
      <c r="U331" s="43"/>
    </row>
    <row r="332" spans="1:21" s="22" customFormat="1">
      <c r="A332" s="16" t="s">
        <v>469</v>
      </c>
      <c r="B332" s="17" t="s">
        <v>470</v>
      </c>
      <c r="C332" s="16" t="s">
        <v>176</v>
      </c>
      <c r="D332" s="17" t="s">
        <v>177</v>
      </c>
      <c r="E332" s="17"/>
      <c r="F332" s="17">
        <f t="shared" si="27"/>
        <v>0</v>
      </c>
      <c r="G332" s="18">
        <v>22439</v>
      </c>
      <c r="H332" s="17">
        <f t="shared" si="28"/>
        <v>897560</v>
      </c>
      <c r="I332" s="20">
        <f t="shared" si="29"/>
        <v>897560</v>
      </c>
      <c r="J332" s="42"/>
      <c r="K332" s="17"/>
      <c r="L332" s="17">
        <f t="shared" si="30"/>
        <v>897560</v>
      </c>
      <c r="M332" s="20">
        <f t="shared" si="31"/>
        <v>0</v>
      </c>
      <c r="N332" s="20">
        <f t="shared" si="32"/>
        <v>0</v>
      </c>
      <c r="O332" s="44"/>
      <c r="P332" s="44"/>
      <c r="Q332" s="43"/>
      <c r="R332" s="43"/>
      <c r="S332" s="43"/>
      <c r="T332" s="43"/>
      <c r="U332" s="43"/>
    </row>
    <row r="333" spans="1:21" s="22" customFormat="1">
      <c r="A333" s="16" t="s">
        <v>469</v>
      </c>
      <c r="B333" s="17" t="s">
        <v>470</v>
      </c>
      <c r="C333" s="16" t="s">
        <v>328</v>
      </c>
      <c r="D333" s="17" t="s">
        <v>329</v>
      </c>
      <c r="E333" s="17"/>
      <c r="F333" s="17">
        <f t="shared" si="27"/>
        <v>0</v>
      </c>
      <c r="G333" s="18">
        <v>174692</v>
      </c>
      <c r="H333" s="17">
        <f t="shared" si="28"/>
        <v>6987680</v>
      </c>
      <c r="I333" s="20">
        <f t="shared" si="29"/>
        <v>6987680</v>
      </c>
      <c r="J333" s="42"/>
      <c r="K333" s="17"/>
      <c r="L333" s="17">
        <f t="shared" si="30"/>
        <v>6987680</v>
      </c>
      <c r="M333" s="20">
        <f t="shared" si="31"/>
        <v>0</v>
      </c>
      <c r="N333" s="20">
        <f t="shared" si="32"/>
        <v>0</v>
      </c>
      <c r="O333" s="44"/>
      <c r="P333" s="44"/>
      <c r="Q333" s="43"/>
      <c r="R333" s="43"/>
      <c r="S333" s="43"/>
      <c r="T333" s="43"/>
      <c r="U333" s="43"/>
    </row>
    <row r="334" spans="1:21" s="22" customFormat="1">
      <c r="A334" s="16" t="s">
        <v>469</v>
      </c>
      <c r="B334" s="17" t="s">
        <v>470</v>
      </c>
      <c r="C334" s="16" t="s">
        <v>330</v>
      </c>
      <c r="D334" s="17" t="s">
        <v>331</v>
      </c>
      <c r="E334" s="17"/>
      <c r="F334" s="17">
        <f t="shared" ref="F334:F399" si="33">E334*50</f>
        <v>0</v>
      </c>
      <c r="G334" s="18">
        <v>37830</v>
      </c>
      <c r="H334" s="17">
        <f t="shared" ref="H334:H399" si="34">G334*40</f>
        <v>1513200</v>
      </c>
      <c r="I334" s="20">
        <f t="shared" ref="I334:I399" si="35">F334+H334</f>
        <v>1513200</v>
      </c>
      <c r="J334" s="42"/>
      <c r="K334" s="17"/>
      <c r="L334" s="17">
        <f t="shared" si="30"/>
        <v>1513200</v>
      </c>
      <c r="M334" s="20">
        <f t="shared" si="31"/>
        <v>0</v>
      </c>
      <c r="N334" s="20">
        <f t="shared" si="32"/>
        <v>0</v>
      </c>
      <c r="O334" s="44"/>
      <c r="P334" s="44"/>
      <c r="Q334" s="43"/>
      <c r="R334" s="43"/>
      <c r="S334" s="43"/>
      <c r="T334" s="43"/>
      <c r="U334" s="43"/>
    </row>
    <row r="335" spans="1:21" s="22" customFormat="1">
      <c r="A335" s="16" t="s">
        <v>469</v>
      </c>
      <c r="B335" s="17" t="s">
        <v>470</v>
      </c>
      <c r="C335" s="16" t="s">
        <v>332</v>
      </c>
      <c r="D335" s="17" t="s">
        <v>333</v>
      </c>
      <c r="E335" s="17"/>
      <c r="F335" s="17">
        <f t="shared" si="33"/>
        <v>0</v>
      </c>
      <c r="G335" s="18">
        <v>42912</v>
      </c>
      <c r="H335" s="17">
        <f t="shared" si="34"/>
        <v>1716480</v>
      </c>
      <c r="I335" s="20">
        <f t="shared" si="35"/>
        <v>1716480</v>
      </c>
      <c r="J335" s="42"/>
      <c r="K335" s="17"/>
      <c r="L335" s="17">
        <f t="shared" si="30"/>
        <v>1716480</v>
      </c>
      <c r="M335" s="20">
        <f t="shared" si="31"/>
        <v>0</v>
      </c>
      <c r="N335" s="20">
        <f t="shared" si="32"/>
        <v>0</v>
      </c>
      <c r="O335" s="44"/>
      <c r="P335" s="44"/>
      <c r="Q335" s="43"/>
      <c r="R335" s="43"/>
      <c r="S335" s="43"/>
      <c r="T335" s="43"/>
      <c r="U335" s="43"/>
    </row>
    <row r="336" spans="1:21" s="22" customFormat="1">
      <c r="A336" s="16" t="s">
        <v>469</v>
      </c>
      <c r="B336" s="17" t="s">
        <v>470</v>
      </c>
      <c r="C336" s="16" t="s">
        <v>483</v>
      </c>
      <c r="D336" s="17" t="s">
        <v>484</v>
      </c>
      <c r="E336" s="17"/>
      <c r="F336" s="17">
        <f t="shared" si="33"/>
        <v>0</v>
      </c>
      <c r="G336" s="18">
        <v>6904</v>
      </c>
      <c r="H336" s="17">
        <f t="shared" si="34"/>
        <v>276160</v>
      </c>
      <c r="I336" s="20">
        <f t="shared" si="35"/>
        <v>276160</v>
      </c>
      <c r="J336" s="42"/>
      <c r="K336" s="17"/>
      <c r="L336" s="17">
        <f t="shared" si="30"/>
        <v>276160</v>
      </c>
      <c r="M336" s="20">
        <f t="shared" si="31"/>
        <v>0</v>
      </c>
      <c r="N336" s="20">
        <f t="shared" si="32"/>
        <v>0</v>
      </c>
      <c r="O336" s="44"/>
      <c r="P336" s="44"/>
      <c r="Q336" s="43"/>
      <c r="R336" s="43"/>
      <c r="S336" s="43"/>
      <c r="T336" s="43"/>
      <c r="U336" s="43"/>
    </row>
    <row r="337" spans="1:21" s="22" customFormat="1">
      <c r="A337" s="16" t="s">
        <v>469</v>
      </c>
      <c r="B337" s="17" t="s">
        <v>470</v>
      </c>
      <c r="C337" s="16" t="s">
        <v>438</v>
      </c>
      <c r="D337" s="17" t="s">
        <v>439</v>
      </c>
      <c r="E337" s="17"/>
      <c r="F337" s="17">
        <f t="shared" si="33"/>
        <v>0</v>
      </c>
      <c r="G337" s="18">
        <v>4288</v>
      </c>
      <c r="H337" s="17">
        <f t="shared" si="34"/>
        <v>171520</v>
      </c>
      <c r="I337" s="20">
        <f t="shared" si="35"/>
        <v>171520</v>
      </c>
      <c r="J337" s="42"/>
      <c r="K337" s="17"/>
      <c r="L337" s="17">
        <f t="shared" si="30"/>
        <v>171520</v>
      </c>
      <c r="M337" s="20">
        <f t="shared" si="31"/>
        <v>0</v>
      </c>
      <c r="N337" s="20">
        <f t="shared" si="32"/>
        <v>0</v>
      </c>
      <c r="O337" s="44"/>
      <c r="P337" s="44"/>
      <c r="Q337" s="43"/>
      <c r="R337" s="43"/>
      <c r="S337" s="43"/>
      <c r="T337" s="43"/>
      <c r="U337" s="43"/>
    </row>
    <row r="338" spans="1:21" s="22" customFormat="1">
      <c r="A338" s="16" t="s">
        <v>469</v>
      </c>
      <c r="B338" s="17" t="s">
        <v>470</v>
      </c>
      <c r="C338" s="16" t="s">
        <v>485</v>
      </c>
      <c r="D338" s="17" t="s">
        <v>486</v>
      </c>
      <c r="E338" s="17"/>
      <c r="F338" s="17">
        <f t="shared" si="33"/>
        <v>0</v>
      </c>
      <c r="G338" s="18">
        <v>19986</v>
      </c>
      <c r="H338" s="17">
        <f t="shared" si="34"/>
        <v>799440</v>
      </c>
      <c r="I338" s="20">
        <f t="shared" si="35"/>
        <v>799440</v>
      </c>
      <c r="J338" s="42"/>
      <c r="K338" s="17"/>
      <c r="L338" s="17">
        <f t="shared" si="30"/>
        <v>799440</v>
      </c>
      <c r="M338" s="20">
        <f t="shared" si="31"/>
        <v>0</v>
      </c>
      <c r="N338" s="20">
        <f t="shared" si="32"/>
        <v>0</v>
      </c>
      <c r="O338" s="44"/>
      <c r="P338" s="44"/>
      <c r="Q338" s="43"/>
      <c r="R338" s="43"/>
      <c r="S338" s="43"/>
      <c r="T338" s="43"/>
      <c r="U338" s="43"/>
    </row>
    <row r="339" spans="1:21" s="22" customFormat="1">
      <c r="A339" s="16" t="s">
        <v>469</v>
      </c>
      <c r="B339" s="17" t="s">
        <v>470</v>
      </c>
      <c r="C339" s="16" t="s">
        <v>180</v>
      </c>
      <c r="D339" s="17" t="s">
        <v>181</v>
      </c>
      <c r="E339" s="17"/>
      <c r="F339" s="17">
        <f t="shared" si="33"/>
        <v>0</v>
      </c>
      <c r="G339" s="18">
        <v>80160</v>
      </c>
      <c r="H339" s="17">
        <f t="shared" si="34"/>
        <v>3206400</v>
      </c>
      <c r="I339" s="20">
        <f t="shared" si="35"/>
        <v>3206400</v>
      </c>
      <c r="J339" s="42"/>
      <c r="K339" s="17"/>
      <c r="L339" s="17">
        <f t="shared" si="30"/>
        <v>3206400</v>
      </c>
      <c r="M339" s="20">
        <f t="shared" si="31"/>
        <v>0</v>
      </c>
      <c r="N339" s="20">
        <f t="shared" si="32"/>
        <v>0</v>
      </c>
      <c r="O339" s="44"/>
      <c r="P339" s="44"/>
      <c r="Q339" s="43"/>
      <c r="R339" s="43"/>
      <c r="S339" s="43"/>
      <c r="T339" s="43"/>
      <c r="U339" s="43"/>
    </row>
    <row r="340" spans="1:21" s="22" customFormat="1">
      <c r="A340" s="16" t="s">
        <v>469</v>
      </c>
      <c r="B340" s="17" t="s">
        <v>470</v>
      </c>
      <c r="C340" s="16" t="s">
        <v>455</v>
      </c>
      <c r="D340" s="17" t="s">
        <v>456</v>
      </c>
      <c r="E340" s="17"/>
      <c r="F340" s="17">
        <f t="shared" si="33"/>
        <v>0</v>
      </c>
      <c r="G340" s="18">
        <v>79618</v>
      </c>
      <c r="H340" s="17">
        <f t="shared" si="34"/>
        <v>3184720</v>
      </c>
      <c r="I340" s="20">
        <f t="shared" si="35"/>
        <v>3184720</v>
      </c>
      <c r="J340" s="42"/>
      <c r="K340" s="17"/>
      <c r="L340" s="17">
        <f t="shared" si="30"/>
        <v>3184720</v>
      </c>
      <c r="M340" s="20">
        <f t="shared" si="31"/>
        <v>0</v>
      </c>
      <c r="N340" s="20">
        <f t="shared" si="32"/>
        <v>0</v>
      </c>
      <c r="O340" s="44"/>
      <c r="P340" s="44"/>
      <c r="Q340" s="43"/>
      <c r="R340" s="43"/>
      <c r="S340" s="43"/>
      <c r="T340" s="43"/>
      <c r="U340" s="43"/>
    </row>
    <row r="341" spans="1:21" s="22" customFormat="1">
      <c r="A341" s="16" t="s">
        <v>469</v>
      </c>
      <c r="B341" s="17" t="s">
        <v>470</v>
      </c>
      <c r="C341" s="16" t="s">
        <v>457</v>
      </c>
      <c r="D341" s="17" t="s">
        <v>458</v>
      </c>
      <c r="E341" s="17"/>
      <c r="F341" s="17">
        <f t="shared" si="33"/>
        <v>0</v>
      </c>
      <c r="G341" s="18">
        <v>55855</v>
      </c>
      <c r="H341" s="17">
        <f t="shared" si="34"/>
        <v>2234200</v>
      </c>
      <c r="I341" s="20">
        <f t="shared" si="35"/>
        <v>2234200</v>
      </c>
      <c r="J341" s="42"/>
      <c r="K341" s="17"/>
      <c r="L341" s="17">
        <f t="shared" si="30"/>
        <v>2234200</v>
      </c>
      <c r="M341" s="20">
        <f t="shared" si="31"/>
        <v>0</v>
      </c>
      <c r="N341" s="20">
        <f t="shared" si="32"/>
        <v>0</v>
      </c>
      <c r="O341" s="44"/>
      <c r="P341" s="44"/>
      <c r="Q341" s="43"/>
      <c r="R341" s="43"/>
      <c r="S341" s="43"/>
      <c r="T341" s="43"/>
      <c r="U341" s="43"/>
    </row>
    <row r="342" spans="1:21" s="22" customFormat="1">
      <c r="A342" s="16" t="s">
        <v>469</v>
      </c>
      <c r="B342" s="17" t="s">
        <v>470</v>
      </c>
      <c r="C342" s="16" t="s">
        <v>487</v>
      </c>
      <c r="D342" s="17" t="s">
        <v>488</v>
      </c>
      <c r="E342" s="17"/>
      <c r="F342" s="17">
        <f t="shared" si="33"/>
        <v>0</v>
      </c>
      <c r="G342" s="18">
        <v>44230</v>
      </c>
      <c r="H342" s="17">
        <f t="shared" si="34"/>
        <v>1769200</v>
      </c>
      <c r="I342" s="20">
        <f t="shared" si="35"/>
        <v>1769200</v>
      </c>
      <c r="J342" s="42"/>
      <c r="K342" s="17"/>
      <c r="L342" s="17">
        <f t="shared" si="30"/>
        <v>1769200</v>
      </c>
      <c r="M342" s="20">
        <f t="shared" si="31"/>
        <v>0</v>
      </c>
      <c r="N342" s="20">
        <f t="shared" si="32"/>
        <v>0</v>
      </c>
      <c r="O342" s="44"/>
      <c r="P342" s="44"/>
      <c r="Q342" s="43"/>
      <c r="R342" s="43"/>
      <c r="S342" s="43"/>
      <c r="T342" s="43"/>
      <c r="U342" s="43"/>
    </row>
    <row r="343" spans="1:21" s="22" customFormat="1">
      <c r="A343" s="16" t="s">
        <v>469</v>
      </c>
      <c r="B343" s="17" t="s">
        <v>470</v>
      </c>
      <c r="C343" s="16" t="s">
        <v>489</v>
      </c>
      <c r="D343" s="17" t="s">
        <v>490</v>
      </c>
      <c r="E343" s="17"/>
      <c r="F343" s="17">
        <f t="shared" si="33"/>
        <v>0</v>
      </c>
      <c r="G343" s="18">
        <v>768</v>
      </c>
      <c r="H343" s="17">
        <f t="shared" si="34"/>
        <v>30720</v>
      </c>
      <c r="I343" s="20">
        <f t="shared" si="35"/>
        <v>30720</v>
      </c>
      <c r="J343" s="42"/>
      <c r="K343" s="17"/>
      <c r="L343" s="17">
        <f t="shared" si="30"/>
        <v>30720</v>
      </c>
      <c r="M343" s="20">
        <f t="shared" si="31"/>
        <v>0</v>
      </c>
      <c r="N343" s="20">
        <f t="shared" si="32"/>
        <v>0</v>
      </c>
      <c r="O343" s="44"/>
      <c r="P343" s="44"/>
      <c r="Q343" s="43"/>
      <c r="R343" s="43"/>
      <c r="S343" s="43"/>
      <c r="T343" s="43"/>
      <c r="U343" s="43"/>
    </row>
    <row r="344" spans="1:21" s="22" customFormat="1">
      <c r="A344" s="16" t="s">
        <v>469</v>
      </c>
      <c r="B344" s="17" t="s">
        <v>470</v>
      </c>
      <c r="C344" s="16" t="s">
        <v>334</v>
      </c>
      <c r="D344" s="17" t="s">
        <v>335</v>
      </c>
      <c r="E344" s="17"/>
      <c r="F344" s="17">
        <f t="shared" si="33"/>
        <v>0</v>
      </c>
      <c r="G344" s="18">
        <v>85762</v>
      </c>
      <c r="H344" s="17">
        <f t="shared" si="34"/>
        <v>3430480</v>
      </c>
      <c r="I344" s="20">
        <f t="shared" si="35"/>
        <v>3430480</v>
      </c>
      <c r="J344" s="42"/>
      <c r="K344" s="17"/>
      <c r="L344" s="17">
        <f t="shared" si="30"/>
        <v>3430480</v>
      </c>
      <c r="M344" s="20">
        <f t="shared" si="31"/>
        <v>0</v>
      </c>
      <c r="N344" s="20">
        <f t="shared" si="32"/>
        <v>0</v>
      </c>
      <c r="O344" s="44"/>
      <c r="P344" s="44"/>
      <c r="Q344" s="43"/>
      <c r="R344" s="43"/>
      <c r="S344" s="43"/>
      <c r="T344" s="43"/>
      <c r="U344" s="43"/>
    </row>
    <row r="345" spans="1:21" s="22" customFormat="1">
      <c r="A345" s="16" t="s">
        <v>469</v>
      </c>
      <c r="B345" s="17" t="s">
        <v>470</v>
      </c>
      <c r="C345" s="16" t="s">
        <v>184</v>
      </c>
      <c r="D345" s="17" t="s">
        <v>185</v>
      </c>
      <c r="E345" s="17"/>
      <c r="F345" s="17">
        <f t="shared" si="33"/>
        <v>0</v>
      </c>
      <c r="G345" s="18">
        <v>138</v>
      </c>
      <c r="H345" s="17">
        <f t="shared" si="34"/>
        <v>5520</v>
      </c>
      <c r="I345" s="20">
        <f t="shared" si="35"/>
        <v>5520</v>
      </c>
      <c r="J345" s="42"/>
      <c r="K345" s="17"/>
      <c r="L345" s="17">
        <f t="shared" si="30"/>
        <v>5520</v>
      </c>
      <c r="M345" s="20">
        <f t="shared" si="31"/>
        <v>0</v>
      </c>
      <c r="N345" s="20">
        <f t="shared" si="32"/>
        <v>0</v>
      </c>
      <c r="O345" s="44"/>
      <c r="P345" s="44"/>
      <c r="Q345" s="43"/>
      <c r="R345" s="43"/>
      <c r="S345" s="43"/>
      <c r="T345" s="43"/>
      <c r="U345" s="43"/>
    </row>
    <row r="346" spans="1:21" s="22" customFormat="1">
      <c r="A346" s="16" t="s">
        <v>469</v>
      </c>
      <c r="B346" s="17" t="s">
        <v>470</v>
      </c>
      <c r="C346" s="16" t="s">
        <v>491</v>
      </c>
      <c r="D346" s="17" t="s">
        <v>492</v>
      </c>
      <c r="E346" s="17"/>
      <c r="F346" s="17">
        <f t="shared" si="33"/>
        <v>0</v>
      </c>
      <c r="G346" s="18">
        <v>510</v>
      </c>
      <c r="H346" s="17">
        <f t="shared" si="34"/>
        <v>20400</v>
      </c>
      <c r="I346" s="20">
        <f t="shared" si="35"/>
        <v>20400</v>
      </c>
      <c r="J346" s="42"/>
      <c r="K346" s="17"/>
      <c r="L346" s="17">
        <f t="shared" si="30"/>
        <v>20400</v>
      </c>
      <c r="M346" s="20">
        <f t="shared" si="31"/>
        <v>0</v>
      </c>
      <c r="N346" s="20">
        <f t="shared" si="32"/>
        <v>0</v>
      </c>
      <c r="O346" s="44"/>
      <c r="P346" s="44"/>
      <c r="Q346" s="43"/>
      <c r="R346" s="43"/>
      <c r="S346" s="43"/>
      <c r="T346" s="43"/>
      <c r="U346" s="43"/>
    </row>
    <row r="347" spans="1:21" s="22" customFormat="1">
      <c r="A347" s="16" t="s">
        <v>469</v>
      </c>
      <c r="B347" s="17" t="s">
        <v>470</v>
      </c>
      <c r="C347" s="16" t="s">
        <v>493</v>
      </c>
      <c r="D347" s="17" t="s">
        <v>494</v>
      </c>
      <c r="E347" s="17"/>
      <c r="F347" s="17">
        <f t="shared" si="33"/>
        <v>0</v>
      </c>
      <c r="G347" s="18">
        <v>1375</v>
      </c>
      <c r="H347" s="17">
        <f t="shared" si="34"/>
        <v>55000</v>
      </c>
      <c r="I347" s="20">
        <f t="shared" si="35"/>
        <v>55000</v>
      </c>
      <c r="J347" s="42"/>
      <c r="K347" s="17"/>
      <c r="L347" s="17">
        <f t="shared" si="30"/>
        <v>55000</v>
      </c>
      <c r="M347" s="20">
        <f t="shared" si="31"/>
        <v>0</v>
      </c>
      <c r="N347" s="20">
        <f t="shared" si="32"/>
        <v>0</v>
      </c>
      <c r="O347" s="44"/>
      <c r="P347" s="44"/>
      <c r="Q347" s="43"/>
      <c r="R347" s="43"/>
      <c r="S347" s="43"/>
      <c r="T347" s="43"/>
      <c r="U347" s="43"/>
    </row>
    <row r="348" spans="1:21" s="22" customFormat="1">
      <c r="A348" s="16" t="s">
        <v>469</v>
      </c>
      <c r="B348" s="17" t="s">
        <v>470</v>
      </c>
      <c r="C348" s="16" t="s">
        <v>186</v>
      </c>
      <c r="D348" s="17" t="s">
        <v>187</v>
      </c>
      <c r="E348" s="17"/>
      <c r="F348" s="17">
        <f t="shared" si="33"/>
        <v>0</v>
      </c>
      <c r="G348" s="18">
        <v>76437</v>
      </c>
      <c r="H348" s="17">
        <f t="shared" si="34"/>
        <v>3057480</v>
      </c>
      <c r="I348" s="20">
        <f t="shared" si="35"/>
        <v>3057480</v>
      </c>
      <c r="J348" s="42"/>
      <c r="K348" s="17"/>
      <c r="L348" s="17">
        <f t="shared" si="30"/>
        <v>3057480</v>
      </c>
      <c r="M348" s="20">
        <f t="shared" si="31"/>
        <v>0</v>
      </c>
      <c r="N348" s="20">
        <f t="shared" si="32"/>
        <v>0</v>
      </c>
      <c r="O348" s="44"/>
      <c r="P348" s="44"/>
      <c r="Q348" s="43"/>
      <c r="R348" s="43"/>
      <c r="S348" s="43"/>
      <c r="T348" s="43"/>
      <c r="U348" s="43"/>
    </row>
    <row r="349" spans="1:21" s="22" customFormat="1">
      <c r="A349" s="16" t="s">
        <v>469</v>
      </c>
      <c r="B349" s="17" t="s">
        <v>470</v>
      </c>
      <c r="C349" s="16" t="s">
        <v>495</v>
      </c>
      <c r="D349" s="17" t="s">
        <v>496</v>
      </c>
      <c r="E349" s="17"/>
      <c r="F349" s="17">
        <f t="shared" si="33"/>
        <v>0</v>
      </c>
      <c r="G349" s="18">
        <v>36777</v>
      </c>
      <c r="H349" s="17">
        <f t="shared" si="34"/>
        <v>1471080</v>
      </c>
      <c r="I349" s="20">
        <f t="shared" si="35"/>
        <v>1471080</v>
      </c>
      <c r="J349" s="42"/>
      <c r="K349" s="17"/>
      <c r="L349" s="17">
        <f t="shared" si="30"/>
        <v>1471080</v>
      </c>
      <c r="M349" s="20">
        <f t="shared" si="31"/>
        <v>0</v>
      </c>
      <c r="N349" s="20">
        <f t="shared" si="32"/>
        <v>0</v>
      </c>
      <c r="O349" s="44"/>
      <c r="P349" s="44"/>
      <c r="Q349" s="43"/>
      <c r="R349" s="43"/>
      <c r="S349" s="43"/>
      <c r="T349" s="43"/>
      <c r="U349" s="43"/>
    </row>
    <row r="350" spans="1:21" s="22" customFormat="1">
      <c r="A350" s="16" t="s">
        <v>469</v>
      </c>
      <c r="B350" s="17" t="s">
        <v>470</v>
      </c>
      <c r="C350" s="16" t="s">
        <v>497</v>
      </c>
      <c r="D350" s="17" t="s">
        <v>498</v>
      </c>
      <c r="E350" s="17"/>
      <c r="F350" s="17">
        <f t="shared" si="33"/>
        <v>0</v>
      </c>
      <c r="G350" s="18">
        <v>9713</v>
      </c>
      <c r="H350" s="17">
        <f t="shared" si="34"/>
        <v>388520</v>
      </c>
      <c r="I350" s="20">
        <f t="shared" si="35"/>
        <v>388520</v>
      </c>
      <c r="J350" s="42"/>
      <c r="K350" s="17"/>
      <c r="L350" s="17">
        <f t="shared" si="30"/>
        <v>388520</v>
      </c>
      <c r="M350" s="20">
        <f t="shared" si="31"/>
        <v>0</v>
      </c>
      <c r="N350" s="20">
        <f t="shared" si="32"/>
        <v>0</v>
      </c>
      <c r="O350" s="44"/>
      <c r="P350" s="44"/>
      <c r="Q350" s="43"/>
      <c r="R350" s="43"/>
      <c r="S350" s="43"/>
      <c r="T350" s="43"/>
      <c r="U350" s="43"/>
    </row>
    <row r="351" spans="1:21" s="22" customFormat="1">
      <c r="A351" s="16" t="s">
        <v>469</v>
      </c>
      <c r="B351" s="17" t="s">
        <v>470</v>
      </c>
      <c r="C351" s="16" t="s">
        <v>336</v>
      </c>
      <c r="D351" s="17" t="s">
        <v>337</v>
      </c>
      <c r="E351" s="17"/>
      <c r="F351" s="17">
        <f t="shared" si="33"/>
        <v>0</v>
      </c>
      <c r="G351" s="18">
        <v>1172</v>
      </c>
      <c r="H351" s="17">
        <f t="shared" si="34"/>
        <v>46880</v>
      </c>
      <c r="I351" s="20">
        <f t="shared" si="35"/>
        <v>46880</v>
      </c>
      <c r="J351" s="42"/>
      <c r="K351" s="17"/>
      <c r="L351" s="17">
        <f t="shared" si="30"/>
        <v>46880</v>
      </c>
      <c r="M351" s="20">
        <f t="shared" si="31"/>
        <v>0</v>
      </c>
      <c r="N351" s="20">
        <f t="shared" si="32"/>
        <v>0</v>
      </c>
      <c r="O351" s="44"/>
      <c r="P351" s="44"/>
      <c r="Q351" s="43"/>
      <c r="R351" s="43"/>
      <c r="S351" s="43"/>
      <c r="T351" s="43"/>
      <c r="U351" s="43"/>
    </row>
    <row r="352" spans="1:21" s="22" customFormat="1">
      <c r="A352" s="16" t="s">
        <v>469</v>
      </c>
      <c r="B352" s="17" t="s">
        <v>470</v>
      </c>
      <c r="C352" s="16" t="s">
        <v>499</v>
      </c>
      <c r="D352" s="17" t="s">
        <v>500</v>
      </c>
      <c r="E352" s="17"/>
      <c r="F352" s="17">
        <f t="shared" si="33"/>
        <v>0</v>
      </c>
      <c r="G352" s="18">
        <v>1250</v>
      </c>
      <c r="H352" s="17">
        <f t="shared" si="34"/>
        <v>50000</v>
      </c>
      <c r="I352" s="20">
        <f t="shared" si="35"/>
        <v>50000</v>
      </c>
      <c r="J352" s="42"/>
      <c r="K352" s="17"/>
      <c r="L352" s="17">
        <f t="shared" si="30"/>
        <v>50000</v>
      </c>
      <c r="M352" s="20">
        <f t="shared" si="31"/>
        <v>0</v>
      </c>
      <c r="N352" s="20">
        <f t="shared" si="32"/>
        <v>0</v>
      </c>
      <c r="O352" s="44"/>
      <c r="P352" s="44"/>
      <c r="Q352" s="43"/>
      <c r="R352" s="43"/>
      <c r="S352" s="43"/>
      <c r="T352" s="43"/>
      <c r="U352" s="43"/>
    </row>
    <row r="353" spans="1:21" s="22" customFormat="1">
      <c r="A353" s="16" t="s">
        <v>469</v>
      </c>
      <c r="B353" s="17" t="s">
        <v>470</v>
      </c>
      <c r="C353" s="16" t="s">
        <v>214</v>
      </c>
      <c r="D353" s="17" t="s">
        <v>215</v>
      </c>
      <c r="E353" s="17"/>
      <c r="F353" s="17">
        <f t="shared" si="33"/>
        <v>0</v>
      </c>
      <c r="G353" s="18">
        <v>256</v>
      </c>
      <c r="H353" s="17">
        <f t="shared" si="34"/>
        <v>10240</v>
      </c>
      <c r="I353" s="20">
        <f t="shared" si="35"/>
        <v>10240</v>
      </c>
      <c r="J353" s="42"/>
      <c r="K353" s="17"/>
      <c r="L353" s="17">
        <f t="shared" si="30"/>
        <v>10240</v>
      </c>
      <c r="M353" s="20">
        <f t="shared" si="31"/>
        <v>0</v>
      </c>
      <c r="N353" s="20">
        <f t="shared" si="32"/>
        <v>0</v>
      </c>
      <c r="O353" s="44"/>
      <c r="P353" s="44"/>
      <c r="Q353" s="43"/>
      <c r="R353" s="43"/>
      <c r="S353" s="43"/>
      <c r="T353" s="43"/>
      <c r="U353" s="43"/>
    </row>
    <row r="354" spans="1:21" s="22" customFormat="1">
      <c r="A354" s="16" t="s">
        <v>469</v>
      </c>
      <c r="B354" s="17" t="s">
        <v>470</v>
      </c>
      <c r="C354" s="16" t="s">
        <v>342</v>
      </c>
      <c r="D354" s="17" t="s">
        <v>343</v>
      </c>
      <c r="E354" s="17"/>
      <c r="F354" s="17">
        <f t="shared" si="33"/>
        <v>0</v>
      </c>
      <c r="G354" s="18">
        <v>3883</v>
      </c>
      <c r="H354" s="17">
        <f t="shared" si="34"/>
        <v>155320</v>
      </c>
      <c r="I354" s="20">
        <f t="shared" si="35"/>
        <v>155320</v>
      </c>
      <c r="J354" s="42"/>
      <c r="K354" s="17"/>
      <c r="L354" s="17">
        <f t="shared" si="30"/>
        <v>155320</v>
      </c>
      <c r="M354" s="20">
        <f t="shared" si="31"/>
        <v>0</v>
      </c>
      <c r="N354" s="20">
        <f t="shared" si="32"/>
        <v>0</v>
      </c>
      <c r="O354" s="44"/>
      <c r="P354" s="44"/>
      <c r="Q354" s="43"/>
      <c r="R354" s="43"/>
      <c r="S354" s="43"/>
      <c r="T354" s="43"/>
      <c r="U354" s="43"/>
    </row>
    <row r="355" spans="1:21" s="22" customFormat="1">
      <c r="A355" s="16" t="s">
        <v>469</v>
      </c>
      <c r="B355" s="17" t="s">
        <v>470</v>
      </c>
      <c r="C355" s="16" t="s">
        <v>346</v>
      </c>
      <c r="D355" s="17" t="s">
        <v>347</v>
      </c>
      <c r="E355" s="17"/>
      <c r="F355" s="17">
        <f t="shared" si="33"/>
        <v>0</v>
      </c>
      <c r="G355" s="18">
        <v>50255</v>
      </c>
      <c r="H355" s="17">
        <f t="shared" si="34"/>
        <v>2010200</v>
      </c>
      <c r="I355" s="20">
        <f t="shared" si="35"/>
        <v>2010200</v>
      </c>
      <c r="J355" s="42"/>
      <c r="K355" s="17"/>
      <c r="L355" s="17">
        <f t="shared" ref="L355:L419" si="36">IF(I355-K355&gt;0,I355-K355,0)</f>
        <v>2010200</v>
      </c>
      <c r="M355" s="20">
        <f t="shared" si="31"/>
        <v>0</v>
      </c>
      <c r="N355" s="20">
        <f t="shared" si="32"/>
        <v>0</v>
      </c>
      <c r="O355" s="44"/>
      <c r="P355" s="44"/>
      <c r="Q355" s="43"/>
      <c r="R355" s="43"/>
      <c r="S355" s="43"/>
      <c r="T355" s="43"/>
      <c r="U355" s="43"/>
    </row>
    <row r="356" spans="1:21" s="22" customFormat="1">
      <c r="A356" s="16" t="s">
        <v>469</v>
      </c>
      <c r="B356" s="17" t="s">
        <v>470</v>
      </c>
      <c r="C356" s="16" t="s">
        <v>501</v>
      </c>
      <c r="D356" s="17" t="s">
        <v>502</v>
      </c>
      <c r="E356" s="17"/>
      <c r="F356" s="17">
        <f t="shared" si="33"/>
        <v>0</v>
      </c>
      <c r="G356" s="18">
        <v>7646</v>
      </c>
      <c r="H356" s="17">
        <f t="shared" si="34"/>
        <v>305840</v>
      </c>
      <c r="I356" s="20">
        <f t="shared" si="35"/>
        <v>305840</v>
      </c>
      <c r="J356" s="42"/>
      <c r="K356" s="17"/>
      <c r="L356" s="17">
        <f t="shared" si="36"/>
        <v>305840</v>
      </c>
      <c r="M356" s="20">
        <f t="shared" si="31"/>
        <v>0</v>
      </c>
      <c r="N356" s="20">
        <f t="shared" si="32"/>
        <v>0</v>
      </c>
      <c r="O356" s="44"/>
      <c r="P356" s="44"/>
      <c r="Q356" s="43"/>
      <c r="R356" s="43"/>
      <c r="S356" s="43"/>
      <c r="T356" s="43"/>
      <c r="U356" s="43"/>
    </row>
    <row r="357" spans="1:21" s="22" customFormat="1">
      <c r="A357" s="16" t="s">
        <v>469</v>
      </c>
      <c r="B357" s="17" t="s">
        <v>470</v>
      </c>
      <c r="C357" s="16" t="s">
        <v>348</v>
      </c>
      <c r="D357" s="17" t="s">
        <v>349</v>
      </c>
      <c r="E357" s="17"/>
      <c r="F357" s="17">
        <f t="shared" si="33"/>
        <v>0</v>
      </c>
      <c r="G357" s="18">
        <v>1954</v>
      </c>
      <c r="H357" s="17">
        <f t="shared" si="34"/>
        <v>78160</v>
      </c>
      <c r="I357" s="20">
        <f t="shared" si="35"/>
        <v>78160</v>
      </c>
      <c r="J357" s="42"/>
      <c r="K357" s="17"/>
      <c r="L357" s="17">
        <f t="shared" si="36"/>
        <v>78160</v>
      </c>
      <c r="M357" s="20">
        <f t="shared" si="31"/>
        <v>0</v>
      </c>
      <c r="N357" s="20">
        <f t="shared" si="32"/>
        <v>0</v>
      </c>
      <c r="O357" s="44"/>
      <c r="P357" s="44"/>
      <c r="Q357" s="43"/>
      <c r="R357" s="43"/>
      <c r="S357" s="43"/>
      <c r="T357" s="43"/>
      <c r="U357" s="43"/>
    </row>
    <row r="358" spans="1:21" s="22" customFormat="1">
      <c r="A358" s="16" t="s">
        <v>469</v>
      </c>
      <c r="B358" s="17" t="s">
        <v>470</v>
      </c>
      <c r="C358" s="16" t="s">
        <v>503</v>
      </c>
      <c r="D358" s="17" t="s">
        <v>504</v>
      </c>
      <c r="E358" s="17"/>
      <c r="F358" s="17">
        <f t="shared" si="33"/>
        <v>0</v>
      </c>
      <c r="G358" s="18">
        <v>9283</v>
      </c>
      <c r="H358" s="17">
        <f t="shared" si="34"/>
        <v>371320</v>
      </c>
      <c r="I358" s="20">
        <f t="shared" si="35"/>
        <v>371320</v>
      </c>
      <c r="J358" s="42"/>
      <c r="K358" s="17"/>
      <c r="L358" s="17">
        <f t="shared" si="36"/>
        <v>371320</v>
      </c>
      <c r="M358" s="20">
        <f t="shared" si="31"/>
        <v>0</v>
      </c>
      <c r="N358" s="20">
        <f t="shared" si="32"/>
        <v>0</v>
      </c>
      <c r="O358" s="44"/>
      <c r="P358" s="44"/>
      <c r="Q358" s="43"/>
      <c r="R358" s="43"/>
      <c r="S358" s="43"/>
      <c r="T358" s="43"/>
      <c r="U358" s="43"/>
    </row>
    <row r="359" spans="1:21" s="22" customFormat="1">
      <c r="A359" s="16" t="s">
        <v>469</v>
      </c>
      <c r="B359" s="17" t="s">
        <v>470</v>
      </c>
      <c r="C359" s="16" t="s">
        <v>505</v>
      </c>
      <c r="D359" s="17" t="s">
        <v>506</v>
      </c>
      <c r="E359" s="17"/>
      <c r="F359" s="17">
        <f t="shared" si="33"/>
        <v>0</v>
      </c>
      <c r="G359" s="18">
        <v>5950</v>
      </c>
      <c r="H359" s="17">
        <f t="shared" si="34"/>
        <v>238000</v>
      </c>
      <c r="I359" s="20">
        <f t="shared" si="35"/>
        <v>238000</v>
      </c>
      <c r="J359" s="42"/>
      <c r="K359" s="17"/>
      <c r="L359" s="17">
        <f t="shared" si="36"/>
        <v>238000</v>
      </c>
      <c r="M359" s="20">
        <f t="shared" si="31"/>
        <v>0</v>
      </c>
      <c r="N359" s="20">
        <f t="shared" si="32"/>
        <v>0</v>
      </c>
      <c r="O359" s="44"/>
      <c r="P359" s="44"/>
      <c r="Q359" s="43"/>
      <c r="R359" s="43"/>
      <c r="S359" s="43"/>
      <c r="T359" s="43"/>
      <c r="U359" s="43"/>
    </row>
    <row r="360" spans="1:21" s="22" customFormat="1">
      <c r="A360" s="16" t="s">
        <v>469</v>
      </c>
      <c r="B360" s="17" t="s">
        <v>470</v>
      </c>
      <c r="C360" s="16" t="s">
        <v>507</v>
      </c>
      <c r="D360" s="17" t="s">
        <v>508</v>
      </c>
      <c r="E360" s="17"/>
      <c r="F360" s="17">
        <f t="shared" si="33"/>
        <v>0</v>
      </c>
      <c r="G360" s="18">
        <v>4</v>
      </c>
      <c r="H360" s="17">
        <f t="shared" si="34"/>
        <v>160</v>
      </c>
      <c r="I360" s="20">
        <f t="shared" si="35"/>
        <v>160</v>
      </c>
      <c r="J360" s="42"/>
      <c r="K360" s="17"/>
      <c r="L360" s="17">
        <f t="shared" si="36"/>
        <v>160</v>
      </c>
      <c r="M360" s="20">
        <f t="shared" si="31"/>
        <v>0</v>
      </c>
      <c r="N360" s="20">
        <f t="shared" si="32"/>
        <v>0</v>
      </c>
      <c r="O360" s="44"/>
      <c r="P360" s="44"/>
      <c r="Q360" s="43"/>
      <c r="R360" s="43"/>
      <c r="S360" s="43"/>
      <c r="T360" s="43"/>
      <c r="U360" s="43"/>
    </row>
    <row r="361" spans="1:21" s="22" customFormat="1">
      <c r="A361" s="16" t="s">
        <v>469</v>
      </c>
      <c r="B361" s="17" t="s">
        <v>470</v>
      </c>
      <c r="C361" s="16" t="s">
        <v>509</v>
      </c>
      <c r="D361" s="17" t="s">
        <v>510</v>
      </c>
      <c r="E361" s="17"/>
      <c r="F361" s="17">
        <f t="shared" si="33"/>
        <v>0</v>
      </c>
      <c r="G361" s="18">
        <v>1316</v>
      </c>
      <c r="H361" s="17">
        <f t="shared" si="34"/>
        <v>52640</v>
      </c>
      <c r="I361" s="20">
        <f t="shared" si="35"/>
        <v>52640</v>
      </c>
      <c r="J361" s="42"/>
      <c r="K361" s="17"/>
      <c r="L361" s="17">
        <f t="shared" si="36"/>
        <v>52640</v>
      </c>
      <c r="M361" s="20">
        <f t="shared" si="31"/>
        <v>0</v>
      </c>
      <c r="N361" s="20">
        <f t="shared" si="32"/>
        <v>0</v>
      </c>
      <c r="O361" s="44"/>
      <c r="P361" s="44"/>
      <c r="Q361" s="43"/>
      <c r="R361" s="43"/>
      <c r="S361" s="43"/>
      <c r="T361" s="43"/>
      <c r="U361" s="43"/>
    </row>
    <row r="362" spans="1:21" s="22" customFormat="1">
      <c r="A362" s="16" t="s">
        <v>469</v>
      </c>
      <c r="B362" s="17" t="s">
        <v>470</v>
      </c>
      <c r="C362" s="16" t="s">
        <v>511</v>
      </c>
      <c r="D362" s="17" t="s">
        <v>512</v>
      </c>
      <c r="E362" s="17"/>
      <c r="F362" s="17">
        <f t="shared" si="33"/>
        <v>0</v>
      </c>
      <c r="G362" s="18">
        <v>69561</v>
      </c>
      <c r="H362" s="17">
        <f t="shared" si="34"/>
        <v>2782440</v>
      </c>
      <c r="I362" s="20">
        <f t="shared" si="35"/>
        <v>2782440</v>
      </c>
      <c r="J362" s="42"/>
      <c r="K362" s="17"/>
      <c r="L362" s="17">
        <f t="shared" si="36"/>
        <v>2782440</v>
      </c>
      <c r="M362" s="20">
        <f t="shared" si="31"/>
        <v>0</v>
      </c>
      <c r="N362" s="20">
        <f t="shared" si="32"/>
        <v>0</v>
      </c>
      <c r="O362" s="44"/>
      <c r="P362" s="44"/>
      <c r="Q362" s="43"/>
      <c r="R362" s="43"/>
      <c r="S362" s="43"/>
      <c r="T362" s="43"/>
      <c r="U362" s="43"/>
    </row>
    <row r="363" spans="1:21" s="22" customFormat="1">
      <c r="A363" s="16" t="s">
        <v>469</v>
      </c>
      <c r="B363" s="17" t="s">
        <v>470</v>
      </c>
      <c r="C363" s="16" t="s">
        <v>306</v>
      </c>
      <c r="D363" s="17" t="s">
        <v>307</v>
      </c>
      <c r="E363" s="17"/>
      <c r="F363" s="17">
        <f t="shared" si="33"/>
        <v>0</v>
      </c>
      <c r="G363" s="18">
        <v>48001</v>
      </c>
      <c r="H363" s="17">
        <f t="shared" si="34"/>
        <v>1920040</v>
      </c>
      <c r="I363" s="20">
        <f t="shared" si="35"/>
        <v>1920040</v>
      </c>
      <c r="J363" s="42"/>
      <c r="K363" s="17"/>
      <c r="L363" s="17">
        <f t="shared" si="36"/>
        <v>1920040</v>
      </c>
      <c r="M363" s="20">
        <f t="shared" si="31"/>
        <v>0</v>
      </c>
      <c r="N363" s="20">
        <f t="shared" si="32"/>
        <v>0</v>
      </c>
      <c r="O363" s="44"/>
      <c r="P363" s="44"/>
      <c r="Q363" s="43"/>
      <c r="R363" s="43"/>
      <c r="S363" s="43"/>
      <c r="T363" s="43"/>
      <c r="U363" s="43"/>
    </row>
    <row r="364" spans="1:21" s="22" customFormat="1">
      <c r="A364" s="16" t="s">
        <v>469</v>
      </c>
      <c r="B364" s="17" t="s">
        <v>470</v>
      </c>
      <c r="C364" s="16" t="s">
        <v>308</v>
      </c>
      <c r="D364" s="17" t="s">
        <v>309</v>
      </c>
      <c r="E364" s="17"/>
      <c r="F364" s="17">
        <f t="shared" si="33"/>
        <v>0</v>
      </c>
      <c r="G364" s="18">
        <v>10407</v>
      </c>
      <c r="H364" s="17">
        <f t="shared" si="34"/>
        <v>416280</v>
      </c>
      <c r="I364" s="20">
        <f t="shared" si="35"/>
        <v>416280</v>
      </c>
      <c r="J364" s="42"/>
      <c r="K364" s="17"/>
      <c r="L364" s="17">
        <f t="shared" si="36"/>
        <v>416280</v>
      </c>
      <c r="M364" s="20">
        <f t="shared" si="31"/>
        <v>0</v>
      </c>
      <c r="N364" s="20">
        <f t="shared" si="32"/>
        <v>0</v>
      </c>
      <c r="O364" s="44"/>
      <c r="P364" s="44"/>
      <c r="Q364" s="43"/>
      <c r="R364" s="43"/>
      <c r="S364" s="43"/>
      <c r="T364" s="43"/>
      <c r="U364" s="43"/>
    </row>
    <row r="365" spans="1:21" s="22" customFormat="1">
      <c r="A365" s="16" t="s">
        <v>469</v>
      </c>
      <c r="B365" s="17" t="s">
        <v>470</v>
      </c>
      <c r="C365" s="16" t="s">
        <v>513</v>
      </c>
      <c r="D365" s="17" t="s">
        <v>514</v>
      </c>
      <c r="E365" s="17"/>
      <c r="F365" s="17">
        <f t="shared" si="33"/>
        <v>0</v>
      </c>
      <c r="G365" s="18">
        <v>35173</v>
      </c>
      <c r="H365" s="17">
        <f t="shared" si="34"/>
        <v>1406920</v>
      </c>
      <c r="I365" s="20">
        <f t="shared" si="35"/>
        <v>1406920</v>
      </c>
      <c r="J365" s="42"/>
      <c r="K365" s="17"/>
      <c r="L365" s="17">
        <f t="shared" si="36"/>
        <v>1406920</v>
      </c>
      <c r="M365" s="20">
        <f t="shared" si="31"/>
        <v>0</v>
      </c>
      <c r="N365" s="20">
        <f t="shared" si="32"/>
        <v>0</v>
      </c>
      <c r="O365" s="44"/>
      <c r="P365" s="44"/>
      <c r="Q365" s="43"/>
      <c r="R365" s="43"/>
      <c r="S365" s="43"/>
      <c r="T365" s="43"/>
      <c r="U365" s="43"/>
    </row>
    <row r="366" spans="1:21" s="22" customFormat="1">
      <c r="A366" s="16" t="s">
        <v>469</v>
      </c>
      <c r="B366" s="17" t="s">
        <v>470</v>
      </c>
      <c r="C366" s="16" t="s">
        <v>515</v>
      </c>
      <c r="D366" s="17" t="s">
        <v>516</v>
      </c>
      <c r="E366" s="17"/>
      <c r="F366" s="17">
        <f t="shared" si="33"/>
        <v>0</v>
      </c>
      <c r="G366" s="18">
        <v>48666</v>
      </c>
      <c r="H366" s="17">
        <f t="shared" si="34"/>
        <v>1946640</v>
      </c>
      <c r="I366" s="20">
        <f t="shared" si="35"/>
        <v>1946640</v>
      </c>
      <c r="J366" s="45"/>
      <c r="K366" s="17"/>
      <c r="L366" s="17">
        <f t="shared" si="36"/>
        <v>1946640</v>
      </c>
      <c r="M366" s="20">
        <f t="shared" si="31"/>
        <v>0</v>
      </c>
      <c r="N366" s="20">
        <f t="shared" si="32"/>
        <v>0</v>
      </c>
      <c r="O366" s="46"/>
      <c r="P366" s="46"/>
      <c r="Q366" s="37"/>
      <c r="R366" s="37"/>
      <c r="S366" s="37"/>
      <c r="T366" s="37"/>
      <c r="U366" s="37"/>
    </row>
    <row r="367" spans="1:21" s="22" customFormat="1">
      <c r="A367" s="16" t="s">
        <v>517</v>
      </c>
      <c r="B367" s="17" t="s">
        <v>518</v>
      </c>
      <c r="C367" s="16" t="s">
        <v>232</v>
      </c>
      <c r="D367" s="17" t="s">
        <v>233</v>
      </c>
      <c r="E367" s="17"/>
      <c r="F367" s="17">
        <f t="shared" si="33"/>
        <v>0</v>
      </c>
      <c r="G367" s="18">
        <v>1</v>
      </c>
      <c r="H367" s="17">
        <f t="shared" si="34"/>
        <v>40</v>
      </c>
      <c r="I367" s="20">
        <f t="shared" si="35"/>
        <v>40</v>
      </c>
      <c r="J367" s="20">
        <f>SUM(I367)</f>
        <v>40</v>
      </c>
      <c r="K367" s="17"/>
      <c r="L367" s="17">
        <f t="shared" si="36"/>
        <v>40</v>
      </c>
      <c r="M367" s="20">
        <f t="shared" si="31"/>
        <v>0</v>
      </c>
      <c r="N367" s="20">
        <f t="shared" si="32"/>
        <v>0</v>
      </c>
      <c r="O367" s="17">
        <f>SUM(L367)</f>
        <v>40</v>
      </c>
      <c r="P367" s="17">
        <v>0</v>
      </c>
      <c r="Q367" s="17">
        <f>O367-P367</f>
        <v>40</v>
      </c>
      <c r="R367" s="17">
        <v>0</v>
      </c>
      <c r="S367" s="17">
        <v>0</v>
      </c>
      <c r="T367" s="17">
        <v>0</v>
      </c>
      <c r="U367" s="17">
        <v>0</v>
      </c>
    </row>
    <row r="368" spans="1:21" s="22" customFormat="1">
      <c r="A368" s="16" t="s">
        <v>519</v>
      </c>
      <c r="B368" s="17" t="s">
        <v>520</v>
      </c>
      <c r="C368" s="16" t="s">
        <v>141</v>
      </c>
      <c r="D368" s="17" t="s">
        <v>142</v>
      </c>
      <c r="E368" s="17"/>
      <c r="F368" s="17">
        <f t="shared" si="33"/>
        <v>0</v>
      </c>
      <c r="G368" s="18">
        <v>11343</v>
      </c>
      <c r="H368" s="17">
        <f t="shared" si="34"/>
        <v>453720</v>
      </c>
      <c r="I368" s="20">
        <f t="shared" si="35"/>
        <v>453720</v>
      </c>
      <c r="J368" s="41">
        <f>SUM(I368:I372)</f>
        <v>2078840</v>
      </c>
      <c r="K368" s="17"/>
      <c r="L368" s="17">
        <f t="shared" si="36"/>
        <v>453720</v>
      </c>
      <c r="M368" s="20">
        <f t="shared" si="31"/>
        <v>0</v>
      </c>
      <c r="N368" s="20">
        <f t="shared" si="32"/>
        <v>0</v>
      </c>
      <c r="O368" s="36">
        <f>SUM(L368:L372)</f>
        <v>2078840</v>
      </c>
      <c r="P368" s="21">
        <v>0</v>
      </c>
      <c r="Q368" s="36">
        <f>O368-P368</f>
        <v>2078840</v>
      </c>
      <c r="R368" s="36">
        <v>0</v>
      </c>
      <c r="S368" s="36">
        <v>0</v>
      </c>
      <c r="T368" s="41">
        <f>SUM(N368:N372)</f>
        <v>1407770</v>
      </c>
      <c r="U368" s="19">
        <f>S368+T368</f>
        <v>1407770</v>
      </c>
    </row>
    <row r="369" spans="1:21" s="22" customFormat="1">
      <c r="A369" s="16" t="s">
        <v>519</v>
      </c>
      <c r="B369" s="17" t="s">
        <v>520</v>
      </c>
      <c r="C369" s="16" t="s">
        <v>154</v>
      </c>
      <c r="D369" s="17" t="s">
        <v>155</v>
      </c>
      <c r="E369" s="17"/>
      <c r="F369" s="17">
        <f t="shared" si="33"/>
        <v>0</v>
      </c>
      <c r="G369" s="18">
        <v>7427</v>
      </c>
      <c r="H369" s="17">
        <f t="shared" si="34"/>
        <v>297080</v>
      </c>
      <c r="I369" s="20">
        <f t="shared" si="35"/>
        <v>297080</v>
      </c>
      <c r="J369" s="42"/>
      <c r="K369" s="17"/>
      <c r="L369" s="17">
        <f t="shared" si="36"/>
        <v>297080</v>
      </c>
      <c r="M369" s="20">
        <f t="shared" si="31"/>
        <v>0</v>
      </c>
      <c r="N369" s="20">
        <f t="shared" si="32"/>
        <v>0</v>
      </c>
      <c r="O369" s="43"/>
      <c r="P369" s="23"/>
      <c r="Q369" s="43"/>
      <c r="R369" s="43"/>
      <c r="S369" s="43"/>
      <c r="T369" s="42"/>
      <c r="U369" s="57"/>
    </row>
    <row r="370" spans="1:21" s="22" customFormat="1">
      <c r="A370" s="16" t="s">
        <v>519</v>
      </c>
      <c r="B370" s="17" t="s">
        <v>520</v>
      </c>
      <c r="C370" s="16" t="s">
        <v>274</v>
      </c>
      <c r="D370" s="17" t="s">
        <v>275</v>
      </c>
      <c r="E370" s="17"/>
      <c r="F370" s="17">
        <f t="shared" si="33"/>
        <v>0</v>
      </c>
      <c r="G370" s="18">
        <v>33201</v>
      </c>
      <c r="H370" s="17">
        <f t="shared" si="34"/>
        <v>1328040</v>
      </c>
      <c r="I370" s="20">
        <f t="shared" si="35"/>
        <v>1328040</v>
      </c>
      <c r="J370" s="42"/>
      <c r="K370" s="17"/>
      <c r="L370" s="17">
        <f t="shared" si="36"/>
        <v>1328040</v>
      </c>
      <c r="M370" s="20">
        <f t="shared" si="31"/>
        <v>0</v>
      </c>
      <c r="N370" s="20">
        <f t="shared" si="32"/>
        <v>0</v>
      </c>
      <c r="O370" s="43"/>
      <c r="P370" s="23"/>
      <c r="Q370" s="43"/>
      <c r="R370" s="43"/>
      <c r="S370" s="43"/>
      <c r="T370" s="42"/>
      <c r="U370" s="57"/>
    </row>
    <row r="371" spans="1:21" s="22" customFormat="1">
      <c r="A371" s="16" t="s">
        <v>519</v>
      </c>
      <c r="B371" s="17" t="s">
        <v>520</v>
      </c>
      <c r="C371" s="16">
        <v>1119</v>
      </c>
      <c r="D371" s="17" t="s">
        <v>193</v>
      </c>
      <c r="E371" s="17"/>
      <c r="F371" s="17"/>
      <c r="G371" s="18"/>
      <c r="H371" s="17"/>
      <c r="I371" s="20">
        <v>0</v>
      </c>
      <c r="J371" s="42"/>
      <c r="K371" s="17">
        <v>4000</v>
      </c>
      <c r="L371" s="17">
        <f t="shared" si="36"/>
        <v>0</v>
      </c>
      <c r="M371" s="20">
        <f t="shared" si="31"/>
        <v>0</v>
      </c>
      <c r="N371" s="20">
        <f t="shared" si="32"/>
        <v>4000</v>
      </c>
      <c r="O371" s="43"/>
      <c r="P371" s="23"/>
      <c r="Q371" s="43"/>
      <c r="R371" s="43"/>
      <c r="S371" s="43"/>
      <c r="T371" s="42"/>
      <c r="U371" s="57"/>
    </row>
    <row r="372" spans="1:21" s="22" customFormat="1">
      <c r="A372" s="16" t="s">
        <v>519</v>
      </c>
      <c r="B372" s="17" t="s">
        <v>520</v>
      </c>
      <c r="C372" s="25">
        <v>1145</v>
      </c>
      <c r="D372" s="17" t="s">
        <v>521</v>
      </c>
      <c r="E372" s="17"/>
      <c r="F372" s="17"/>
      <c r="G372" s="18"/>
      <c r="H372" s="17"/>
      <c r="I372" s="20">
        <v>0</v>
      </c>
      <c r="J372" s="45"/>
      <c r="K372" s="17">
        <v>1403770</v>
      </c>
      <c r="L372" s="17">
        <f t="shared" si="36"/>
        <v>0</v>
      </c>
      <c r="M372" s="20">
        <f t="shared" si="31"/>
        <v>0</v>
      </c>
      <c r="N372" s="20">
        <f t="shared" si="32"/>
        <v>1403770</v>
      </c>
      <c r="O372" s="37"/>
      <c r="P372" s="24"/>
      <c r="Q372" s="37"/>
      <c r="R372" s="37"/>
      <c r="S372" s="37"/>
      <c r="T372" s="45"/>
      <c r="U372" s="58"/>
    </row>
    <row r="373" spans="1:21" s="22" customFormat="1">
      <c r="A373" s="16" t="s">
        <v>522</v>
      </c>
      <c r="B373" s="17" t="s">
        <v>523</v>
      </c>
      <c r="C373" s="16" t="s">
        <v>156</v>
      </c>
      <c r="D373" s="17" t="s">
        <v>157</v>
      </c>
      <c r="E373" s="17"/>
      <c r="F373" s="17">
        <f t="shared" si="33"/>
        <v>0</v>
      </c>
      <c r="G373" s="18">
        <v>2</v>
      </c>
      <c r="H373" s="17">
        <f t="shared" si="34"/>
        <v>80</v>
      </c>
      <c r="I373" s="20">
        <f t="shared" si="35"/>
        <v>80</v>
      </c>
      <c r="J373" s="41">
        <f>SUM(I373:I379)</f>
        <v>4240</v>
      </c>
      <c r="K373" s="17"/>
      <c r="L373" s="17">
        <f t="shared" si="36"/>
        <v>80</v>
      </c>
      <c r="M373" s="20">
        <f t="shared" si="31"/>
        <v>0</v>
      </c>
      <c r="N373" s="20">
        <f t="shared" si="32"/>
        <v>0</v>
      </c>
      <c r="O373" s="36">
        <f>SUM(L373:L379)</f>
        <v>4240</v>
      </c>
      <c r="P373" s="36">
        <v>35021585</v>
      </c>
      <c r="Q373" s="36">
        <v>0</v>
      </c>
      <c r="R373" s="36">
        <v>4240</v>
      </c>
      <c r="S373" s="36">
        <f>P373-O373</f>
        <v>35017345</v>
      </c>
      <c r="T373" s="36">
        <v>0</v>
      </c>
      <c r="U373" s="36">
        <f>S373+T373</f>
        <v>35017345</v>
      </c>
    </row>
    <row r="374" spans="1:21" s="22" customFormat="1">
      <c r="A374" s="16" t="s">
        <v>522</v>
      </c>
      <c r="B374" s="17" t="s">
        <v>523</v>
      </c>
      <c r="C374" s="16" t="s">
        <v>524</v>
      </c>
      <c r="D374" s="17" t="s">
        <v>525</v>
      </c>
      <c r="E374" s="17"/>
      <c r="F374" s="17">
        <f t="shared" si="33"/>
        <v>0</v>
      </c>
      <c r="G374" s="18">
        <v>18</v>
      </c>
      <c r="H374" s="17">
        <f t="shared" si="34"/>
        <v>720</v>
      </c>
      <c r="I374" s="20">
        <f t="shared" si="35"/>
        <v>720</v>
      </c>
      <c r="J374" s="42"/>
      <c r="K374" s="17"/>
      <c r="L374" s="17">
        <f t="shared" si="36"/>
        <v>720</v>
      </c>
      <c r="M374" s="20">
        <f t="shared" si="31"/>
        <v>0</v>
      </c>
      <c r="N374" s="20">
        <f t="shared" si="32"/>
        <v>0</v>
      </c>
      <c r="O374" s="43"/>
      <c r="P374" s="43"/>
      <c r="Q374" s="43"/>
      <c r="R374" s="43"/>
      <c r="S374" s="43"/>
      <c r="T374" s="43"/>
      <c r="U374" s="43"/>
    </row>
    <row r="375" spans="1:21" s="22" customFormat="1">
      <c r="A375" s="16" t="s">
        <v>522</v>
      </c>
      <c r="B375" s="17" t="s">
        <v>523</v>
      </c>
      <c r="C375" s="16" t="s">
        <v>298</v>
      </c>
      <c r="D375" s="17" t="s">
        <v>299</v>
      </c>
      <c r="E375" s="17"/>
      <c r="F375" s="17">
        <f t="shared" si="33"/>
        <v>0</v>
      </c>
      <c r="G375" s="18">
        <v>3</v>
      </c>
      <c r="H375" s="17">
        <f t="shared" si="34"/>
        <v>120</v>
      </c>
      <c r="I375" s="20">
        <f t="shared" si="35"/>
        <v>120</v>
      </c>
      <c r="J375" s="42"/>
      <c r="K375" s="17"/>
      <c r="L375" s="17">
        <f t="shared" si="36"/>
        <v>120</v>
      </c>
      <c r="M375" s="20">
        <f t="shared" si="31"/>
        <v>0</v>
      </c>
      <c r="N375" s="20">
        <f t="shared" si="32"/>
        <v>0</v>
      </c>
      <c r="O375" s="43"/>
      <c r="P375" s="43"/>
      <c r="Q375" s="43"/>
      <c r="R375" s="43"/>
      <c r="S375" s="43"/>
      <c r="T375" s="43"/>
      <c r="U375" s="43"/>
    </row>
    <row r="376" spans="1:21" s="22" customFormat="1">
      <c r="A376" s="16" t="s">
        <v>522</v>
      </c>
      <c r="B376" s="17" t="s">
        <v>523</v>
      </c>
      <c r="C376" s="16" t="s">
        <v>280</v>
      </c>
      <c r="D376" s="17" t="s">
        <v>281</v>
      </c>
      <c r="E376" s="17"/>
      <c r="F376" s="17">
        <f t="shared" si="33"/>
        <v>0</v>
      </c>
      <c r="G376" s="18">
        <v>3</v>
      </c>
      <c r="H376" s="17">
        <f t="shared" si="34"/>
        <v>120</v>
      </c>
      <c r="I376" s="20">
        <f t="shared" si="35"/>
        <v>120</v>
      </c>
      <c r="J376" s="42"/>
      <c r="K376" s="17"/>
      <c r="L376" s="17">
        <f t="shared" si="36"/>
        <v>120</v>
      </c>
      <c r="M376" s="20">
        <f t="shared" si="31"/>
        <v>0</v>
      </c>
      <c r="N376" s="20">
        <f t="shared" si="32"/>
        <v>0</v>
      </c>
      <c r="O376" s="43"/>
      <c r="P376" s="43"/>
      <c r="Q376" s="43"/>
      <c r="R376" s="43"/>
      <c r="S376" s="43"/>
      <c r="T376" s="43"/>
      <c r="U376" s="43"/>
    </row>
    <row r="377" spans="1:21" s="22" customFormat="1">
      <c r="A377" s="16" t="s">
        <v>522</v>
      </c>
      <c r="B377" s="17" t="s">
        <v>523</v>
      </c>
      <c r="C377" s="16" t="s">
        <v>399</v>
      </c>
      <c r="D377" s="17" t="s">
        <v>400</v>
      </c>
      <c r="E377" s="17"/>
      <c r="F377" s="17">
        <f t="shared" si="33"/>
        <v>0</v>
      </c>
      <c r="G377" s="18">
        <v>27</v>
      </c>
      <c r="H377" s="17">
        <f t="shared" si="34"/>
        <v>1080</v>
      </c>
      <c r="I377" s="20">
        <f t="shared" si="35"/>
        <v>1080</v>
      </c>
      <c r="J377" s="42"/>
      <c r="K377" s="17"/>
      <c r="L377" s="17">
        <f t="shared" si="36"/>
        <v>1080</v>
      </c>
      <c r="M377" s="20">
        <f t="shared" si="31"/>
        <v>0</v>
      </c>
      <c r="N377" s="20">
        <f t="shared" si="32"/>
        <v>0</v>
      </c>
      <c r="O377" s="43"/>
      <c r="P377" s="43"/>
      <c r="Q377" s="43"/>
      <c r="R377" s="43"/>
      <c r="S377" s="43"/>
      <c r="T377" s="43"/>
      <c r="U377" s="43"/>
    </row>
    <row r="378" spans="1:21" s="22" customFormat="1">
      <c r="A378" s="16" t="s">
        <v>522</v>
      </c>
      <c r="B378" s="17" t="s">
        <v>523</v>
      </c>
      <c r="C378" s="16" t="s">
        <v>37</v>
      </c>
      <c r="D378" s="17" t="s">
        <v>38</v>
      </c>
      <c r="E378" s="17"/>
      <c r="F378" s="17">
        <f t="shared" si="33"/>
        <v>0</v>
      </c>
      <c r="G378" s="18">
        <v>50</v>
      </c>
      <c r="H378" s="17">
        <f t="shared" si="34"/>
        <v>2000</v>
      </c>
      <c r="I378" s="20">
        <f t="shared" si="35"/>
        <v>2000</v>
      </c>
      <c r="J378" s="42"/>
      <c r="K378" s="17"/>
      <c r="L378" s="17">
        <f t="shared" si="36"/>
        <v>2000</v>
      </c>
      <c r="M378" s="20">
        <f t="shared" si="31"/>
        <v>0</v>
      </c>
      <c r="N378" s="20">
        <f t="shared" si="32"/>
        <v>0</v>
      </c>
      <c r="O378" s="43"/>
      <c r="P378" s="43"/>
      <c r="Q378" s="43"/>
      <c r="R378" s="43"/>
      <c r="S378" s="43"/>
      <c r="T378" s="43"/>
      <c r="U378" s="43"/>
    </row>
    <row r="379" spans="1:21" s="22" customFormat="1">
      <c r="A379" s="16" t="s">
        <v>522</v>
      </c>
      <c r="B379" s="17" t="s">
        <v>523</v>
      </c>
      <c r="C379" s="16" t="s">
        <v>479</v>
      </c>
      <c r="D379" s="17" t="s">
        <v>480</v>
      </c>
      <c r="E379" s="17"/>
      <c r="F379" s="17">
        <f t="shared" si="33"/>
        <v>0</v>
      </c>
      <c r="G379" s="18">
        <v>3</v>
      </c>
      <c r="H379" s="17">
        <f t="shared" si="34"/>
        <v>120</v>
      </c>
      <c r="I379" s="20">
        <f t="shared" si="35"/>
        <v>120</v>
      </c>
      <c r="J379" s="45"/>
      <c r="K379" s="17"/>
      <c r="L379" s="17">
        <f t="shared" si="36"/>
        <v>120</v>
      </c>
      <c r="M379" s="20">
        <f t="shared" si="31"/>
        <v>0</v>
      </c>
      <c r="N379" s="20">
        <f t="shared" si="32"/>
        <v>0</v>
      </c>
      <c r="O379" s="37"/>
      <c r="P379" s="37"/>
      <c r="Q379" s="37"/>
      <c r="R379" s="37"/>
      <c r="S379" s="37"/>
      <c r="T379" s="37"/>
      <c r="U379" s="37"/>
    </row>
    <row r="380" spans="1:21" s="22" customFormat="1">
      <c r="A380" s="16" t="s">
        <v>526</v>
      </c>
      <c r="B380" s="17" t="s">
        <v>527</v>
      </c>
      <c r="C380" s="16" t="s">
        <v>315</v>
      </c>
      <c r="D380" s="17" t="s">
        <v>316</v>
      </c>
      <c r="E380" s="17"/>
      <c r="F380" s="17">
        <f t="shared" si="33"/>
        <v>0</v>
      </c>
      <c r="G380" s="18">
        <v>12</v>
      </c>
      <c r="H380" s="17">
        <f t="shared" si="34"/>
        <v>480</v>
      </c>
      <c r="I380" s="20">
        <f t="shared" si="35"/>
        <v>480</v>
      </c>
      <c r="J380" s="41">
        <f>SUM(I380:I382)</f>
        <v>720</v>
      </c>
      <c r="K380" s="17"/>
      <c r="L380" s="17">
        <f t="shared" si="36"/>
        <v>480</v>
      </c>
      <c r="M380" s="20">
        <f t="shared" si="31"/>
        <v>0</v>
      </c>
      <c r="N380" s="20">
        <f t="shared" si="32"/>
        <v>0</v>
      </c>
      <c r="O380" s="36">
        <f>SUM(L380:L382)</f>
        <v>720</v>
      </c>
      <c r="P380" s="36">
        <v>0</v>
      </c>
      <c r="Q380" s="36">
        <f>O380-P380</f>
        <v>720</v>
      </c>
      <c r="R380" s="36">
        <v>0</v>
      </c>
      <c r="S380" s="36">
        <v>0</v>
      </c>
      <c r="T380" s="36">
        <v>0</v>
      </c>
      <c r="U380" s="36">
        <v>0</v>
      </c>
    </row>
    <row r="381" spans="1:21" s="22" customFormat="1">
      <c r="A381" s="16" t="s">
        <v>526</v>
      </c>
      <c r="B381" s="17" t="s">
        <v>527</v>
      </c>
      <c r="C381" s="16" t="s">
        <v>148</v>
      </c>
      <c r="D381" s="17" t="s">
        <v>149</v>
      </c>
      <c r="E381" s="17"/>
      <c r="F381" s="17">
        <f t="shared" si="33"/>
        <v>0</v>
      </c>
      <c r="G381" s="18">
        <v>2</v>
      </c>
      <c r="H381" s="17">
        <f t="shared" si="34"/>
        <v>80</v>
      </c>
      <c r="I381" s="20">
        <f t="shared" si="35"/>
        <v>80</v>
      </c>
      <c r="J381" s="42"/>
      <c r="K381" s="17"/>
      <c r="L381" s="17">
        <f t="shared" si="36"/>
        <v>80</v>
      </c>
      <c r="M381" s="20">
        <f t="shared" si="31"/>
        <v>0</v>
      </c>
      <c r="N381" s="20">
        <f t="shared" si="32"/>
        <v>0</v>
      </c>
      <c r="O381" s="43"/>
      <c r="P381" s="43"/>
      <c r="Q381" s="43"/>
      <c r="R381" s="43"/>
      <c r="S381" s="43"/>
      <c r="T381" s="43"/>
      <c r="U381" s="43"/>
    </row>
    <row r="382" spans="1:21" s="22" customFormat="1">
      <c r="A382" s="16" t="s">
        <v>526</v>
      </c>
      <c r="B382" s="17" t="s">
        <v>527</v>
      </c>
      <c r="C382" s="16" t="s">
        <v>324</v>
      </c>
      <c r="D382" s="17" t="s">
        <v>325</v>
      </c>
      <c r="E382" s="17"/>
      <c r="F382" s="17">
        <f t="shared" si="33"/>
        <v>0</v>
      </c>
      <c r="G382" s="18">
        <v>4</v>
      </c>
      <c r="H382" s="17">
        <f t="shared" si="34"/>
        <v>160</v>
      </c>
      <c r="I382" s="20">
        <f t="shared" si="35"/>
        <v>160</v>
      </c>
      <c r="J382" s="45"/>
      <c r="K382" s="17"/>
      <c r="L382" s="17">
        <f t="shared" si="36"/>
        <v>160</v>
      </c>
      <c r="M382" s="20">
        <f t="shared" si="31"/>
        <v>0</v>
      </c>
      <c r="N382" s="20">
        <f t="shared" si="32"/>
        <v>0</v>
      </c>
      <c r="O382" s="37"/>
      <c r="P382" s="37"/>
      <c r="Q382" s="37"/>
      <c r="R382" s="37"/>
      <c r="S382" s="37"/>
      <c r="T382" s="37"/>
      <c r="U382" s="37"/>
    </row>
    <row r="383" spans="1:21" s="22" customFormat="1">
      <c r="A383" s="16" t="s">
        <v>528</v>
      </c>
      <c r="B383" s="17" t="s">
        <v>529</v>
      </c>
      <c r="C383" s="16" t="s">
        <v>35</v>
      </c>
      <c r="D383" s="17" t="s">
        <v>36</v>
      </c>
      <c r="E383" s="17"/>
      <c r="F383" s="17">
        <f t="shared" si="33"/>
        <v>0</v>
      </c>
      <c r="G383" s="18">
        <v>11</v>
      </c>
      <c r="H383" s="17">
        <f t="shared" si="34"/>
        <v>440</v>
      </c>
      <c r="I383" s="20">
        <f t="shared" si="35"/>
        <v>440</v>
      </c>
      <c r="J383" s="17">
        <v>440</v>
      </c>
      <c r="K383" s="17"/>
      <c r="L383" s="17">
        <f t="shared" si="36"/>
        <v>440</v>
      </c>
      <c r="M383" s="20">
        <f t="shared" si="31"/>
        <v>0</v>
      </c>
      <c r="N383" s="20">
        <f t="shared" si="32"/>
        <v>0</v>
      </c>
      <c r="O383" s="17">
        <v>440</v>
      </c>
      <c r="P383" s="17">
        <v>0</v>
      </c>
      <c r="Q383" s="17">
        <v>440</v>
      </c>
      <c r="R383" s="17">
        <v>0</v>
      </c>
      <c r="S383" s="17">
        <v>0</v>
      </c>
      <c r="T383" s="17">
        <v>0</v>
      </c>
      <c r="U383" s="17">
        <v>0</v>
      </c>
    </row>
    <row r="384" spans="1:21" s="22" customFormat="1">
      <c r="A384" s="16" t="s">
        <v>530</v>
      </c>
      <c r="B384" s="17" t="s">
        <v>531</v>
      </c>
      <c r="C384" s="16" t="s">
        <v>222</v>
      </c>
      <c r="D384" s="17" t="s">
        <v>223</v>
      </c>
      <c r="E384" s="17"/>
      <c r="F384" s="17">
        <f t="shared" si="33"/>
        <v>0</v>
      </c>
      <c r="G384" s="18">
        <v>2</v>
      </c>
      <c r="H384" s="17">
        <f t="shared" si="34"/>
        <v>80</v>
      </c>
      <c r="I384" s="20">
        <f t="shared" si="35"/>
        <v>80</v>
      </c>
      <c r="J384" s="17">
        <v>80</v>
      </c>
      <c r="K384" s="17"/>
      <c r="L384" s="17">
        <f t="shared" si="36"/>
        <v>80</v>
      </c>
      <c r="M384" s="20">
        <f t="shared" si="31"/>
        <v>0</v>
      </c>
      <c r="N384" s="20">
        <f t="shared" si="32"/>
        <v>0</v>
      </c>
      <c r="O384" s="17">
        <f>SUM(L384)</f>
        <v>80</v>
      </c>
      <c r="P384" s="17">
        <v>0</v>
      </c>
      <c r="Q384" s="17">
        <f>O384-P384</f>
        <v>80</v>
      </c>
      <c r="R384" s="17">
        <v>0</v>
      </c>
      <c r="S384" s="17">
        <v>0</v>
      </c>
      <c r="T384" s="17">
        <v>0</v>
      </c>
      <c r="U384" s="17">
        <v>0</v>
      </c>
    </row>
    <row r="385" spans="1:21" s="22" customFormat="1">
      <c r="A385" s="16" t="s">
        <v>532</v>
      </c>
      <c r="B385" s="17" t="s">
        <v>533</v>
      </c>
      <c r="C385" s="16" t="s">
        <v>160</v>
      </c>
      <c r="D385" s="17" t="s">
        <v>161</v>
      </c>
      <c r="E385" s="17"/>
      <c r="F385" s="17">
        <f t="shared" si="33"/>
        <v>0</v>
      </c>
      <c r="G385" s="18">
        <v>1</v>
      </c>
      <c r="H385" s="17">
        <f t="shared" si="34"/>
        <v>40</v>
      </c>
      <c r="I385" s="20">
        <f t="shared" si="35"/>
        <v>40</v>
      </c>
      <c r="J385" s="17">
        <v>40</v>
      </c>
      <c r="K385" s="17"/>
      <c r="L385" s="17">
        <f t="shared" si="36"/>
        <v>40</v>
      </c>
      <c r="M385" s="20">
        <f t="shared" si="31"/>
        <v>0</v>
      </c>
      <c r="N385" s="20">
        <f t="shared" si="32"/>
        <v>0</v>
      </c>
      <c r="O385" s="17">
        <f>SUM(L385)</f>
        <v>40</v>
      </c>
      <c r="P385" s="17">
        <v>0</v>
      </c>
      <c r="Q385" s="17">
        <f>O385-P385</f>
        <v>40</v>
      </c>
      <c r="R385" s="17">
        <v>0</v>
      </c>
      <c r="S385" s="17">
        <v>0</v>
      </c>
      <c r="T385" s="17">
        <v>0</v>
      </c>
      <c r="U385" s="17">
        <v>0</v>
      </c>
    </row>
    <row r="386" spans="1:21" s="22" customFormat="1">
      <c r="A386" s="16" t="s">
        <v>534</v>
      </c>
      <c r="B386" s="17" t="s">
        <v>535</v>
      </c>
      <c r="C386" s="16" t="s">
        <v>222</v>
      </c>
      <c r="D386" s="17" t="s">
        <v>223</v>
      </c>
      <c r="E386" s="17"/>
      <c r="F386" s="17">
        <f t="shared" si="33"/>
        <v>0</v>
      </c>
      <c r="G386" s="18">
        <v>1</v>
      </c>
      <c r="H386" s="17">
        <f t="shared" si="34"/>
        <v>40</v>
      </c>
      <c r="I386" s="20">
        <f t="shared" si="35"/>
        <v>40</v>
      </c>
      <c r="J386" s="17">
        <v>40</v>
      </c>
      <c r="K386" s="17"/>
      <c r="L386" s="17">
        <f t="shared" si="36"/>
        <v>40</v>
      </c>
      <c r="M386" s="20">
        <f t="shared" si="31"/>
        <v>0</v>
      </c>
      <c r="N386" s="20">
        <f t="shared" si="32"/>
        <v>0</v>
      </c>
      <c r="O386" s="17">
        <f>SUM(L386)</f>
        <v>40</v>
      </c>
      <c r="P386" s="17">
        <v>42187</v>
      </c>
      <c r="Q386" s="17">
        <v>0</v>
      </c>
      <c r="R386" s="17">
        <v>40</v>
      </c>
      <c r="S386" s="17">
        <f>P386-O386</f>
        <v>42147</v>
      </c>
      <c r="T386" s="17">
        <v>0</v>
      </c>
      <c r="U386" s="17">
        <f>S386+T386</f>
        <v>42147</v>
      </c>
    </row>
    <row r="387" spans="1:21">
      <c r="A387" s="7" t="s">
        <v>536</v>
      </c>
      <c r="B387" s="8" t="s">
        <v>537</v>
      </c>
      <c r="C387" s="7" t="s">
        <v>148</v>
      </c>
      <c r="D387" s="8" t="s">
        <v>149</v>
      </c>
      <c r="E387" s="8"/>
      <c r="F387" s="8">
        <f t="shared" si="33"/>
        <v>0</v>
      </c>
      <c r="G387" s="9">
        <v>17</v>
      </c>
      <c r="H387" s="8">
        <f t="shared" si="34"/>
        <v>680</v>
      </c>
      <c r="I387" s="10">
        <f t="shared" si="35"/>
        <v>680</v>
      </c>
      <c r="J387" s="8">
        <v>680</v>
      </c>
      <c r="K387" s="8"/>
      <c r="L387" s="17">
        <f t="shared" si="36"/>
        <v>680</v>
      </c>
      <c r="M387" s="20">
        <f t="shared" si="31"/>
        <v>0</v>
      </c>
      <c r="N387" s="20">
        <f t="shared" si="32"/>
        <v>0</v>
      </c>
      <c r="O387" s="17">
        <f>SUM(L387)</f>
        <v>680</v>
      </c>
      <c r="P387" s="8">
        <v>0</v>
      </c>
      <c r="Q387" s="8">
        <v>680</v>
      </c>
      <c r="R387" s="8">
        <v>0</v>
      </c>
      <c r="S387" s="8">
        <v>0</v>
      </c>
      <c r="T387" s="8">
        <v>0</v>
      </c>
      <c r="U387" s="8">
        <v>0</v>
      </c>
    </row>
    <row r="388" spans="1:21" s="22" customFormat="1">
      <c r="A388" s="16" t="s">
        <v>538</v>
      </c>
      <c r="B388" s="17" t="s">
        <v>539</v>
      </c>
      <c r="C388" s="16" t="s">
        <v>540</v>
      </c>
      <c r="D388" s="17" t="s">
        <v>262</v>
      </c>
      <c r="E388" s="17"/>
      <c r="F388" s="17">
        <f t="shared" si="33"/>
        <v>0</v>
      </c>
      <c r="G388" s="18">
        <v>19</v>
      </c>
      <c r="H388" s="17">
        <f t="shared" si="34"/>
        <v>760</v>
      </c>
      <c r="I388" s="20">
        <f t="shared" si="35"/>
        <v>760</v>
      </c>
      <c r="J388" s="41">
        <f>SUM(I388:I414)</f>
        <v>74447840</v>
      </c>
      <c r="K388" s="17">
        <v>543540</v>
      </c>
      <c r="L388" s="17">
        <f t="shared" si="36"/>
        <v>0</v>
      </c>
      <c r="M388" s="20">
        <f t="shared" si="31"/>
        <v>760</v>
      </c>
      <c r="N388" s="20">
        <f t="shared" ref="N388:N443" si="37">K388-M388</f>
        <v>542780</v>
      </c>
      <c r="O388" s="36">
        <f>SUM(L388:L414)</f>
        <v>74447080</v>
      </c>
      <c r="P388" s="36">
        <v>0</v>
      </c>
      <c r="Q388" s="36">
        <f>O388-P388</f>
        <v>74447080</v>
      </c>
      <c r="R388" s="36">
        <v>0</v>
      </c>
      <c r="S388" s="36">
        <v>0</v>
      </c>
      <c r="T388" s="41">
        <f>SUM(N388:N414)</f>
        <v>542780</v>
      </c>
      <c r="U388" s="41">
        <f>S388+T388</f>
        <v>542780</v>
      </c>
    </row>
    <row r="389" spans="1:21" s="22" customFormat="1">
      <c r="A389" s="16" t="s">
        <v>538</v>
      </c>
      <c r="B389" s="17" t="s">
        <v>539</v>
      </c>
      <c r="C389" s="16" t="s">
        <v>139</v>
      </c>
      <c r="D389" s="17" t="s">
        <v>140</v>
      </c>
      <c r="E389" s="17"/>
      <c r="F389" s="17">
        <f t="shared" si="33"/>
        <v>0</v>
      </c>
      <c r="G389" s="18">
        <v>74391</v>
      </c>
      <c r="H389" s="17">
        <f t="shared" si="34"/>
        <v>2975640</v>
      </c>
      <c r="I389" s="20">
        <f t="shared" si="35"/>
        <v>2975640</v>
      </c>
      <c r="J389" s="42"/>
      <c r="K389" s="17"/>
      <c r="L389" s="17">
        <f t="shared" si="36"/>
        <v>2975640</v>
      </c>
      <c r="M389" s="20">
        <f t="shared" ref="M389:M437" si="38">I389-L389</f>
        <v>0</v>
      </c>
      <c r="N389" s="20">
        <f t="shared" si="37"/>
        <v>0</v>
      </c>
      <c r="O389" s="43"/>
      <c r="P389" s="43"/>
      <c r="Q389" s="43"/>
      <c r="R389" s="43"/>
      <c r="S389" s="43"/>
      <c r="T389" s="42"/>
      <c r="U389" s="42"/>
    </row>
    <row r="390" spans="1:21" s="22" customFormat="1">
      <c r="A390" s="16" t="s">
        <v>538</v>
      </c>
      <c r="B390" s="17" t="s">
        <v>539</v>
      </c>
      <c r="C390" s="16" t="s">
        <v>141</v>
      </c>
      <c r="D390" s="17" t="s">
        <v>142</v>
      </c>
      <c r="E390" s="17"/>
      <c r="F390" s="17">
        <f t="shared" si="33"/>
        <v>0</v>
      </c>
      <c r="G390" s="18">
        <v>175</v>
      </c>
      <c r="H390" s="17">
        <f t="shared" si="34"/>
        <v>7000</v>
      </c>
      <c r="I390" s="20">
        <f t="shared" si="35"/>
        <v>7000</v>
      </c>
      <c r="J390" s="42"/>
      <c r="K390" s="17"/>
      <c r="L390" s="17">
        <f t="shared" si="36"/>
        <v>7000</v>
      </c>
      <c r="M390" s="20">
        <f t="shared" si="38"/>
        <v>0</v>
      </c>
      <c r="N390" s="20">
        <f t="shared" si="37"/>
        <v>0</v>
      </c>
      <c r="O390" s="43"/>
      <c r="P390" s="43"/>
      <c r="Q390" s="43"/>
      <c r="R390" s="43"/>
      <c r="S390" s="43"/>
      <c r="T390" s="42"/>
      <c r="U390" s="42"/>
    </row>
    <row r="391" spans="1:21" s="22" customFormat="1">
      <c r="A391" s="16" t="s">
        <v>538</v>
      </c>
      <c r="B391" s="17" t="s">
        <v>539</v>
      </c>
      <c r="C391" s="16" t="s">
        <v>152</v>
      </c>
      <c r="D391" s="17" t="s">
        <v>153</v>
      </c>
      <c r="E391" s="17"/>
      <c r="F391" s="17">
        <f t="shared" si="33"/>
        <v>0</v>
      </c>
      <c r="G391" s="18">
        <v>1977</v>
      </c>
      <c r="H391" s="17">
        <f t="shared" si="34"/>
        <v>79080</v>
      </c>
      <c r="I391" s="20">
        <f t="shared" si="35"/>
        <v>79080</v>
      </c>
      <c r="J391" s="42"/>
      <c r="K391" s="17"/>
      <c r="L391" s="17">
        <f t="shared" si="36"/>
        <v>79080</v>
      </c>
      <c r="M391" s="20">
        <f t="shared" si="38"/>
        <v>0</v>
      </c>
      <c r="N391" s="20">
        <f t="shared" si="37"/>
        <v>0</v>
      </c>
      <c r="O391" s="43"/>
      <c r="P391" s="43"/>
      <c r="Q391" s="43"/>
      <c r="R391" s="43"/>
      <c r="S391" s="43"/>
      <c r="T391" s="42"/>
      <c r="U391" s="42"/>
    </row>
    <row r="392" spans="1:21" s="22" customFormat="1">
      <c r="A392" s="16" t="s">
        <v>538</v>
      </c>
      <c r="B392" s="17" t="s">
        <v>539</v>
      </c>
      <c r="C392" s="16" t="s">
        <v>399</v>
      </c>
      <c r="D392" s="17" t="s">
        <v>400</v>
      </c>
      <c r="E392" s="17"/>
      <c r="F392" s="17">
        <f t="shared" si="33"/>
        <v>0</v>
      </c>
      <c r="G392" s="18">
        <v>2</v>
      </c>
      <c r="H392" s="17">
        <f t="shared" si="34"/>
        <v>80</v>
      </c>
      <c r="I392" s="20">
        <f t="shared" si="35"/>
        <v>80</v>
      </c>
      <c r="J392" s="42"/>
      <c r="K392" s="17"/>
      <c r="L392" s="17">
        <f t="shared" si="36"/>
        <v>80</v>
      </c>
      <c r="M392" s="20">
        <f t="shared" si="38"/>
        <v>0</v>
      </c>
      <c r="N392" s="20">
        <f t="shared" si="37"/>
        <v>0</v>
      </c>
      <c r="O392" s="43"/>
      <c r="P392" s="43"/>
      <c r="Q392" s="43"/>
      <c r="R392" s="43"/>
      <c r="S392" s="43"/>
      <c r="T392" s="42"/>
      <c r="U392" s="42"/>
    </row>
    <row r="393" spans="1:21" s="22" customFormat="1">
      <c r="A393" s="16" t="s">
        <v>538</v>
      </c>
      <c r="B393" s="17" t="s">
        <v>539</v>
      </c>
      <c r="C393" s="16" t="s">
        <v>160</v>
      </c>
      <c r="D393" s="17" t="s">
        <v>161</v>
      </c>
      <c r="E393" s="17"/>
      <c r="F393" s="17">
        <f t="shared" si="33"/>
        <v>0</v>
      </c>
      <c r="G393" s="18">
        <v>120804</v>
      </c>
      <c r="H393" s="17">
        <f t="shared" si="34"/>
        <v>4832160</v>
      </c>
      <c r="I393" s="20">
        <f t="shared" si="35"/>
        <v>4832160</v>
      </c>
      <c r="J393" s="42"/>
      <c r="K393" s="17"/>
      <c r="L393" s="17">
        <f t="shared" si="36"/>
        <v>4832160</v>
      </c>
      <c r="M393" s="20">
        <f t="shared" si="38"/>
        <v>0</v>
      </c>
      <c r="N393" s="20">
        <f t="shared" si="37"/>
        <v>0</v>
      </c>
      <c r="O393" s="43"/>
      <c r="P393" s="43"/>
      <c r="Q393" s="43"/>
      <c r="R393" s="43"/>
      <c r="S393" s="43"/>
      <c r="T393" s="42"/>
      <c r="U393" s="42"/>
    </row>
    <row r="394" spans="1:21" s="22" customFormat="1">
      <c r="A394" s="16" t="s">
        <v>538</v>
      </c>
      <c r="B394" s="17" t="s">
        <v>539</v>
      </c>
      <c r="C394" s="16" t="s">
        <v>166</v>
      </c>
      <c r="D394" s="17" t="s">
        <v>167</v>
      </c>
      <c r="E394" s="17"/>
      <c r="F394" s="17">
        <f t="shared" si="33"/>
        <v>0</v>
      </c>
      <c r="G394" s="18">
        <v>154335</v>
      </c>
      <c r="H394" s="17">
        <f t="shared" si="34"/>
        <v>6173400</v>
      </c>
      <c r="I394" s="20">
        <f t="shared" si="35"/>
        <v>6173400</v>
      </c>
      <c r="J394" s="42"/>
      <c r="K394" s="17"/>
      <c r="L394" s="17">
        <f t="shared" si="36"/>
        <v>6173400</v>
      </c>
      <c r="M394" s="20">
        <f t="shared" si="38"/>
        <v>0</v>
      </c>
      <c r="N394" s="20">
        <f t="shared" si="37"/>
        <v>0</v>
      </c>
      <c r="O394" s="43"/>
      <c r="P394" s="43"/>
      <c r="Q394" s="43"/>
      <c r="R394" s="43"/>
      <c r="S394" s="43"/>
      <c r="T394" s="42"/>
      <c r="U394" s="42"/>
    </row>
    <row r="395" spans="1:21" s="22" customFormat="1">
      <c r="A395" s="16" t="s">
        <v>538</v>
      </c>
      <c r="B395" s="17" t="s">
        <v>539</v>
      </c>
      <c r="C395" s="16" t="s">
        <v>541</v>
      </c>
      <c r="D395" s="17" t="s">
        <v>542</v>
      </c>
      <c r="E395" s="17"/>
      <c r="F395" s="17">
        <f t="shared" si="33"/>
        <v>0</v>
      </c>
      <c r="G395" s="18">
        <v>5</v>
      </c>
      <c r="H395" s="17">
        <f t="shared" si="34"/>
        <v>200</v>
      </c>
      <c r="I395" s="20">
        <f t="shared" si="35"/>
        <v>200</v>
      </c>
      <c r="J395" s="42"/>
      <c r="K395" s="17"/>
      <c r="L395" s="17">
        <f t="shared" si="36"/>
        <v>200</v>
      </c>
      <c r="M395" s="20">
        <f t="shared" si="38"/>
        <v>0</v>
      </c>
      <c r="N395" s="20">
        <f t="shared" si="37"/>
        <v>0</v>
      </c>
      <c r="O395" s="43"/>
      <c r="P395" s="43"/>
      <c r="Q395" s="43"/>
      <c r="R395" s="43"/>
      <c r="S395" s="43"/>
      <c r="T395" s="42"/>
      <c r="U395" s="42"/>
    </row>
    <row r="396" spans="1:21" s="22" customFormat="1">
      <c r="A396" s="16" t="s">
        <v>538</v>
      </c>
      <c r="B396" s="17" t="s">
        <v>539</v>
      </c>
      <c r="C396" s="16" t="s">
        <v>543</v>
      </c>
      <c r="D396" s="17" t="s">
        <v>544</v>
      </c>
      <c r="E396" s="17"/>
      <c r="F396" s="17">
        <f t="shared" si="33"/>
        <v>0</v>
      </c>
      <c r="G396" s="18">
        <v>7</v>
      </c>
      <c r="H396" s="17">
        <f t="shared" si="34"/>
        <v>280</v>
      </c>
      <c r="I396" s="20">
        <f t="shared" si="35"/>
        <v>280</v>
      </c>
      <c r="J396" s="42"/>
      <c r="K396" s="17"/>
      <c r="L396" s="17">
        <f t="shared" si="36"/>
        <v>280</v>
      </c>
      <c r="M396" s="20">
        <f t="shared" si="38"/>
        <v>0</v>
      </c>
      <c r="N396" s="20">
        <f t="shared" si="37"/>
        <v>0</v>
      </c>
      <c r="O396" s="43"/>
      <c r="P396" s="43"/>
      <c r="Q396" s="43"/>
      <c r="R396" s="43"/>
      <c r="S396" s="43"/>
      <c r="T396" s="42"/>
      <c r="U396" s="42"/>
    </row>
    <row r="397" spans="1:21" s="22" customFormat="1">
      <c r="A397" s="16" t="s">
        <v>538</v>
      </c>
      <c r="B397" s="17" t="s">
        <v>539</v>
      </c>
      <c r="C397" s="16" t="s">
        <v>322</v>
      </c>
      <c r="D397" s="17" t="s">
        <v>323</v>
      </c>
      <c r="E397" s="17"/>
      <c r="F397" s="17">
        <f t="shared" si="33"/>
        <v>0</v>
      </c>
      <c r="G397" s="18">
        <v>92933</v>
      </c>
      <c r="H397" s="17">
        <f t="shared" si="34"/>
        <v>3717320</v>
      </c>
      <c r="I397" s="20">
        <f t="shared" si="35"/>
        <v>3717320</v>
      </c>
      <c r="J397" s="42"/>
      <c r="K397" s="17"/>
      <c r="L397" s="17">
        <f t="shared" si="36"/>
        <v>3717320</v>
      </c>
      <c r="M397" s="20">
        <f t="shared" si="38"/>
        <v>0</v>
      </c>
      <c r="N397" s="20">
        <f t="shared" si="37"/>
        <v>0</v>
      </c>
      <c r="O397" s="43"/>
      <c r="P397" s="43"/>
      <c r="Q397" s="43"/>
      <c r="R397" s="43"/>
      <c r="S397" s="43"/>
      <c r="T397" s="42"/>
      <c r="U397" s="42"/>
    </row>
    <row r="398" spans="1:21" s="22" customFormat="1">
      <c r="A398" s="16" t="s">
        <v>538</v>
      </c>
      <c r="B398" s="17" t="s">
        <v>539</v>
      </c>
      <c r="C398" s="16" t="s">
        <v>170</v>
      </c>
      <c r="D398" s="17" t="s">
        <v>171</v>
      </c>
      <c r="E398" s="17"/>
      <c r="F398" s="17">
        <f t="shared" si="33"/>
        <v>0</v>
      </c>
      <c r="G398" s="18">
        <v>13473</v>
      </c>
      <c r="H398" s="17">
        <f t="shared" si="34"/>
        <v>538920</v>
      </c>
      <c r="I398" s="20">
        <f t="shared" si="35"/>
        <v>538920</v>
      </c>
      <c r="J398" s="42"/>
      <c r="K398" s="17"/>
      <c r="L398" s="17">
        <f t="shared" si="36"/>
        <v>538920</v>
      </c>
      <c r="M398" s="20">
        <f t="shared" si="38"/>
        <v>0</v>
      </c>
      <c r="N398" s="20">
        <f t="shared" si="37"/>
        <v>0</v>
      </c>
      <c r="O398" s="43"/>
      <c r="P398" s="43"/>
      <c r="Q398" s="43"/>
      <c r="R398" s="43"/>
      <c r="S398" s="43"/>
      <c r="T398" s="42"/>
      <c r="U398" s="42"/>
    </row>
    <row r="399" spans="1:21" s="22" customFormat="1">
      <c r="A399" s="16" t="s">
        <v>538</v>
      </c>
      <c r="B399" s="17" t="s">
        <v>539</v>
      </c>
      <c r="C399" s="16" t="s">
        <v>545</v>
      </c>
      <c r="D399" s="17" t="s">
        <v>546</v>
      </c>
      <c r="E399" s="17"/>
      <c r="F399" s="17">
        <f t="shared" si="33"/>
        <v>0</v>
      </c>
      <c r="G399" s="18">
        <v>262</v>
      </c>
      <c r="H399" s="17">
        <f t="shared" si="34"/>
        <v>10480</v>
      </c>
      <c r="I399" s="20">
        <f t="shared" si="35"/>
        <v>10480</v>
      </c>
      <c r="J399" s="42"/>
      <c r="K399" s="17"/>
      <c r="L399" s="17">
        <f t="shared" si="36"/>
        <v>10480</v>
      </c>
      <c r="M399" s="20">
        <f t="shared" si="38"/>
        <v>0</v>
      </c>
      <c r="N399" s="20">
        <f t="shared" si="37"/>
        <v>0</v>
      </c>
      <c r="O399" s="43"/>
      <c r="P399" s="43"/>
      <c r="Q399" s="43"/>
      <c r="R399" s="43"/>
      <c r="S399" s="43"/>
      <c r="T399" s="42"/>
      <c r="U399" s="42"/>
    </row>
    <row r="400" spans="1:21" s="22" customFormat="1">
      <c r="A400" s="16" t="s">
        <v>538</v>
      </c>
      <c r="B400" s="17" t="s">
        <v>539</v>
      </c>
      <c r="C400" s="16" t="s">
        <v>547</v>
      </c>
      <c r="D400" s="17" t="s">
        <v>548</v>
      </c>
      <c r="E400" s="17"/>
      <c r="F400" s="17">
        <f t="shared" ref="F400:F437" si="39">E400*50</f>
        <v>0</v>
      </c>
      <c r="G400" s="18">
        <v>5578</v>
      </c>
      <c r="H400" s="17">
        <f t="shared" ref="H400:H437" si="40">G400*40</f>
        <v>223120</v>
      </c>
      <c r="I400" s="20">
        <f t="shared" ref="I400:I437" si="41">F400+H400</f>
        <v>223120</v>
      </c>
      <c r="J400" s="42"/>
      <c r="K400" s="17"/>
      <c r="L400" s="17">
        <f t="shared" si="36"/>
        <v>223120</v>
      </c>
      <c r="M400" s="20">
        <f t="shared" si="38"/>
        <v>0</v>
      </c>
      <c r="N400" s="20">
        <f t="shared" si="37"/>
        <v>0</v>
      </c>
      <c r="O400" s="43"/>
      <c r="P400" s="43"/>
      <c r="Q400" s="43"/>
      <c r="R400" s="43"/>
      <c r="S400" s="43"/>
      <c r="T400" s="42"/>
      <c r="U400" s="42"/>
    </row>
    <row r="401" spans="1:21" s="22" customFormat="1">
      <c r="A401" s="16" t="s">
        <v>538</v>
      </c>
      <c r="B401" s="17" t="s">
        <v>539</v>
      </c>
      <c r="C401" s="16" t="s">
        <v>326</v>
      </c>
      <c r="D401" s="17" t="s">
        <v>327</v>
      </c>
      <c r="E401" s="17"/>
      <c r="F401" s="17">
        <f t="shared" si="39"/>
        <v>0</v>
      </c>
      <c r="G401" s="18">
        <v>66707</v>
      </c>
      <c r="H401" s="17">
        <f t="shared" si="40"/>
        <v>2668280</v>
      </c>
      <c r="I401" s="20">
        <f t="shared" si="41"/>
        <v>2668280</v>
      </c>
      <c r="J401" s="42"/>
      <c r="K401" s="17"/>
      <c r="L401" s="17">
        <f t="shared" si="36"/>
        <v>2668280</v>
      </c>
      <c r="M401" s="20">
        <f t="shared" si="38"/>
        <v>0</v>
      </c>
      <c r="N401" s="20">
        <f t="shared" si="37"/>
        <v>0</v>
      </c>
      <c r="O401" s="43"/>
      <c r="P401" s="43"/>
      <c r="Q401" s="43"/>
      <c r="R401" s="43"/>
      <c r="S401" s="43"/>
      <c r="T401" s="42"/>
      <c r="U401" s="42"/>
    </row>
    <row r="402" spans="1:21" s="22" customFormat="1">
      <c r="A402" s="16" t="s">
        <v>538</v>
      </c>
      <c r="B402" s="17" t="s">
        <v>539</v>
      </c>
      <c r="C402" s="16" t="s">
        <v>549</v>
      </c>
      <c r="D402" s="17" t="s">
        <v>550</v>
      </c>
      <c r="E402" s="17"/>
      <c r="F402" s="17">
        <f t="shared" si="39"/>
        <v>0</v>
      </c>
      <c r="G402" s="18">
        <v>10289</v>
      </c>
      <c r="H402" s="17">
        <f t="shared" si="40"/>
        <v>411560</v>
      </c>
      <c r="I402" s="20">
        <f t="shared" si="41"/>
        <v>411560</v>
      </c>
      <c r="J402" s="42"/>
      <c r="K402" s="17"/>
      <c r="L402" s="17">
        <f t="shared" si="36"/>
        <v>411560</v>
      </c>
      <c r="M402" s="20">
        <f t="shared" si="38"/>
        <v>0</v>
      </c>
      <c r="N402" s="20">
        <f t="shared" si="37"/>
        <v>0</v>
      </c>
      <c r="O402" s="43"/>
      <c r="P402" s="43"/>
      <c r="Q402" s="43"/>
      <c r="R402" s="43"/>
      <c r="S402" s="43"/>
      <c r="T402" s="42"/>
      <c r="U402" s="42"/>
    </row>
    <row r="403" spans="1:21" s="22" customFormat="1">
      <c r="A403" s="16" t="s">
        <v>538</v>
      </c>
      <c r="B403" s="17" t="s">
        <v>539</v>
      </c>
      <c r="C403" s="16" t="s">
        <v>438</v>
      </c>
      <c r="D403" s="17" t="s">
        <v>439</v>
      </c>
      <c r="E403" s="17"/>
      <c r="F403" s="17">
        <f t="shared" si="39"/>
        <v>0</v>
      </c>
      <c r="G403" s="18">
        <v>17716</v>
      </c>
      <c r="H403" s="17">
        <f t="shared" si="40"/>
        <v>708640</v>
      </c>
      <c r="I403" s="20">
        <f t="shared" si="41"/>
        <v>708640</v>
      </c>
      <c r="J403" s="42"/>
      <c r="K403" s="17"/>
      <c r="L403" s="17">
        <f t="shared" si="36"/>
        <v>708640</v>
      </c>
      <c r="M403" s="20">
        <f t="shared" si="38"/>
        <v>0</v>
      </c>
      <c r="N403" s="20">
        <f t="shared" si="37"/>
        <v>0</v>
      </c>
      <c r="O403" s="43"/>
      <c r="P403" s="43"/>
      <c r="Q403" s="43"/>
      <c r="R403" s="43"/>
      <c r="S403" s="43"/>
      <c r="T403" s="42"/>
      <c r="U403" s="42"/>
    </row>
    <row r="404" spans="1:21" s="22" customFormat="1">
      <c r="A404" s="16" t="s">
        <v>538</v>
      </c>
      <c r="B404" s="17" t="s">
        <v>539</v>
      </c>
      <c r="C404" s="16" t="s">
        <v>485</v>
      </c>
      <c r="D404" s="17" t="s">
        <v>486</v>
      </c>
      <c r="E404" s="17"/>
      <c r="F404" s="17">
        <f t="shared" si="39"/>
        <v>0</v>
      </c>
      <c r="G404" s="18">
        <v>39855</v>
      </c>
      <c r="H404" s="17">
        <f t="shared" si="40"/>
        <v>1594200</v>
      </c>
      <c r="I404" s="20">
        <f t="shared" si="41"/>
        <v>1594200</v>
      </c>
      <c r="J404" s="42"/>
      <c r="K404" s="17"/>
      <c r="L404" s="17">
        <f t="shared" si="36"/>
        <v>1594200</v>
      </c>
      <c r="M404" s="20">
        <f t="shared" si="38"/>
        <v>0</v>
      </c>
      <c r="N404" s="20">
        <f t="shared" si="37"/>
        <v>0</v>
      </c>
      <c r="O404" s="43"/>
      <c r="P404" s="43"/>
      <c r="Q404" s="43"/>
      <c r="R404" s="43"/>
      <c r="S404" s="43"/>
      <c r="T404" s="42"/>
      <c r="U404" s="42"/>
    </row>
    <row r="405" spans="1:21" s="22" customFormat="1">
      <c r="A405" s="16" t="s">
        <v>538</v>
      </c>
      <c r="B405" s="17" t="s">
        <v>539</v>
      </c>
      <c r="C405" s="16" t="s">
        <v>184</v>
      </c>
      <c r="D405" s="17" t="s">
        <v>185</v>
      </c>
      <c r="E405" s="17"/>
      <c r="F405" s="17">
        <f t="shared" si="39"/>
        <v>0</v>
      </c>
      <c r="G405" s="18">
        <v>46</v>
      </c>
      <c r="H405" s="17">
        <f t="shared" si="40"/>
        <v>1840</v>
      </c>
      <c r="I405" s="20">
        <f t="shared" si="41"/>
        <v>1840</v>
      </c>
      <c r="J405" s="42"/>
      <c r="K405" s="17"/>
      <c r="L405" s="17">
        <f t="shared" si="36"/>
        <v>1840</v>
      </c>
      <c r="M405" s="20">
        <f t="shared" si="38"/>
        <v>0</v>
      </c>
      <c r="N405" s="20">
        <f t="shared" si="37"/>
        <v>0</v>
      </c>
      <c r="O405" s="43"/>
      <c r="P405" s="43"/>
      <c r="Q405" s="43"/>
      <c r="R405" s="43"/>
      <c r="S405" s="43"/>
      <c r="T405" s="42"/>
      <c r="U405" s="42"/>
    </row>
    <row r="406" spans="1:21" s="22" customFormat="1">
      <c r="A406" s="16" t="s">
        <v>538</v>
      </c>
      <c r="B406" s="17" t="s">
        <v>539</v>
      </c>
      <c r="C406" s="16" t="s">
        <v>491</v>
      </c>
      <c r="D406" s="17" t="s">
        <v>492</v>
      </c>
      <c r="E406" s="17"/>
      <c r="F406" s="17">
        <f t="shared" si="39"/>
        <v>0</v>
      </c>
      <c r="G406" s="18">
        <v>31474</v>
      </c>
      <c r="H406" s="17">
        <f t="shared" si="40"/>
        <v>1258960</v>
      </c>
      <c r="I406" s="20">
        <f t="shared" si="41"/>
        <v>1258960</v>
      </c>
      <c r="J406" s="42"/>
      <c r="K406" s="17"/>
      <c r="L406" s="17">
        <f t="shared" si="36"/>
        <v>1258960</v>
      </c>
      <c r="M406" s="20">
        <f t="shared" si="38"/>
        <v>0</v>
      </c>
      <c r="N406" s="20">
        <f t="shared" si="37"/>
        <v>0</v>
      </c>
      <c r="O406" s="43"/>
      <c r="P406" s="43"/>
      <c r="Q406" s="43"/>
      <c r="R406" s="43"/>
      <c r="S406" s="43"/>
      <c r="T406" s="42"/>
      <c r="U406" s="42"/>
    </row>
    <row r="407" spans="1:21" s="22" customFormat="1">
      <c r="A407" s="16" t="s">
        <v>538</v>
      </c>
      <c r="B407" s="17" t="s">
        <v>539</v>
      </c>
      <c r="C407" s="16" t="s">
        <v>186</v>
      </c>
      <c r="D407" s="17" t="s">
        <v>187</v>
      </c>
      <c r="E407" s="17"/>
      <c r="F407" s="17">
        <f t="shared" si="39"/>
        <v>0</v>
      </c>
      <c r="G407" s="18">
        <v>99899</v>
      </c>
      <c r="H407" s="17">
        <f t="shared" si="40"/>
        <v>3995960</v>
      </c>
      <c r="I407" s="20">
        <f t="shared" si="41"/>
        <v>3995960</v>
      </c>
      <c r="J407" s="42"/>
      <c r="K407" s="17"/>
      <c r="L407" s="17">
        <f t="shared" si="36"/>
        <v>3995960</v>
      </c>
      <c r="M407" s="20">
        <f t="shared" si="38"/>
        <v>0</v>
      </c>
      <c r="N407" s="20">
        <f t="shared" si="37"/>
        <v>0</v>
      </c>
      <c r="O407" s="43"/>
      <c r="P407" s="43"/>
      <c r="Q407" s="43"/>
      <c r="R407" s="43"/>
      <c r="S407" s="43"/>
      <c r="T407" s="42"/>
      <c r="U407" s="42"/>
    </row>
    <row r="408" spans="1:21" s="22" customFormat="1">
      <c r="A408" s="16" t="s">
        <v>538</v>
      </c>
      <c r="B408" s="17" t="s">
        <v>539</v>
      </c>
      <c r="C408" s="16" t="s">
        <v>346</v>
      </c>
      <c r="D408" s="17" t="s">
        <v>347</v>
      </c>
      <c r="E408" s="17"/>
      <c r="F408" s="17">
        <f t="shared" si="39"/>
        <v>0</v>
      </c>
      <c r="G408" s="18">
        <v>29528</v>
      </c>
      <c r="H408" s="17">
        <f t="shared" si="40"/>
        <v>1181120</v>
      </c>
      <c r="I408" s="20">
        <f t="shared" si="41"/>
        <v>1181120</v>
      </c>
      <c r="J408" s="42"/>
      <c r="K408" s="17"/>
      <c r="L408" s="17">
        <f t="shared" si="36"/>
        <v>1181120</v>
      </c>
      <c r="M408" s="20">
        <f t="shared" si="38"/>
        <v>0</v>
      </c>
      <c r="N408" s="20">
        <f t="shared" si="37"/>
        <v>0</v>
      </c>
      <c r="O408" s="43"/>
      <c r="P408" s="43"/>
      <c r="Q408" s="43"/>
      <c r="R408" s="43"/>
      <c r="S408" s="43"/>
      <c r="T408" s="42"/>
      <c r="U408" s="42"/>
    </row>
    <row r="409" spans="1:21" s="22" customFormat="1">
      <c r="A409" s="16" t="s">
        <v>538</v>
      </c>
      <c r="B409" s="17" t="s">
        <v>539</v>
      </c>
      <c r="C409" s="16" t="s">
        <v>551</v>
      </c>
      <c r="D409" s="17" t="s">
        <v>552</v>
      </c>
      <c r="E409" s="17"/>
      <c r="F409" s="17">
        <f t="shared" si="39"/>
        <v>0</v>
      </c>
      <c r="G409" s="18">
        <v>4891</v>
      </c>
      <c r="H409" s="17">
        <f t="shared" si="40"/>
        <v>195640</v>
      </c>
      <c r="I409" s="20">
        <f t="shared" si="41"/>
        <v>195640</v>
      </c>
      <c r="J409" s="42"/>
      <c r="K409" s="17"/>
      <c r="L409" s="17">
        <f t="shared" si="36"/>
        <v>195640</v>
      </c>
      <c r="M409" s="20">
        <f t="shared" si="38"/>
        <v>0</v>
      </c>
      <c r="N409" s="20">
        <f t="shared" si="37"/>
        <v>0</v>
      </c>
      <c r="O409" s="43"/>
      <c r="P409" s="43"/>
      <c r="Q409" s="43"/>
      <c r="R409" s="43"/>
      <c r="S409" s="43"/>
      <c r="T409" s="42"/>
      <c r="U409" s="42"/>
    </row>
    <row r="410" spans="1:21" s="22" customFormat="1">
      <c r="A410" s="16" t="s">
        <v>538</v>
      </c>
      <c r="B410" s="17" t="s">
        <v>539</v>
      </c>
      <c r="C410" s="16" t="s">
        <v>553</v>
      </c>
      <c r="D410" s="17" t="s">
        <v>554</v>
      </c>
      <c r="E410" s="17"/>
      <c r="F410" s="17">
        <f t="shared" si="39"/>
        <v>0</v>
      </c>
      <c r="G410" s="18">
        <v>1</v>
      </c>
      <c r="H410" s="17">
        <f t="shared" si="40"/>
        <v>40</v>
      </c>
      <c r="I410" s="20">
        <f t="shared" si="41"/>
        <v>40</v>
      </c>
      <c r="J410" s="42"/>
      <c r="K410" s="17"/>
      <c r="L410" s="17">
        <f t="shared" si="36"/>
        <v>40</v>
      </c>
      <c r="M410" s="20">
        <f t="shared" si="38"/>
        <v>0</v>
      </c>
      <c r="N410" s="20">
        <f t="shared" si="37"/>
        <v>0</v>
      </c>
      <c r="O410" s="43"/>
      <c r="P410" s="43"/>
      <c r="Q410" s="43"/>
      <c r="R410" s="43"/>
      <c r="S410" s="43"/>
      <c r="T410" s="42"/>
      <c r="U410" s="42"/>
    </row>
    <row r="411" spans="1:21" s="22" customFormat="1">
      <c r="A411" s="16" t="s">
        <v>538</v>
      </c>
      <c r="B411" s="17" t="s">
        <v>539</v>
      </c>
      <c r="C411" s="16" t="s">
        <v>555</v>
      </c>
      <c r="D411" s="17" t="s">
        <v>556</v>
      </c>
      <c r="E411" s="17"/>
      <c r="F411" s="17">
        <f t="shared" si="39"/>
        <v>0</v>
      </c>
      <c r="G411" s="18">
        <v>68780</v>
      </c>
      <c r="H411" s="17">
        <f t="shared" si="40"/>
        <v>2751200</v>
      </c>
      <c r="I411" s="20">
        <f t="shared" si="41"/>
        <v>2751200</v>
      </c>
      <c r="J411" s="42"/>
      <c r="K411" s="17"/>
      <c r="L411" s="17">
        <f t="shared" si="36"/>
        <v>2751200</v>
      </c>
      <c r="M411" s="20">
        <f t="shared" si="38"/>
        <v>0</v>
      </c>
      <c r="N411" s="20">
        <f t="shared" si="37"/>
        <v>0</v>
      </c>
      <c r="O411" s="43"/>
      <c r="P411" s="43"/>
      <c r="Q411" s="43"/>
      <c r="R411" s="43"/>
      <c r="S411" s="43"/>
      <c r="T411" s="42"/>
      <c r="U411" s="42"/>
    </row>
    <row r="412" spans="1:21" s="22" customFormat="1">
      <c r="A412" s="16" t="s">
        <v>538</v>
      </c>
      <c r="B412" s="17" t="s">
        <v>539</v>
      </c>
      <c r="C412" s="16" t="s">
        <v>192</v>
      </c>
      <c r="D412" s="17" t="s">
        <v>193</v>
      </c>
      <c r="E412" s="17"/>
      <c r="F412" s="17">
        <f t="shared" si="39"/>
        <v>0</v>
      </c>
      <c r="G412" s="18">
        <v>1021114</v>
      </c>
      <c r="H412" s="17">
        <f t="shared" si="40"/>
        <v>40844560</v>
      </c>
      <c r="I412" s="20">
        <f t="shared" si="41"/>
        <v>40844560</v>
      </c>
      <c r="J412" s="42"/>
      <c r="K412" s="17"/>
      <c r="L412" s="17">
        <f t="shared" si="36"/>
        <v>40844560</v>
      </c>
      <c r="M412" s="20">
        <f t="shared" si="38"/>
        <v>0</v>
      </c>
      <c r="N412" s="20">
        <f t="shared" si="37"/>
        <v>0</v>
      </c>
      <c r="O412" s="43"/>
      <c r="P412" s="43"/>
      <c r="Q412" s="43"/>
      <c r="R412" s="43"/>
      <c r="S412" s="43"/>
      <c r="T412" s="42"/>
      <c r="U412" s="42"/>
    </row>
    <row r="413" spans="1:21" s="22" customFormat="1">
      <c r="A413" s="16" t="s">
        <v>538</v>
      </c>
      <c r="B413" s="17" t="s">
        <v>539</v>
      </c>
      <c r="C413" s="16" t="s">
        <v>557</v>
      </c>
      <c r="D413" s="17" t="s">
        <v>558</v>
      </c>
      <c r="E413" s="17"/>
      <c r="F413" s="17">
        <f t="shared" si="39"/>
        <v>0</v>
      </c>
      <c r="G413" s="18">
        <v>6283</v>
      </c>
      <c r="H413" s="17">
        <f t="shared" si="40"/>
        <v>251320</v>
      </c>
      <c r="I413" s="20">
        <f t="shared" si="41"/>
        <v>251320</v>
      </c>
      <c r="J413" s="42"/>
      <c r="K413" s="17"/>
      <c r="L413" s="17">
        <f t="shared" si="36"/>
        <v>251320</v>
      </c>
      <c r="M413" s="20">
        <f t="shared" si="38"/>
        <v>0</v>
      </c>
      <c r="N413" s="20">
        <f t="shared" si="37"/>
        <v>0</v>
      </c>
      <c r="O413" s="43"/>
      <c r="P413" s="43"/>
      <c r="Q413" s="43"/>
      <c r="R413" s="43"/>
      <c r="S413" s="43"/>
      <c r="T413" s="42"/>
      <c r="U413" s="42"/>
    </row>
    <row r="414" spans="1:21" s="22" customFormat="1">
      <c r="A414" s="16" t="s">
        <v>538</v>
      </c>
      <c r="B414" s="17" t="s">
        <v>539</v>
      </c>
      <c r="C414" s="16" t="s">
        <v>559</v>
      </c>
      <c r="D414" s="17" t="s">
        <v>560</v>
      </c>
      <c r="E414" s="17"/>
      <c r="F414" s="17">
        <f t="shared" si="39"/>
        <v>0</v>
      </c>
      <c r="G414" s="18">
        <v>652</v>
      </c>
      <c r="H414" s="17">
        <f t="shared" si="40"/>
        <v>26080</v>
      </c>
      <c r="I414" s="20">
        <f t="shared" si="41"/>
        <v>26080</v>
      </c>
      <c r="J414" s="45"/>
      <c r="K414" s="17"/>
      <c r="L414" s="17">
        <f t="shared" si="36"/>
        <v>26080</v>
      </c>
      <c r="M414" s="20">
        <f t="shared" si="38"/>
        <v>0</v>
      </c>
      <c r="N414" s="20">
        <f t="shared" si="37"/>
        <v>0</v>
      </c>
      <c r="O414" s="37"/>
      <c r="P414" s="37"/>
      <c r="Q414" s="37"/>
      <c r="R414" s="37"/>
      <c r="S414" s="37"/>
      <c r="T414" s="45"/>
      <c r="U414" s="45"/>
    </row>
    <row r="415" spans="1:21" s="22" customFormat="1">
      <c r="A415" s="16" t="s">
        <v>561</v>
      </c>
      <c r="B415" s="17" t="s">
        <v>562</v>
      </c>
      <c r="C415" s="16" t="s">
        <v>405</v>
      </c>
      <c r="D415" s="17" t="s">
        <v>226</v>
      </c>
      <c r="E415" s="17"/>
      <c r="F415" s="17">
        <f t="shared" si="39"/>
        <v>0</v>
      </c>
      <c r="G415" s="18">
        <v>1</v>
      </c>
      <c r="H415" s="17">
        <f t="shared" si="40"/>
        <v>40</v>
      </c>
      <c r="I415" s="20">
        <f t="shared" si="41"/>
        <v>40</v>
      </c>
      <c r="J415" s="41">
        <f>SUM(I415:I418)</f>
        <v>25200</v>
      </c>
      <c r="K415" s="17">
        <v>480</v>
      </c>
      <c r="L415" s="17">
        <f t="shared" si="36"/>
        <v>0</v>
      </c>
      <c r="M415" s="20">
        <f t="shared" si="38"/>
        <v>40</v>
      </c>
      <c r="N415" s="20">
        <f t="shared" si="37"/>
        <v>440</v>
      </c>
      <c r="O415" s="36">
        <f>SUM(L415:L418)</f>
        <v>25080</v>
      </c>
      <c r="P415" s="36">
        <v>0</v>
      </c>
      <c r="Q415" s="36">
        <f>O415-P415</f>
        <v>25080</v>
      </c>
      <c r="R415" s="36">
        <v>0</v>
      </c>
      <c r="S415" s="36">
        <v>0</v>
      </c>
      <c r="T415" s="41">
        <f>SUM(N415:N418)</f>
        <v>366550</v>
      </c>
      <c r="U415" s="38">
        <f>S415+T415</f>
        <v>366550</v>
      </c>
    </row>
    <row r="416" spans="1:21" s="22" customFormat="1">
      <c r="A416" s="16" t="s">
        <v>561</v>
      </c>
      <c r="B416" s="17" t="s">
        <v>562</v>
      </c>
      <c r="C416" s="16" t="s">
        <v>206</v>
      </c>
      <c r="D416" s="17" t="s">
        <v>207</v>
      </c>
      <c r="E416" s="17"/>
      <c r="F416" s="17">
        <f t="shared" si="39"/>
        <v>0</v>
      </c>
      <c r="G416" s="18">
        <v>2</v>
      </c>
      <c r="H416" s="17">
        <f t="shared" si="40"/>
        <v>80</v>
      </c>
      <c r="I416" s="20">
        <f t="shared" si="41"/>
        <v>80</v>
      </c>
      <c r="J416" s="42"/>
      <c r="K416" s="17">
        <v>79000</v>
      </c>
      <c r="L416" s="17">
        <f t="shared" si="36"/>
        <v>0</v>
      </c>
      <c r="M416" s="20">
        <f t="shared" si="38"/>
        <v>80</v>
      </c>
      <c r="N416" s="20">
        <f t="shared" si="37"/>
        <v>78920</v>
      </c>
      <c r="O416" s="43"/>
      <c r="P416" s="43"/>
      <c r="Q416" s="43"/>
      <c r="R416" s="43"/>
      <c r="S416" s="43"/>
      <c r="T416" s="42"/>
      <c r="U416" s="39"/>
    </row>
    <row r="417" spans="1:21" s="22" customFormat="1">
      <c r="A417" s="16" t="s">
        <v>561</v>
      </c>
      <c r="B417" s="17" t="s">
        <v>562</v>
      </c>
      <c r="C417" s="16" t="s">
        <v>29</v>
      </c>
      <c r="D417" s="17" t="s">
        <v>30</v>
      </c>
      <c r="E417" s="17"/>
      <c r="F417" s="17">
        <f t="shared" si="39"/>
        <v>0</v>
      </c>
      <c r="G417" s="18">
        <v>627</v>
      </c>
      <c r="H417" s="17">
        <f t="shared" si="40"/>
        <v>25080</v>
      </c>
      <c r="I417" s="20">
        <f t="shared" si="41"/>
        <v>25080</v>
      </c>
      <c r="J417" s="42"/>
      <c r="K417" s="17"/>
      <c r="L417" s="17">
        <f t="shared" si="36"/>
        <v>25080</v>
      </c>
      <c r="M417" s="20">
        <f t="shared" si="38"/>
        <v>0</v>
      </c>
      <c r="N417" s="20">
        <f t="shared" si="37"/>
        <v>0</v>
      </c>
      <c r="O417" s="43"/>
      <c r="P417" s="43"/>
      <c r="Q417" s="43"/>
      <c r="R417" s="43"/>
      <c r="S417" s="43"/>
      <c r="T417" s="42"/>
      <c r="U417" s="39"/>
    </row>
    <row r="418" spans="1:21" s="22" customFormat="1">
      <c r="A418" s="16" t="s">
        <v>561</v>
      </c>
      <c r="B418" s="17" t="s">
        <v>562</v>
      </c>
      <c r="C418" s="25">
        <v>1187</v>
      </c>
      <c r="D418" s="17" t="s">
        <v>225</v>
      </c>
      <c r="E418" s="17"/>
      <c r="F418" s="17"/>
      <c r="G418" s="18"/>
      <c r="H418" s="17"/>
      <c r="I418" s="20">
        <v>0</v>
      </c>
      <c r="J418" s="45"/>
      <c r="K418" s="17">
        <v>287190</v>
      </c>
      <c r="L418" s="17">
        <f t="shared" si="36"/>
        <v>0</v>
      </c>
      <c r="M418" s="20">
        <f t="shared" si="38"/>
        <v>0</v>
      </c>
      <c r="N418" s="20">
        <f t="shared" si="37"/>
        <v>287190</v>
      </c>
      <c r="O418" s="37"/>
      <c r="P418" s="37"/>
      <c r="Q418" s="37"/>
      <c r="R418" s="37"/>
      <c r="S418" s="37"/>
      <c r="T418" s="45"/>
      <c r="U418" s="40"/>
    </row>
    <row r="419" spans="1:21" s="22" customFormat="1">
      <c r="A419" s="16" t="s">
        <v>563</v>
      </c>
      <c r="B419" s="17" t="s">
        <v>564</v>
      </c>
      <c r="C419" s="16" t="s">
        <v>280</v>
      </c>
      <c r="D419" s="17" t="s">
        <v>281</v>
      </c>
      <c r="E419" s="17"/>
      <c r="F419" s="17">
        <f t="shared" si="39"/>
        <v>0</v>
      </c>
      <c r="G419" s="18">
        <v>14</v>
      </c>
      <c r="H419" s="17">
        <f t="shared" si="40"/>
        <v>560</v>
      </c>
      <c r="I419" s="20">
        <f t="shared" si="41"/>
        <v>560</v>
      </c>
      <c r="J419" s="41">
        <f>SUM(I419:I428)</f>
        <v>5382080</v>
      </c>
      <c r="K419" s="17">
        <v>384520</v>
      </c>
      <c r="L419" s="17">
        <f t="shared" si="36"/>
        <v>0</v>
      </c>
      <c r="M419" s="20">
        <f t="shared" si="38"/>
        <v>560</v>
      </c>
      <c r="N419" s="20">
        <f t="shared" si="37"/>
        <v>383960</v>
      </c>
      <c r="O419" s="36">
        <f>SUM(L419:L428)</f>
        <v>5379880</v>
      </c>
      <c r="P419" s="36">
        <v>0</v>
      </c>
      <c r="Q419" s="36">
        <f>O419-P419</f>
        <v>5379880</v>
      </c>
      <c r="R419" s="36">
        <v>0</v>
      </c>
      <c r="S419" s="36">
        <v>0</v>
      </c>
      <c r="T419" s="41">
        <f>SUM(N419:N423)</f>
        <v>4327520</v>
      </c>
      <c r="U419" s="41">
        <f>S419+T419</f>
        <v>4327520</v>
      </c>
    </row>
    <row r="420" spans="1:21" s="22" customFormat="1">
      <c r="A420" s="16" t="s">
        <v>563</v>
      </c>
      <c r="B420" s="17" t="s">
        <v>564</v>
      </c>
      <c r="C420" s="16" t="s">
        <v>274</v>
      </c>
      <c r="D420" s="17" t="s">
        <v>275</v>
      </c>
      <c r="E420" s="17"/>
      <c r="F420" s="17">
        <f t="shared" si="39"/>
        <v>0</v>
      </c>
      <c r="G420" s="18">
        <v>2</v>
      </c>
      <c r="H420" s="17">
        <f t="shared" si="40"/>
        <v>80</v>
      </c>
      <c r="I420" s="20">
        <f t="shared" si="41"/>
        <v>80</v>
      </c>
      <c r="J420" s="42"/>
      <c r="K420" s="17">
        <v>2501080</v>
      </c>
      <c r="L420" s="17">
        <f t="shared" ref="L420:L443" si="42">IF(I420-K420&gt;0,I420-K420,0)</f>
        <v>0</v>
      </c>
      <c r="M420" s="20">
        <f t="shared" si="38"/>
        <v>80</v>
      </c>
      <c r="N420" s="20">
        <f t="shared" si="37"/>
        <v>2501000</v>
      </c>
      <c r="O420" s="43"/>
      <c r="P420" s="43"/>
      <c r="Q420" s="43"/>
      <c r="R420" s="43"/>
      <c r="S420" s="43"/>
      <c r="T420" s="43"/>
      <c r="U420" s="43"/>
    </row>
    <row r="421" spans="1:21" s="22" customFormat="1">
      <c r="A421" s="16" t="s">
        <v>563</v>
      </c>
      <c r="B421" s="17" t="s">
        <v>564</v>
      </c>
      <c r="C421" s="16" t="s">
        <v>232</v>
      </c>
      <c r="D421" s="17" t="s">
        <v>233</v>
      </c>
      <c r="E421" s="17"/>
      <c r="F421" s="17">
        <f t="shared" si="39"/>
        <v>0</v>
      </c>
      <c r="G421" s="18">
        <v>36</v>
      </c>
      <c r="H421" s="17">
        <f t="shared" si="40"/>
        <v>1440</v>
      </c>
      <c r="I421" s="20">
        <f t="shared" si="41"/>
        <v>1440</v>
      </c>
      <c r="J421" s="42"/>
      <c r="K421" s="17">
        <v>1042700</v>
      </c>
      <c r="L421" s="17">
        <f t="shared" si="42"/>
        <v>0</v>
      </c>
      <c r="M421" s="20">
        <f t="shared" si="38"/>
        <v>1440</v>
      </c>
      <c r="N421" s="20">
        <f t="shared" si="37"/>
        <v>1041260</v>
      </c>
      <c r="O421" s="43"/>
      <c r="P421" s="43"/>
      <c r="Q421" s="43"/>
      <c r="R421" s="43"/>
      <c r="S421" s="43"/>
      <c r="T421" s="43"/>
      <c r="U421" s="43"/>
    </row>
    <row r="422" spans="1:21" s="22" customFormat="1">
      <c r="A422" s="16" t="s">
        <v>563</v>
      </c>
      <c r="B422" s="17" t="s">
        <v>564</v>
      </c>
      <c r="C422" s="16" t="s">
        <v>282</v>
      </c>
      <c r="D422" s="17" t="s">
        <v>283</v>
      </c>
      <c r="E422" s="17"/>
      <c r="F422" s="17">
        <f t="shared" si="39"/>
        <v>0</v>
      </c>
      <c r="G422" s="18">
        <v>2</v>
      </c>
      <c r="H422" s="17">
        <f t="shared" si="40"/>
        <v>80</v>
      </c>
      <c r="I422" s="20">
        <f t="shared" si="41"/>
        <v>80</v>
      </c>
      <c r="J422" s="42"/>
      <c r="K422" s="17">
        <v>76900</v>
      </c>
      <c r="L422" s="17">
        <v>80</v>
      </c>
      <c r="M422" s="20">
        <f t="shared" si="38"/>
        <v>0</v>
      </c>
      <c r="N422" s="20">
        <f t="shared" si="37"/>
        <v>76900</v>
      </c>
      <c r="O422" s="43"/>
      <c r="P422" s="43"/>
      <c r="Q422" s="43"/>
      <c r="R422" s="43"/>
      <c r="S422" s="43"/>
      <c r="T422" s="43"/>
      <c r="U422" s="43"/>
    </row>
    <row r="423" spans="1:21" s="22" customFormat="1">
      <c r="A423" s="16" t="s">
        <v>563</v>
      </c>
      <c r="B423" s="17" t="s">
        <v>564</v>
      </c>
      <c r="C423" s="16" t="s">
        <v>565</v>
      </c>
      <c r="D423" s="17" t="s">
        <v>566</v>
      </c>
      <c r="E423" s="17"/>
      <c r="F423" s="17">
        <f t="shared" si="39"/>
        <v>0</v>
      </c>
      <c r="G423" s="18">
        <v>3</v>
      </c>
      <c r="H423" s="17">
        <f t="shared" si="40"/>
        <v>120</v>
      </c>
      <c r="I423" s="20">
        <f t="shared" si="41"/>
        <v>120</v>
      </c>
      <c r="J423" s="42"/>
      <c r="K423" s="17">
        <v>324520</v>
      </c>
      <c r="L423" s="17">
        <f t="shared" si="42"/>
        <v>0</v>
      </c>
      <c r="M423" s="20">
        <f t="shared" si="38"/>
        <v>120</v>
      </c>
      <c r="N423" s="20">
        <f t="shared" si="37"/>
        <v>324400</v>
      </c>
      <c r="O423" s="43"/>
      <c r="P423" s="43"/>
      <c r="Q423" s="43"/>
      <c r="R423" s="43"/>
      <c r="S423" s="43"/>
      <c r="T423" s="43"/>
      <c r="U423" s="43"/>
    </row>
    <row r="424" spans="1:21" s="22" customFormat="1">
      <c r="A424" s="16" t="s">
        <v>563</v>
      </c>
      <c r="B424" s="17" t="s">
        <v>564</v>
      </c>
      <c r="C424" s="16" t="s">
        <v>210</v>
      </c>
      <c r="D424" s="17" t="s">
        <v>211</v>
      </c>
      <c r="E424" s="17"/>
      <c r="F424" s="17">
        <f t="shared" si="39"/>
        <v>0</v>
      </c>
      <c r="G424" s="18">
        <v>2</v>
      </c>
      <c r="H424" s="17">
        <f t="shared" si="40"/>
        <v>80</v>
      </c>
      <c r="I424" s="20">
        <f t="shared" si="41"/>
        <v>80</v>
      </c>
      <c r="J424" s="42"/>
      <c r="K424" s="17"/>
      <c r="L424" s="17">
        <f t="shared" si="42"/>
        <v>80</v>
      </c>
      <c r="M424" s="20">
        <f t="shared" si="38"/>
        <v>0</v>
      </c>
      <c r="N424" s="20">
        <f t="shared" si="37"/>
        <v>0</v>
      </c>
      <c r="O424" s="43"/>
      <c r="P424" s="43"/>
      <c r="Q424" s="43"/>
      <c r="R424" s="43"/>
      <c r="S424" s="43"/>
      <c r="T424" s="43"/>
      <c r="U424" s="43"/>
    </row>
    <row r="425" spans="1:21" s="22" customFormat="1">
      <c r="A425" s="16" t="s">
        <v>563</v>
      </c>
      <c r="B425" s="17" t="s">
        <v>564</v>
      </c>
      <c r="C425" s="16" t="s">
        <v>91</v>
      </c>
      <c r="D425" s="17" t="s">
        <v>92</v>
      </c>
      <c r="E425" s="17"/>
      <c r="F425" s="17">
        <f t="shared" si="39"/>
        <v>0</v>
      </c>
      <c r="G425" s="18">
        <v>3</v>
      </c>
      <c r="H425" s="17">
        <f t="shared" si="40"/>
        <v>120</v>
      </c>
      <c r="I425" s="20">
        <f t="shared" si="41"/>
        <v>120</v>
      </c>
      <c r="J425" s="42"/>
      <c r="K425" s="17"/>
      <c r="L425" s="17">
        <f t="shared" si="42"/>
        <v>120</v>
      </c>
      <c r="M425" s="20">
        <f t="shared" si="38"/>
        <v>0</v>
      </c>
      <c r="N425" s="20">
        <f t="shared" si="37"/>
        <v>0</v>
      </c>
      <c r="O425" s="43"/>
      <c r="P425" s="43"/>
      <c r="Q425" s="43"/>
      <c r="R425" s="43"/>
      <c r="S425" s="43"/>
      <c r="T425" s="43"/>
      <c r="U425" s="43"/>
    </row>
    <row r="426" spans="1:21" s="22" customFormat="1">
      <c r="A426" s="16" t="s">
        <v>563</v>
      </c>
      <c r="B426" s="17" t="s">
        <v>564</v>
      </c>
      <c r="C426" s="16" t="s">
        <v>567</v>
      </c>
      <c r="D426" s="17" t="s">
        <v>568</v>
      </c>
      <c r="E426" s="17"/>
      <c r="F426" s="17">
        <f t="shared" si="39"/>
        <v>0</v>
      </c>
      <c r="G426" s="18">
        <v>7</v>
      </c>
      <c r="H426" s="17">
        <f t="shared" si="40"/>
        <v>280</v>
      </c>
      <c r="I426" s="20">
        <f t="shared" si="41"/>
        <v>280</v>
      </c>
      <c r="J426" s="42"/>
      <c r="K426" s="17"/>
      <c r="L426" s="17">
        <f t="shared" si="42"/>
        <v>280</v>
      </c>
      <c r="M426" s="20">
        <f t="shared" si="38"/>
        <v>0</v>
      </c>
      <c r="N426" s="20">
        <f t="shared" si="37"/>
        <v>0</v>
      </c>
      <c r="O426" s="43"/>
      <c r="P426" s="43"/>
      <c r="Q426" s="43"/>
      <c r="R426" s="43"/>
      <c r="S426" s="43"/>
      <c r="T426" s="43"/>
      <c r="U426" s="43"/>
    </row>
    <row r="427" spans="1:21" s="22" customFormat="1">
      <c r="A427" s="16" t="s">
        <v>563</v>
      </c>
      <c r="B427" s="17" t="s">
        <v>564</v>
      </c>
      <c r="C427" s="16" t="s">
        <v>192</v>
      </c>
      <c r="D427" s="17" t="s">
        <v>193</v>
      </c>
      <c r="E427" s="17"/>
      <c r="F427" s="17">
        <f t="shared" si="39"/>
        <v>0</v>
      </c>
      <c r="G427" s="18">
        <v>2</v>
      </c>
      <c r="H427" s="17">
        <f t="shared" si="40"/>
        <v>80</v>
      </c>
      <c r="I427" s="20">
        <f t="shared" si="41"/>
        <v>80</v>
      </c>
      <c r="J427" s="42"/>
      <c r="K427" s="17"/>
      <c r="L427" s="17">
        <f t="shared" si="42"/>
        <v>80</v>
      </c>
      <c r="M427" s="20">
        <f t="shared" si="38"/>
        <v>0</v>
      </c>
      <c r="N427" s="20">
        <f t="shared" si="37"/>
        <v>0</v>
      </c>
      <c r="O427" s="43"/>
      <c r="P427" s="43"/>
      <c r="Q427" s="43"/>
      <c r="R427" s="43"/>
      <c r="S427" s="43"/>
      <c r="T427" s="43"/>
      <c r="U427" s="43"/>
    </row>
    <row r="428" spans="1:21" s="22" customFormat="1">
      <c r="A428" s="16" t="s">
        <v>563</v>
      </c>
      <c r="B428" s="17" t="s">
        <v>564</v>
      </c>
      <c r="C428" s="16" t="s">
        <v>569</v>
      </c>
      <c r="D428" s="17" t="s">
        <v>570</v>
      </c>
      <c r="E428" s="17"/>
      <c r="F428" s="17">
        <f t="shared" si="39"/>
        <v>0</v>
      </c>
      <c r="G428" s="18">
        <v>134481</v>
      </c>
      <c r="H428" s="17">
        <f t="shared" si="40"/>
        <v>5379240</v>
      </c>
      <c r="I428" s="20">
        <f t="shared" si="41"/>
        <v>5379240</v>
      </c>
      <c r="J428" s="45"/>
      <c r="K428" s="17"/>
      <c r="L428" s="17">
        <f t="shared" si="42"/>
        <v>5379240</v>
      </c>
      <c r="M428" s="20">
        <f t="shared" si="38"/>
        <v>0</v>
      </c>
      <c r="N428" s="20">
        <f t="shared" si="37"/>
        <v>0</v>
      </c>
      <c r="O428" s="37"/>
      <c r="P428" s="37"/>
      <c r="Q428" s="37"/>
      <c r="R428" s="37"/>
      <c r="S428" s="37"/>
      <c r="T428" s="37"/>
      <c r="U428" s="37"/>
    </row>
    <row r="429" spans="1:21" s="22" customFormat="1">
      <c r="A429" s="16" t="s">
        <v>571</v>
      </c>
      <c r="B429" s="17" t="s">
        <v>572</v>
      </c>
      <c r="C429" s="16" t="s">
        <v>148</v>
      </c>
      <c r="D429" s="17" t="s">
        <v>149</v>
      </c>
      <c r="E429" s="17"/>
      <c r="F429" s="17">
        <f t="shared" si="39"/>
        <v>0</v>
      </c>
      <c r="G429" s="18">
        <v>10207</v>
      </c>
      <c r="H429" s="17">
        <f t="shared" si="40"/>
        <v>408280</v>
      </c>
      <c r="I429" s="20">
        <f t="shared" si="41"/>
        <v>408280</v>
      </c>
      <c r="J429" s="38">
        <f>SUM(I429:I436)</f>
        <v>20737920</v>
      </c>
      <c r="K429" s="17"/>
      <c r="L429" s="17">
        <f t="shared" si="42"/>
        <v>408280</v>
      </c>
      <c r="M429" s="20">
        <f t="shared" si="38"/>
        <v>0</v>
      </c>
      <c r="N429" s="20">
        <f t="shared" si="37"/>
        <v>0</v>
      </c>
      <c r="O429" s="36">
        <f>SUM(L429:L436)</f>
        <v>20737920</v>
      </c>
      <c r="P429" s="36">
        <v>0</v>
      </c>
      <c r="Q429" s="36">
        <f>O429-P429</f>
        <v>20737920</v>
      </c>
      <c r="R429" s="36">
        <v>0</v>
      </c>
      <c r="S429" s="36">
        <v>0</v>
      </c>
      <c r="T429" s="36">
        <v>0</v>
      </c>
      <c r="U429" s="36">
        <v>0</v>
      </c>
    </row>
    <row r="430" spans="1:21" s="22" customFormat="1">
      <c r="A430" s="16" t="s">
        <v>571</v>
      </c>
      <c r="B430" s="17" t="s">
        <v>572</v>
      </c>
      <c r="C430" s="16" t="s">
        <v>573</v>
      </c>
      <c r="D430" s="17" t="s">
        <v>574</v>
      </c>
      <c r="E430" s="17"/>
      <c r="F430" s="17">
        <f t="shared" si="39"/>
        <v>0</v>
      </c>
      <c r="G430" s="18">
        <v>37064</v>
      </c>
      <c r="H430" s="17">
        <f t="shared" si="40"/>
        <v>1482560</v>
      </c>
      <c r="I430" s="20">
        <f t="shared" si="41"/>
        <v>1482560</v>
      </c>
      <c r="J430" s="39"/>
      <c r="K430" s="17"/>
      <c r="L430" s="17">
        <f t="shared" si="42"/>
        <v>1482560</v>
      </c>
      <c r="M430" s="20">
        <f t="shared" si="38"/>
        <v>0</v>
      </c>
      <c r="N430" s="20">
        <f t="shared" si="37"/>
        <v>0</v>
      </c>
      <c r="O430" s="43"/>
      <c r="P430" s="43"/>
      <c r="Q430" s="43"/>
      <c r="R430" s="43"/>
      <c r="S430" s="43"/>
      <c r="T430" s="43"/>
      <c r="U430" s="43"/>
    </row>
    <row r="431" spans="1:21" s="22" customFormat="1">
      <c r="A431" s="16" t="s">
        <v>571</v>
      </c>
      <c r="B431" s="17" t="s">
        <v>572</v>
      </c>
      <c r="C431" s="16" t="s">
        <v>154</v>
      </c>
      <c r="D431" s="17" t="s">
        <v>155</v>
      </c>
      <c r="E431" s="17"/>
      <c r="F431" s="17">
        <f t="shared" si="39"/>
        <v>0</v>
      </c>
      <c r="G431" s="18">
        <v>22706</v>
      </c>
      <c r="H431" s="17">
        <f t="shared" si="40"/>
        <v>908240</v>
      </c>
      <c r="I431" s="20">
        <f t="shared" si="41"/>
        <v>908240</v>
      </c>
      <c r="J431" s="39"/>
      <c r="K431" s="17"/>
      <c r="L431" s="17">
        <f t="shared" si="42"/>
        <v>908240</v>
      </c>
      <c r="M431" s="20">
        <f t="shared" si="38"/>
        <v>0</v>
      </c>
      <c r="N431" s="20">
        <f t="shared" si="37"/>
        <v>0</v>
      </c>
      <c r="O431" s="43"/>
      <c r="P431" s="43"/>
      <c r="Q431" s="43"/>
      <c r="R431" s="43"/>
      <c r="S431" s="43"/>
      <c r="T431" s="43"/>
      <c r="U431" s="43"/>
    </row>
    <row r="432" spans="1:21" s="22" customFormat="1">
      <c r="A432" s="16" t="s">
        <v>571</v>
      </c>
      <c r="B432" s="17" t="s">
        <v>572</v>
      </c>
      <c r="C432" s="16" t="s">
        <v>410</v>
      </c>
      <c r="D432" s="17" t="s">
        <v>411</v>
      </c>
      <c r="E432" s="17"/>
      <c r="F432" s="17">
        <f t="shared" si="39"/>
        <v>0</v>
      </c>
      <c r="G432" s="18">
        <v>67290</v>
      </c>
      <c r="H432" s="17">
        <f t="shared" si="40"/>
        <v>2691600</v>
      </c>
      <c r="I432" s="20">
        <f t="shared" si="41"/>
        <v>2691600</v>
      </c>
      <c r="J432" s="39"/>
      <c r="K432" s="17"/>
      <c r="L432" s="17">
        <f t="shared" si="42"/>
        <v>2691600</v>
      </c>
      <c r="M432" s="20">
        <f t="shared" si="38"/>
        <v>0</v>
      </c>
      <c r="N432" s="20">
        <f t="shared" si="37"/>
        <v>0</v>
      </c>
      <c r="O432" s="43"/>
      <c r="P432" s="43"/>
      <c r="Q432" s="43"/>
      <c r="R432" s="43"/>
      <c r="S432" s="43"/>
      <c r="T432" s="43"/>
      <c r="U432" s="43"/>
    </row>
    <row r="433" spans="1:21" s="22" customFormat="1">
      <c r="A433" s="16" t="s">
        <v>571</v>
      </c>
      <c r="B433" s="17" t="s">
        <v>572</v>
      </c>
      <c r="C433" s="16" t="s">
        <v>483</v>
      </c>
      <c r="D433" s="17" t="s">
        <v>484</v>
      </c>
      <c r="E433" s="17"/>
      <c r="F433" s="17">
        <f t="shared" si="39"/>
        <v>0</v>
      </c>
      <c r="G433" s="18">
        <v>12867</v>
      </c>
      <c r="H433" s="17">
        <f t="shared" si="40"/>
        <v>514680</v>
      </c>
      <c r="I433" s="20">
        <f t="shared" si="41"/>
        <v>514680</v>
      </c>
      <c r="J433" s="39"/>
      <c r="K433" s="17"/>
      <c r="L433" s="17">
        <f t="shared" si="42"/>
        <v>514680</v>
      </c>
      <c r="M433" s="20">
        <f t="shared" si="38"/>
        <v>0</v>
      </c>
      <c r="N433" s="20">
        <f t="shared" si="37"/>
        <v>0</v>
      </c>
      <c r="O433" s="43"/>
      <c r="P433" s="43"/>
      <c r="Q433" s="43"/>
      <c r="R433" s="43"/>
      <c r="S433" s="43"/>
      <c r="T433" s="43"/>
      <c r="U433" s="43"/>
    </row>
    <row r="434" spans="1:21" s="22" customFormat="1">
      <c r="A434" s="16" t="s">
        <v>571</v>
      </c>
      <c r="B434" s="17" t="s">
        <v>572</v>
      </c>
      <c r="C434" s="16" t="s">
        <v>212</v>
      </c>
      <c r="D434" s="17" t="s">
        <v>213</v>
      </c>
      <c r="E434" s="17"/>
      <c r="F434" s="17">
        <f t="shared" si="39"/>
        <v>0</v>
      </c>
      <c r="G434" s="18">
        <v>47045</v>
      </c>
      <c r="H434" s="17">
        <f t="shared" si="40"/>
        <v>1881800</v>
      </c>
      <c r="I434" s="20">
        <f t="shared" si="41"/>
        <v>1881800</v>
      </c>
      <c r="J434" s="39"/>
      <c r="K434" s="17"/>
      <c r="L434" s="17">
        <f t="shared" si="42"/>
        <v>1881800</v>
      </c>
      <c r="M434" s="20">
        <f t="shared" si="38"/>
        <v>0</v>
      </c>
      <c r="N434" s="20">
        <f t="shared" si="37"/>
        <v>0</v>
      </c>
      <c r="O434" s="43"/>
      <c r="P434" s="43"/>
      <c r="Q434" s="43"/>
      <c r="R434" s="43"/>
      <c r="S434" s="43"/>
      <c r="T434" s="43"/>
      <c r="U434" s="43"/>
    </row>
    <row r="435" spans="1:21" s="22" customFormat="1">
      <c r="A435" s="16" t="s">
        <v>571</v>
      </c>
      <c r="B435" s="17" t="s">
        <v>572</v>
      </c>
      <c r="C435" s="16" t="s">
        <v>364</v>
      </c>
      <c r="D435" s="17" t="s">
        <v>365</v>
      </c>
      <c r="E435" s="17"/>
      <c r="F435" s="17">
        <f t="shared" si="39"/>
        <v>0</v>
      </c>
      <c r="G435" s="18">
        <v>231083</v>
      </c>
      <c r="H435" s="17">
        <f t="shared" si="40"/>
        <v>9243320</v>
      </c>
      <c r="I435" s="20">
        <f t="shared" si="41"/>
        <v>9243320</v>
      </c>
      <c r="J435" s="39"/>
      <c r="K435" s="17"/>
      <c r="L435" s="17">
        <f t="shared" si="42"/>
        <v>9243320</v>
      </c>
      <c r="M435" s="20">
        <f t="shared" si="38"/>
        <v>0</v>
      </c>
      <c r="N435" s="20">
        <f t="shared" si="37"/>
        <v>0</v>
      </c>
      <c r="O435" s="43"/>
      <c r="P435" s="43"/>
      <c r="Q435" s="43"/>
      <c r="R435" s="43"/>
      <c r="S435" s="43"/>
      <c r="T435" s="43"/>
      <c r="U435" s="43"/>
    </row>
    <row r="436" spans="1:21" s="22" customFormat="1">
      <c r="A436" s="16" t="s">
        <v>571</v>
      </c>
      <c r="B436" s="17" t="s">
        <v>572</v>
      </c>
      <c r="C436" s="16" t="s">
        <v>575</v>
      </c>
      <c r="D436" s="17" t="s">
        <v>576</v>
      </c>
      <c r="E436" s="17"/>
      <c r="F436" s="17">
        <f t="shared" si="39"/>
        <v>0</v>
      </c>
      <c r="G436" s="18">
        <v>90186</v>
      </c>
      <c r="H436" s="17">
        <f t="shared" si="40"/>
        <v>3607440</v>
      </c>
      <c r="I436" s="20">
        <f t="shared" si="41"/>
        <v>3607440</v>
      </c>
      <c r="J436" s="40"/>
      <c r="K436" s="17"/>
      <c r="L436" s="17">
        <f t="shared" si="42"/>
        <v>3607440</v>
      </c>
      <c r="M436" s="20">
        <f t="shared" si="38"/>
        <v>0</v>
      </c>
      <c r="N436" s="20">
        <f t="shared" si="37"/>
        <v>0</v>
      </c>
      <c r="O436" s="37"/>
      <c r="P436" s="37"/>
      <c r="Q436" s="37"/>
      <c r="R436" s="37"/>
      <c r="S436" s="37"/>
      <c r="T436" s="37"/>
      <c r="U436" s="37"/>
    </row>
    <row r="437" spans="1:21">
      <c r="A437" s="7" t="s">
        <v>577</v>
      </c>
      <c r="B437" s="8" t="s">
        <v>578</v>
      </c>
      <c r="C437" s="7" t="s">
        <v>579</v>
      </c>
      <c r="D437" s="8" t="s">
        <v>580</v>
      </c>
      <c r="E437" s="8"/>
      <c r="F437" s="8">
        <f t="shared" si="39"/>
        <v>0</v>
      </c>
      <c r="G437" s="9">
        <v>119360</v>
      </c>
      <c r="H437" s="8">
        <f t="shared" si="40"/>
        <v>4774400</v>
      </c>
      <c r="I437" s="10">
        <f t="shared" si="41"/>
        <v>4774400</v>
      </c>
      <c r="J437" s="10">
        <f>SUM(I437)</f>
        <v>4774400</v>
      </c>
      <c r="K437" s="8"/>
      <c r="L437" s="17">
        <f t="shared" si="42"/>
        <v>4774400</v>
      </c>
      <c r="M437" s="20">
        <f t="shared" si="38"/>
        <v>0</v>
      </c>
      <c r="N437" s="20">
        <f t="shared" si="37"/>
        <v>0</v>
      </c>
      <c r="O437" s="8">
        <f>SUM(L437)</f>
        <v>4774400</v>
      </c>
      <c r="P437" s="8">
        <v>0</v>
      </c>
      <c r="Q437" s="8">
        <f>O437-P437</f>
        <v>4774400</v>
      </c>
      <c r="R437" s="8">
        <v>0</v>
      </c>
      <c r="S437" s="8">
        <v>0</v>
      </c>
      <c r="T437" s="8">
        <v>0</v>
      </c>
      <c r="U437" s="8">
        <v>0</v>
      </c>
    </row>
    <row r="438" spans="1:21">
      <c r="A438" s="7">
        <v>125</v>
      </c>
      <c r="B438" s="8" t="s">
        <v>581</v>
      </c>
      <c r="C438" s="7"/>
      <c r="D438" s="8"/>
      <c r="E438" s="8"/>
      <c r="F438" s="8"/>
      <c r="G438" s="9"/>
      <c r="H438" s="8"/>
      <c r="I438" s="10">
        <v>0</v>
      </c>
      <c r="J438" s="10"/>
      <c r="K438" s="8">
        <v>411640</v>
      </c>
      <c r="L438" s="17">
        <f t="shared" si="42"/>
        <v>0</v>
      </c>
      <c r="M438" s="20">
        <v>0</v>
      </c>
      <c r="N438" s="20">
        <f t="shared" si="37"/>
        <v>411640</v>
      </c>
      <c r="O438" s="8">
        <v>0</v>
      </c>
      <c r="P438" s="8">
        <v>32975</v>
      </c>
      <c r="Q438" s="8">
        <v>0</v>
      </c>
      <c r="R438" s="8">
        <v>0</v>
      </c>
      <c r="S438" s="8">
        <v>32975</v>
      </c>
      <c r="T438" s="8">
        <v>411640</v>
      </c>
      <c r="U438" s="8">
        <f t="shared" ref="U438:U444" si="43">S438+T438</f>
        <v>444615</v>
      </c>
    </row>
    <row r="439" spans="1:21">
      <c r="A439" s="7">
        <v>626</v>
      </c>
      <c r="B439" s="8" t="s">
        <v>582</v>
      </c>
      <c r="C439" s="7"/>
      <c r="D439" s="8"/>
      <c r="E439" s="8"/>
      <c r="F439" s="8"/>
      <c r="G439" s="9"/>
      <c r="H439" s="8"/>
      <c r="I439" s="10">
        <v>0</v>
      </c>
      <c r="J439" s="10">
        <v>0</v>
      </c>
      <c r="K439" s="8"/>
      <c r="L439" s="17">
        <f t="shared" si="42"/>
        <v>0</v>
      </c>
      <c r="M439" s="20">
        <v>0</v>
      </c>
      <c r="N439" s="20">
        <f t="shared" si="37"/>
        <v>0</v>
      </c>
      <c r="O439" s="8">
        <v>0</v>
      </c>
      <c r="P439" s="8">
        <v>28870</v>
      </c>
      <c r="Q439" s="8">
        <v>0</v>
      </c>
      <c r="R439" s="8">
        <v>0</v>
      </c>
      <c r="S439" s="8">
        <v>28870</v>
      </c>
      <c r="T439" s="8">
        <v>0</v>
      </c>
      <c r="U439" s="8">
        <f t="shared" si="43"/>
        <v>28870</v>
      </c>
    </row>
    <row r="440" spans="1:21">
      <c r="A440" s="7">
        <v>116</v>
      </c>
      <c r="B440" s="8" t="s">
        <v>583</v>
      </c>
      <c r="C440" s="7"/>
      <c r="D440" s="8"/>
      <c r="E440" s="8"/>
      <c r="F440" s="8"/>
      <c r="G440" s="9"/>
      <c r="H440" s="8"/>
      <c r="I440" s="10">
        <v>0</v>
      </c>
      <c r="J440" s="10">
        <v>0</v>
      </c>
      <c r="K440" s="8"/>
      <c r="L440" s="17">
        <f t="shared" si="42"/>
        <v>0</v>
      </c>
      <c r="M440" s="20">
        <v>0</v>
      </c>
      <c r="N440" s="20">
        <f t="shared" si="37"/>
        <v>0</v>
      </c>
      <c r="O440" s="8">
        <v>0</v>
      </c>
      <c r="P440" s="8">
        <v>200</v>
      </c>
      <c r="Q440" s="8">
        <v>0</v>
      </c>
      <c r="R440" s="8">
        <v>0</v>
      </c>
      <c r="S440" s="8">
        <v>200</v>
      </c>
      <c r="T440" s="8">
        <v>0</v>
      </c>
      <c r="U440" s="8">
        <f t="shared" si="43"/>
        <v>200</v>
      </c>
    </row>
    <row r="441" spans="1:21">
      <c r="A441" s="7">
        <v>802</v>
      </c>
      <c r="B441" s="8" t="s">
        <v>584</v>
      </c>
      <c r="C441" s="7"/>
      <c r="D441" s="8"/>
      <c r="E441" s="8"/>
      <c r="F441" s="8"/>
      <c r="G441" s="9"/>
      <c r="H441" s="8"/>
      <c r="I441" s="10">
        <v>0</v>
      </c>
      <c r="J441" s="10">
        <v>0</v>
      </c>
      <c r="K441" s="8"/>
      <c r="L441" s="17">
        <f t="shared" si="42"/>
        <v>0</v>
      </c>
      <c r="M441" s="20">
        <v>0</v>
      </c>
      <c r="N441" s="20">
        <f t="shared" si="37"/>
        <v>0</v>
      </c>
      <c r="O441" s="8">
        <v>0</v>
      </c>
      <c r="P441" s="8">
        <v>840</v>
      </c>
      <c r="Q441" s="8">
        <v>0</v>
      </c>
      <c r="R441" s="8">
        <v>0</v>
      </c>
      <c r="S441" s="8">
        <v>840</v>
      </c>
      <c r="T441" s="8">
        <v>0</v>
      </c>
      <c r="U441" s="8">
        <f t="shared" si="43"/>
        <v>840</v>
      </c>
    </row>
    <row r="442" spans="1:21">
      <c r="A442" s="7">
        <v>130</v>
      </c>
      <c r="B442" s="8" t="s">
        <v>585</v>
      </c>
      <c r="C442" s="7"/>
      <c r="D442" s="8"/>
      <c r="E442" s="8"/>
      <c r="F442" s="8"/>
      <c r="G442" s="9"/>
      <c r="H442" s="8"/>
      <c r="I442" s="10">
        <v>0</v>
      </c>
      <c r="J442" s="10">
        <v>0</v>
      </c>
      <c r="K442" s="8"/>
      <c r="L442" s="17">
        <f t="shared" si="42"/>
        <v>0</v>
      </c>
      <c r="M442" s="20">
        <v>0</v>
      </c>
      <c r="N442" s="20">
        <f t="shared" si="37"/>
        <v>0</v>
      </c>
      <c r="O442" s="8">
        <v>0</v>
      </c>
      <c r="P442" s="8">
        <v>10370</v>
      </c>
      <c r="Q442" s="8">
        <v>0</v>
      </c>
      <c r="R442" s="8">
        <v>0</v>
      </c>
      <c r="S442" s="8">
        <v>10370</v>
      </c>
      <c r="T442" s="8">
        <v>0</v>
      </c>
      <c r="U442" s="8">
        <f t="shared" si="43"/>
        <v>10370</v>
      </c>
    </row>
    <row r="443" spans="1:21">
      <c r="A443" s="7">
        <v>804</v>
      </c>
      <c r="B443" s="8" t="s">
        <v>586</v>
      </c>
      <c r="C443" s="7">
        <v>1118</v>
      </c>
      <c r="D443" s="8" t="s">
        <v>587</v>
      </c>
      <c r="E443" s="8"/>
      <c r="F443" s="8"/>
      <c r="G443" s="9"/>
      <c r="H443" s="8"/>
      <c r="I443" s="10">
        <v>0</v>
      </c>
      <c r="J443" s="10">
        <v>0</v>
      </c>
      <c r="K443" s="8">
        <v>245920</v>
      </c>
      <c r="L443" s="17">
        <f t="shared" si="42"/>
        <v>0</v>
      </c>
      <c r="M443" s="20">
        <v>0</v>
      </c>
      <c r="N443" s="20">
        <f t="shared" si="37"/>
        <v>245920</v>
      </c>
      <c r="O443" s="8">
        <v>0</v>
      </c>
      <c r="P443" s="8">
        <v>0</v>
      </c>
      <c r="Q443" s="8">
        <v>0</v>
      </c>
      <c r="R443" s="8">
        <v>0</v>
      </c>
      <c r="S443" s="8">
        <v>0</v>
      </c>
      <c r="T443" s="8">
        <v>245920</v>
      </c>
      <c r="U443" s="8">
        <f t="shared" si="43"/>
        <v>245920</v>
      </c>
    </row>
    <row r="444" spans="1:21">
      <c r="A444" s="7">
        <v>808</v>
      </c>
      <c r="B444" s="8" t="s">
        <v>588</v>
      </c>
      <c r="C444" s="7"/>
      <c r="D444" s="8"/>
      <c r="E444" s="8"/>
      <c r="F444" s="8"/>
      <c r="G444" s="9"/>
      <c r="H444" s="8"/>
      <c r="I444" s="10"/>
      <c r="J444" s="8"/>
      <c r="K444" s="8"/>
      <c r="L444" s="17"/>
      <c r="M444" s="20"/>
      <c r="N444" s="20"/>
      <c r="O444" s="17">
        <v>0</v>
      </c>
      <c r="P444" s="8">
        <v>1162</v>
      </c>
      <c r="Q444" s="8">
        <v>0</v>
      </c>
      <c r="R444" s="8">
        <v>0</v>
      </c>
      <c r="S444" s="8">
        <v>1162</v>
      </c>
      <c r="T444" s="8">
        <v>0</v>
      </c>
      <c r="U444" s="8">
        <f t="shared" si="43"/>
        <v>1162</v>
      </c>
    </row>
    <row r="445" spans="1:21">
      <c r="A445" s="59" t="s">
        <v>589</v>
      </c>
      <c r="B445" s="59"/>
      <c r="C445" s="59"/>
      <c r="D445" s="59"/>
      <c r="E445" s="60">
        <f>SUM(E2:E437)</f>
        <v>4</v>
      </c>
      <c r="F445" s="60">
        <f t="shared" ref="F445:H445" si="44">SUM(F2:F437)</f>
        <v>200</v>
      </c>
      <c r="G445" s="60">
        <f t="shared" si="44"/>
        <v>15724439</v>
      </c>
      <c r="H445" s="60">
        <f t="shared" si="44"/>
        <v>628977560</v>
      </c>
      <c r="I445" s="61">
        <f>SUM(I2:I444)</f>
        <v>628977760</v>
      </c>
      <c r="J445" s="61">
        <f t="shared" ref="J445:U445" si="45">SUM(J2:J444)</f>
        <v>628977760</v>
      </c>
      <c r="K445" s="61">
        <f t="shared" si="45"/>
        <v>37126900</v>
      </c>
      <c r="L445" s="61">
        <f t="shared" si="45"/>
        <v>628924240</v>
      </c>
      <c r="M445" s="61">
        <f t="shared" si="45"/>
        <v>53520</v>
      </c>
      <c r="N445" s="61">
        <f t="shared" si="45"/>
        <v>37073380</v>
      </c>
      <c r="O445" s="61">
        <f t="shared" si="45"/>
        <v>628924240</v>
      </c>
      <c r="P445" s="61">
        <f t="shared" si="45"/>
        <v>43174896</v>
      </c>
      <c r="Q445" s="61">
        <f t="shared" si="45"/>
        <v>628141040</v>
      </c>
      <c r="R445" s="61">
        <f t="shared" si="45"/>
        <v>783200</v>
      </c>
      <c r="S445" s="61">
        <f t="shared" si="45"/>
        <v>42391696</v>
      </c>
      <c r="T445" s="61">
        <f t="shared" si="45"/>
        <v>37073380</v>
      </c>
      <c r="U445" s="61">
        <f t="shared" si="45"/>
        <v>79465076</v>
      </c>
    </row>
    <row r="449" spans="10:19">
      <c r="N449" s="62"/>
    </row>
    <row r="450" spans="10:19">
      <c r="L450" s="62"/>
    </row>
    <row r="451" spans="10:19">
      <c r="K451" s="62"/>
      <c r="L451" s="62"/>
      <c r="S451" s="62"/>
    </row>
    <row r="452" spans="10:19">
      <c r="L452" s="62"/>
      <c r="M452" s="62"/>
      <c r="P452" s="62"/>
      <c r="Q452" s="62"/>
    </row>
    <row r="454" spans="10:19">
      <c r="J454" s="62"/>
      <c r="M454" s="62"/>
    </row>
    <row r="455" spans="10:19">
      <c r="L455" s="62"/>
      <c r="N455" s="62"/>
    </row>
    <row r="456" spans="10:19">
      <c r="S456" s="62"/>
    </row>
    <row r="458" spans="10:19">
      <c r="N458" s="62"/>
    </row>
  </sheetData>
  <mergeCells count="249">
    <mergeCell ref="T429:T436"/>
    <mergeCell ref="U429:U436"/>
    <mergeCell ref="A445:D445"/>
    <mergeCell ref="J429:J436"/>
    <mergeCell ref="O429:O436"/>
    <mergeCell ref="P429:P436"/>
    <mergeCell ref="Q429:Q436"/>
    <mergeCell ref="R429:R436"/>
    <mergeCell ref="S429:S436"/>
    <mergeCell ref="T415:T418"/>
    <mergeCell ref="U415:U418"/>
    <mergeCell ref="J419:J428"/>
    <mergeCell ref="O419:O428"/>
    <mergeCell ref="P419:P428"/>
    <mergeCell ref="Q419:Q428"/>
    <mergeCell ref="R419:R428"/>
    <mergeCell ref="S419:S428"/>
    <mergeCell ref="T419:T428"/>
    <mergeCell ref="U419:U428"/>
    <mergeCell ref="J415:J418"/>
    <mergeCell ref="O415:O418"/>
    <mergeCell ref="P415:P418"/>
    <mergeCell ref="Q415:Q418"/>
    <mergeCell ref="R415:R418"/>
    <mergeCell ref="S415:S418"/>
    <mergeCell ref="T380:T382"/>
    <mergeCell ref="U380:U382"/>
    <mergeCell ref="J388:J414"/>
    <mergeCell ref="O388:O414"/>
    <mergeCell ref="P388:P414"/>
    <mergeCell ref="Q388:Q414"/>
    <mergeCell ref="R388:R414"/>
    <mergeCell ref="S388:S414"/>
    <mergeCell ref="T388:T414"/>
    <mergeCell ref="U388:U414"/>
    <mergeCell ref="J380:J382"/>
    <mergeCell ref="O380:O382"/>
    <mergeCell ref="P380:P382"/>
    <mergeCell ref="Q380:Q382"/>
    <mergeCell ref="R380:R382"/>
    <mergeCell ref="S380:S382"/>
    <mergeCell ref="T368:T372"/>
    <mergeCell ref="U368:U372"/>
    <mergeCell ref="J373:J379"/>
    <mergeCell ref="O373:O379"/>
    <mergeCell ref="P373:P379"/>
    <mergeCell ref="Q373:Q379"/>
    <mergeCell ref="R373:R379"/>
    <mergeCell ref="S373:S379"/>
    <mergeCell ref="T373:T379"/>
    <mergeCell ref="U373:U379"/>
    <mergeCell ref="J368:J372"/>
    <mergeCell ref="O368:O372"/>
    <mergeCell ref="P368:P372"/>
    <mergeCell ref="Q368:Q372"/>
    <mergeCell ref="R368:R372"/>
    <mergeCell ref="S368:S372"/>
    <mergeCell ref="T290:T293"/>
    <mergeCell ref="U290:U293"/>
    <mergeCell ref="J294:J366"/>
    <mergeCell ref="O294:O366"/>
    <mergeCell ref="P294:P366"/>
    <mergeCell ref="Q294:Q366"/>
    <mergeCell ref="R294:R366"/>
    <mergeCell ref="S294:S366"/>
    <mergeCell ref="T294:T366"/>
    <mergeCell ref="U294:U366"/>
    <mergeCell ref="J290:J293"/>
    <mergeCell ref="O290:O293"/>
    <mergeCell ref="P290:P293"/>
    <mergeCell ref="Q290:Q293"/>
    <mergeCell ref="R290:R293"/>
    <mergeCell ref="S290:S293"/>
    <mergeCell ref="T266:T271"/>
    <mergeCell ref="U266:U271"/>
    <mergeCell ref="J273:J289"/>
    <mergeCell ref="O273:O289"/>
    <mergeCell ref="P273:P289"/>
    <mergeCell ref="Q273:Q289"/>
    <mergeCell ref="R273:R289"/>
    <mergeCell ref="S273:S289"/>
    <mergeCell ref="T273:T289"/>
    <mergeCell ref="U273:U289"/>
    <mergeCell ref="J266:J271"/>
    <mergeCell ref="O266:O271"/>
    <mergeCell ref="P266:P271"/>
    <mergeCell ref="Q266:Q271"/>
    <mergeCell ref="R266:R271"/>
    <mergeCell ref="S266:S271"/>
    <mergeCell ref="T259:T262"/>
    <mergeCell ref="U259:U262"/>
    <mergeCell ref="J263:J265"/>
    <mergeCell ref="O263:O265"/>
    <mergeCell ref="P263:P265"/>
    <mergeCell ref="Q263:Q265"/>
    <mergeCell ref="R263:R265"/>
    <mergeCell ref="S263:S265"/>
    <mergeCell ref="T263:T265"/>
    <mergeCell ref="U263:U265"/>
    <mergeCell ref="J259:J262"/>
    <mergeCell ref="O259:O262"/>
    <mergeCell ref="P259:P262"/>
    <mergeCell ref="Q259:Q262"/>
    <mergeCell ref="R259:R262"/>
    <mergeCell ref="S259:S262"/>
    <mergeCell ref="T247:T253"/>
    <mergeCell ref="U247:U253"/>
    <mergeCell ref="J254:J258"/>
    <mergeCell ref="O254:O258"/>
    <mergeCell ref="P254:P258"/>
    <mergeCell ref="Q254:Q258"/>
    <mergeCell ref="R254:R258"/>
    <mergeCell ref="S254:S258"/>
    <mergeCell ref="T254:T258"/>
    <mergeCell ref="U254:U258"/>
    <mergeCell ref="J247:J253"/>
    <mergeCell ref="O247:O253"/>
    <mergeCell ref="P247:P253"/>
    <mergeCell ref="Q247:Q253"/>
    <mergeCell ref="R247:R253"/>
    <mergeCell ref="S247:S253"/>
    <mergeCell ref="T225:T243"/>
    <mergeCell ref="U225:U243"/>
    <mergeCell ref="J244:J246"/>
    <mergeCell ref="O244:O246"/>
    <mergeCell ref="P244:P246"/>
    <mergeCell ref="Q244:Q246"/>
    <mergeCell ref="R244:R246"/>
    <mergeCell ref="S244:S246"/>
    <mergeCell ref="T244:T246"/>
    <mergeCell ref="U244:U246"/>
    <mergeCell ref="J225:J243"/>
    <mergeCell ref="O225:O243"/>
    <mergeCell ref="P225:P243"/>
    <mergeCell ref="Q225:Q243"/>
    <mergeCell ref="R225:R243"/>
    <mergeCell ref="S225:S243"/>
    <mergeCell ref="T164:T221"/>
    <mergeCell ref="U164:U221"/>
    <mergeCell ref="J222:J223"/>
    <mergeCell ref="O222:O223"/>
    <mergeCell ref="P222:P223"/>
    <mergeCell ref="Q222:Q223"/>
    <mergeCell ref="R222:R223"/>
    <mergeCell ref="S222:S223"/>
    <mergeCell ref="T222:T223"/>
    <mergeCell ref="U222:U223"/>
    <mergeCell ref="J164:J221"/>
    <mergeCell ref="O164:O221"/>
    <mergeCell ref="P164:P221"/>
    <mergeCell ref="Q164:Q221"/>
    <mergeCell ref="R164:R221"/>
    <mergeCell ref="S164:S221"/>
    <mergeCell ref="T156:T157"/>
    <mergeCell ref="U156:U157"/>
    <mergeCell ref="J160:J163"/>
    <mergeCell ref="O160:O163"/>
    <mergeCell ref="P160:P163"/>
    <mergeCell ref="Q160:Q163"/>
    <mergeCell ref="R160:R163"/>
    <mergeCell ref="S160:S163"/>
    <mergeCell ref="T160:T163"/>
    <mergeCell ref="U160:U163"/>
    <mergeCell ref="J156:J157"/>
    <mergeCell ref="O156:O157"/>
    <mergeCell ref="P156:P157"/>
    <mergeCell ref="Q156:Q157"/>
    <mergeCell ref="R156:R157"/>
    <mergeCell ref="S156:S157"/>
    <mergeCell ref="T141:T146"/>
    <mergeCell ref="U141:U146"/>
    <mergeCell ref="J147:J155"/>
    <mergeCell ref="O147:O155"/>
    <mergeCell ref="P147:P155"/>
    <mergeCell ref="Q147:Q155"/>
    <mergeCell ref="R147:R155"/>
    <mergeCell ref="S147:S155"/>
    <mergeCell ref="T147:T155"/>
    <mergeCell ref="U147:U155"/>
    <mergeCell ref="J141:J146"/>
    <mergeCell ref="O141:O146"/>
    <mergeCell ref="P141:P146"/>
    <mergeCell ref="Q141:Q146"/>
    <mergeCell ref="R141:R146"/>
    <mergeCell ref="S141:S146"/>
    <mergeCell ref="T110:T116"/>
    <mergeCell ref="U110:U116"/>
    <mergeCell ref="J117:J140"/>
    <mergeCell ref="O117:O140"/>
    <mergeCell ref="P117:P140"/>
    <mergeCell ref="Q117:Q140"/>
    <mergeCell ref="R117:R140"/>
    <mergeCell ref="S117:S140"/>
    <mergeCell ref="T117:T140"/>
    <mergeCell ref="U117:U140"/>
    <mergeCell ref="J110:J116"/>
    <mergeCell ref="O110:O116"/>
    <mergeCell ref="P110:P116"/>
    <mergeCell ref="Q110:Q116"/>
    <mergeCell ref="R110:R116"/>
    <mergeCell ref="S110:S116"/>
    <mergeCell ref="T93:T100"/>
    <mergeCell ref="U93:U100"/>
    <mergeCell ref="J102:J109"/>
    <mergeCell ref="O102:O109"/>
    <mergeCell ref="P102:P109"/>
    <mergeCell ref="Q102:Q109"/>
    <mergeCell ref="R102:R109"/>
    <mergeCell ref="S102:S109"/>
    <mergeCell ref="T102:T109"/>
    <mergeCell ref="U102:U109"/>
    <mergeCell ref="J93:J100"/>
    <mergeCell ref="O93:O100"/>
    <mergeCell ref="P93:P100"/>
    <mergeCell ref="Q93:Q100"/>
    <mergeCell ref="R93:R100"/>
    <mergeCell ref="S93:S100"/>
    <mergeCell ref="T31:T56"/>
    <mergeCell ref="U31:U56"/>
    <mergeCell ref="J58:J92"/>
    <mergeCell ref="O58:O92"/>
    <mergeCell ref="P58:P92"/>
    <mergeCell ref="Q58:Q92"/>
    <mergeCell ref="R58:R92"/>
    <mergeCell ref="S58:S92"/>
    <mergeCell ref="T58:T92"/>
    <mergeCell ref="U58:U92"/>
    <mergeCell ref="J31:J56"/>
    <mergeCell ref="O31:O56"/>
    <mergeCell ref="P31:P56"/>
    <mergeCell ref="Q31:Q56"/>
    <mergeCell ref="R31:R56"/>
    <mergeCell ref="S31:S56"/>
    <mergeCell ref="T3:T5"/>
    <mergeCell ref="U3:U5"/>
    <mergeCell ref="J6:J30"/>
    <mergeCell ref="O6:O30"/>
    <mergeCell ref="P6:P30"/>
    <mergeCell ref="Q6:Q30"/>
    <mergeCell ref="R6:R30"/>
    <mergeCell ref="S6:S30"/>
    <mergeCell ref="T6:T30"/>
    <mergeCell ref="U6:U30"/>
    <mergeCell ref="J3:J5"/>
    <mergeCell ref="O3:O5"/>
    <mergeCell ref="P3:P5"/>
    <mergeCell ref="Q3:Q5"/>
    <mergeCell ref="R3:R5"/>
    <mergeCell ref="S3:S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2015-07-31T04:58:13Z</dcterms:modified>
</cp:coreProperties>
</file>